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9200" windowHeight="11595" activeTab="1"/>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80" i="2" l="1"/>
  <c r="M180" i="2" s="1"/>
  <c r="F180" i="2" s="1"/>
  <c r="L179" i="2"/>
  <c r="M179" i="2" s="1"/>
  <c r="L36" i="2"/>
  <c r="M36" i="2" s="1"/>
  <c r="F35" i="2"/>
  <c r="A35" i="2"/>
  <c r="O177" i="2"/>
  <c r="L177" i="2"/>
  <c r="F177" i="2" s="1"/>
  <c r="A177" i="2"/>
  <c r="O176" i="2"/>
  <c r="L176" i="2"/>
  <c r="F176" i="2" s="1"/>
  <c r="A176" i="2"/>
  <c r="O175" i="2"/>
  <c r="L175" i="2"/>
  <c r="F175" i="2" s="1"/>
  <c r="A175" i="2"/>
  <c r="L178" i="2"/>
  <c r="A178" i="2" s="1"/>
  <c r="O174" i="2"/>
  <c r="L174" i="2"/>
  <c r="F174" i="2"/>
  <c r="A174" i="2"/>
  <c r="F173" i="2"/>
  <c r="A173" i="2"/>
  <c r="A180" i="2" l="1"/>
  <c r="F179" i="2"/>
  <c r="A179" i="2"/>
  <c r="A36" i="2"/>
  <c r="F36" i="2"/>
  <c r="M178" i="2"/>
  <c r="F178" i="2"/>
  <c r="L171" i="2"/>
  <c r="M171" i="2" s="1"/>
  <c r="L172" i="2"/>
  <c r="M172" i="2" s="1"/>
  <c r="L170" i="2"/>
  <c r="A170" i="2" s="1"/>
  <c r="L187" i="2"/>
  <c r="M187" i="2" s="1"/>
  <c r="L161" i="2"/>
  <c r="M161" i="2" s="1"/>
  <c r="L34" i="2"/>
  <c r="L33" i="2"/>
  <c r="F32" i="2"/>
  <c r="A32" i="2"/>
  <c r="L38" i="2"/>
  <c r="M38" i="2" s="1"/>
  <c r="F37" i="2"/>
  <c r="A37" i="2"/>
  <c r="F152" i="2"/>
  <c r="A152" i="2"/>
  <c r="L169" i="2"/>
  <c r="M169" i="2" s="1"/>
  <c r="L162" i="2"/>
  <c r="M162" i="2" s="1"/>
  <c r="L111" i="2"/>
  <c r="M111" i="2" s="1"/>
  <c r="F110" i="2"/>
  <c r="A110" i="2"/>
  <c r="F112" i="2"/>
  <c r="A112" i="2"/>
  <c r="L143" i="2"/>
  <c r="M143" i="2" s="1"/>
  <c r="L156" i="2"/>
  <c r="M156" i="2" s="1"/>
  <c r="F155" i="2"/>
  <c r="A155" i="2"/>
  <c r="F30" i="2"/>
  <c r="A30" i="2"/>
  <c r="F29" i="2"/>
  <c r="A29" i="2"/>
  <c r="L31" i="2"/>
  <c r="M31" i="2" s="1"/>
  <c r="L27" i="2"/>
  <c r="M27" i="2" s="1"/>
  <c r="L28" i="2"/>
  <c r="M28" i="2" s="1"/>
  <c r="F26" i="2"/>
  <c r="A26" i="2"/>
  <c r="L81" i="2"/>
  <c r="M81" i="2" s="1"/>
  <c r="F80" i="2"/>
  <c r="A80" i="2"/>
  <c r="O147" i="2"/>
  <c r="L147" i="2"/>
  <c r="F147" i="2" s="1"/>
  <c r="A147" i="2"/>
  <c r="F146" i="2"/>
  <c r="A146"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71" i="2" l="1"/>
  <c r="F171" i="2"/>
  <c r="A172" i="2"/>
  <c r="F172" i="2"/>
  <c r="M170" i="2"/>
  <c r="F170" i="2"/>
  <c r="A187" i="2"/>
  <c r="F187" i="2"/>
  <c r="A161" i="2"/>
  <c r="F161" i="2"/>
  <c r="M34" i="2"/>
  <c r="F34" i="2" s="1"/>
  <c r="A34" i="2"/>
  <c r="M33" i="2"/>
  <c r="F33" i="2" s="1"/>
  <c r="A33" i="2"/>
  <c r="A38" i="2"/>
  <c r="F38" i="2"/>
  <c r="A169" i="2"/>
  <c r="F169" i="2"/>
  <c r="A162" i="2"/>
  <c r="F162" i="2"/>
  <c r="A111" i="2"/>
  <c r="F111" i="2"/>
  <c r="A143" i="2"/>
  <c r="F143" i="2"/>
  <c r="A156" i="2"/>
  <c r="F156"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70" i="2"/>
  <c r="A270" i="2" s="1"/>
  <c r="O269" i="2"/>
  <c r="L269" i="2"/>
  <c r="F269" i="2" s="1"/>
  <c r="A269" i="2"/>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F258" i="2"/>
  <c r="A258" i="2"/>
  <c r="L257" i="2"/>
  <c r="A257" i="2" s="1"/>
  <c r="L256" i="2"/>
  <c r="A256" i="2" s="1"/>
  <c r="L255" i="2"/>
  <c r="A255" i="2" s="1"/>
  <c r="L254" i="2"/>
  <c r="A254" i="2" s="1"/>
  <c r="L253" i="2"/>
  <c r="A253" i="2" s="1"/>
  <c r="L252" i="2"/>
  <c r="A252" i="2" s="1"/>
  <c r="L251" i="2"/>
  <c r="A251" i="2" s="1"/>
  <c r="O250" i="2"/>
  <c r="L250" i="2"/>
  <c r="F250" i="2" s="1"/>
  <c r="A250" i="2"/>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F227" i="2"/>
  <c r="A227" i="2"/>
  <c r="L226" i="2"/>
  <c r="O225" i="2"/>
  <c r="L225" i="2"/>
  <c r="F225" i="2" s="1"/>
  <c r="A225" i="2"/>
  <c r="O224" i="2"/>
  <c r="L224" i="2"/>
  <c r="F224" i="2" s="1"/>
  <c r="A224" i="2"/>
  <c r="O223" i="2"/>
  <c r="L223" i="2"/>
  <c r="F223" i="2" s="1"/>
  <c r="A223" i="2"/>
  <c r="O222" i="2"/>
  <c r="L222" i="2"/>
  <c r="F222" i="2" s="1"/>
  <c r="A222" i="2"/>
  <c r="F221" i="2"/>
  <c r="A221" i="2"/>
  <c r="O220" i="2"/>
  <c r="L220" i="2"/>
  <c r="F220" i="2" s="1"/>
  <c r="A220" i="2"/>
  <c r="F219" i="2"/>
  <c r="A219" i="2"/>
  <c r="L218" i="2"/>
  <c r="A218" i="2" s="1"/>
  <c r="L217" i="2"/>
  <c r="A217" i="2" s="1"/>
  <c r="L216" i="2"/>
  <c r="A216" i="2" s="1"/>
  <c r="L215" i="2"/>
  <c r="A215" i="2" s="1"/>
  <c r="L214" i="2"/>
  <c r="A214" i="2" s="1"/>
  <c r="O213" i="2"/>
  <c r="L213" i="2"/>
  <c r="F213" i="2" s="1"/>
  <c r="A213" i="2"/>
  <c r="O212" i="2"/>
  <c r="L212" i="2"/>
  <c r="F212" i="2" s="1"/>
  <c r="A212" i="2"/>
  <c r="F211" i="2"/>
  <c r="A211" i="2"/>
  <c r="O210" i="2"/>
  <c r="L210" i="2"/>
  <c r="F210" i="2" s="1"/>
  <c r="A210" i="2"/>
  <c r="O209" i="2"/>
  <c r="L209" i="2"/>
  <c r="F209" i="2" s="1"/>
  <c r="A209" i="2"/>
  <c r="F208" i="2"/>
  <c r="A208" i="2"/>
  <c r="L207" i="2"/>
  <c r="A207" i="2" s="1"/>
  <c r="L206" i="2"/>
  <c r="A206" i="2" s="1"/>
  <c r="L205" i="2"/>
  <c r="A205" i="2" s="1"/>
  <c r="F204" i="2"/>
  <c r="A204" i="2"/>
  <c r="F203" i="2"/>
  <c r="A203" i="2"/>
  <c r="L196" i="2"/>
  <c r="A196" i="2" s="1"/>
  <c r="O193" i="2"/>
  <c r="L193" i="2"/>
  <c r="F193" i="2" s="1"/>
  <c r="A193" i="2"/>
  <c r="O192" i="2"/>
  <c r="L192" i="2"/>
  <c r="F192" i="2" s="1"/>
  <c r="A192" i="2"/>
  <c r="O191" i="2"/>
  <c r="L191" i="2"/>
  <c r="F191" i="2" s="1"/>
  <c r="A191" i="2"/>
  <c r="O190" i="2"/>
  <c r="L190" i="2"/>
  <c r="F190" i="2" s="1"/>
  <c r="A190" i="2"/>
  <c r="F189" i="2"/>
  <c r="A189" i="2"/>
  <c r="L188" i="2"/>
  <c r="A188" i="2" s="1"/>
  <c r="L23" i="2"/>
  <c r="A23" i="2" s="1"/>
  <c r="L186" i="2"/>
  <c r="A186" i="2" s="1"/>
  <c r="O185" i="2"/>
  <c r="L185" i="2"/>
  <c r="F185" i="2" s="1"/>
  <c r="A185" i="2"/>
  <c r="O184" i="2"/>
  <c r="L184" i="2"/>
  <c r="F184" i="2" s="1"/>
  <c r="A184" i="2"/>
  <c r="O183" i="2"/>
  <c r="L183" i="2"/>
  <c r="F183" i="2" s="1"/>
  <c r="A183" i="2"/>
  <c r="O182" i="2"/>
  <c r="L182" i="2"/>
  <c r="F182" i="2" s="1"/>
  <c r="A182" i="2"/>
  <c r="F181" i="2"/>
  <c r="A181" i="2"/>
  <c r="L168" i="2"/>
  <c r="A168" i="2" s="1"/>
  <c r="L167" i="2"/>
  <c r="L166" i="2"/>
  <c r="L165" i="2"/>
  <c r="L164" i="2"/>
  <c r="L163" i="2"/>
  <c r="O160" i="2"/>
  <c r="L160" i="2"/>
  <c r="F160" i="2" s="1"/>
  <c r="A160" i="2"/>
  <c r="O159" i="2"/>
  <c r="L159" i="2"/>
  <c r="F159" i="2" s="1"/>
  <c r="A159" i="2"/>
  <c r="O158" i="2"/>
  <c r="L158" i="2"/>
  <c r="F158" i="2" s="1"/>
  <c r="A158" i="2"/>
  <c r="F157" i="2"/>
  <c r="A157" i="2"/>
  <c r="O154" i="2"/>
  <c r="L154" i="2"/>
  <c r="F154" i="2" s="1"/>
  <c r="A154" i="2"/>
  <c r="O153" i="2"/>
  <c r="L153" i="2"/>
  <c r="F153" i="2" s="1"/>
  <c r="A153" i="2"/>
  <c r="F151" i="2"/>
  <c r="A151" i="2"/>
  <c r="L150" i="2"/>
  <c r="A150" i="2" s="1"/>
  <c r="F149" i="2"/>
  <c r="A149" i="2"/>
  <c r="F148" i="2"/>
  <c r="A148" i="2"/>
  <c r="O145" i="2"/>
  <c r="L145" i="2"/>
  <c r="F145" i="2" s="1"/>
  <c r="A145" i="2"/>
  <c r="F144" i="2"/>
  <c r="A144" i="2"/>
  <c r="O142" i="2"/>
  <c r="L142" i="2"/>
  <c r="F142" i="2" s="1"/>
  <c r="A142" i="2"/>
  <c r="O141" i="2"/>
  <c r="L141" i="2"/>
  <c r="F141" i="2" s="1"/>
  <c r="A141" i="2"/>
  <c r="F140" i="2"/>
  <c r="A140" i="2"/>
  <c r="L139" i="2"/>
  <c r="O138" i="2"/>
  <c r="L138" i="2"/>
  <c r="F138" i="2" s="1"/>
  <c r="A138" i="2"/>
  <c r="O137" i="2"/>
  <c r="L137" i="2"/>
  <c r="F137" i="2" s="1"/>
  <c r="A137" i="2"/>
  <c r="O136" i="2"/>
  <c r="L136" i="2"/>
  <c r="F136" i="2" s="1"/>
  <c r="A136" i="2"/>
  <c r="F135" i="2"/>
  <c r="A135"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5" i="2"/>
  <c r="M195" i="2" s="1"/>
  <c r="O194" i="2"/>
  <c r="L194" i="2"/>
  <c r="F194" i="2" s="1"/>
  <c r="A194" i="2"/>
  <c r="L202" i="2"/>
  <c r="M202" i="2" s="1"/>
  <c r="L201" i="2"/>
  <c r="A201" i="2" s="1"/>
  <c r="O200" i="2"/>
  <c r="L200" i="2"/>
  <c r="F200" i="2" s="1"/>
  <c r="A200" i="2"/>
  <c r="O199" i="2"/>
  <c r="L199" i="2"/>
  <c r="F199" i="2" s="1"/>
  <c r="A199" i="2"/>
  <c r="O198" i="2"/>
  <c r="L198" i="2"/>
  <c r="F198" i="2" s="1"/>
  <c r="A198" i="2"/>
  <c r="F197" i="2"/>
  <c r="A197"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M50" i="2" l="1"/>
  <c r="F50" i="2" s="1"/>
  <c r="M201" i="2"/>
  <c r="A202" i="2"/>
  <c r="M22" i="2"/>
  <c r="F22" i="2" s="1"/>
  <c r="M86" i="2"/>
  <c r="F86" i="2"/>
  <c r="M139" i="2"/>
  <c r="F139" i="2" s="1"/>
  <c r="M21" i="2"/>
  <c r="F21" i="2" s="1"/>
  <c r="M58" i="2"/>
  <c r="F58" i="2" s="1"/>
  <c r="M60" i="2"/>
  <c r="F60" i="2" s="1"/>
  <c r="M69" i="2"/>
  <c r="F69" i="2" s="1"/>
  <c r="M150" i="2"/>
  <c r="F150" i="2" s="1"/>
  <c r="A166" i="2"/>
  <c r="M166" i="2"/>
  <c r="F166" i="2" s="1"/>
  <c r="M76" i="2"/>
  <c r="F76" i="2" s="1"/>
  <c r="M78" i="2"/>
  <c r="F78" i="2" s="1"/>
  <c r="F202" i="2"/>
  <c r="A195" i="2"/>
  <c r="M51" i="2"/>
  <c r="F51" i="2" s="1"/>
  <c r="M77" i="2"/>
  <c r="F77" i="2" s="1"/>
  <c r="M79" i="2"/>
  <c r="F79" i="2" s="1"/>
  <c r="M129" i="2"/>
  <c r="F129" i="2" s="1"/>
  <c r="A163" i="2"/>
  <c r="M163" i="2"/>
  <c r="F163" i="2" s="1"/>
  <c r="A164" i="2"/>
  <c r="M164" i="2"/>
  <c r="F164" i="2" s="1"/>
  <c r="A167" i="2"/>
  <c r="M167" i="2"/>
  <c r="F167" i="2" s="1"/>
  <c r="A21" i="2"/>
  <c r="F201" i="2"/>
  <c r="F195" i="2"/>
  <c r="M59" i="2"/>
  <c r="F59" i="2" s="1"/>
  <c r="M68" i="2"/>
  <c r="F68" i="2" s="1"/>
  <c r="A76" i="2"/>
  <c r="A78" i="2"/>
  <c r="A86" i="2"/>
  <c r="M91" i="2"/>
  <c r="F91" i="2" s="1"/>
  <c r="M134" i="2"/>
  <c r="F134" i="2" s="1"/>
  <c r="A139" i="2"/>
  <c r="A165" i="2"/>
  <c r="M165" i="2"/>
  <c r="F165" i="2" s="1"/>
  <c r="M226" i="2"/>
  <c r="F226" i="2"/>
  <c r="A226" i="2"/>
  <c r="M186" i="2"/>
  <c r="F186" i="2" s="1"/>
  <c r="M188" i="2"/>
  <c r="F188" i="2" s="1"/>
  <c r="M205" i="2"/>
  <c r="F205" i="2" s="1"/>
  <c r="M207" i="2"/>
  <c r="F207" i="2" s="1"/>
  <c r="M215" i="2"/>
  <c r="F215" i="2" s="1"/>
  <c r="M217" i="2"/>
  <c r="F217" i="2" s="1"/>
  <c r="F251" i="2"/>
  <c r="M251" i="2"/>
  <c r="F253" i="2"/>
  <c r="M253" i="2"/>
  <c r="F255" i="2"/>
  <c r="M255" i="2"/>
  <c r="F257" i="2"/>
  <c r="M257" i="2"/>
  <c r="M270" i="2"/>
  <c r="F270" i="2"/>
  <c r="M168" i="2"/>
  <c r="F168" i="2" s="1"/>
  <c r="M23" i="2"/>
  <c r="F23" i="2" s="1"/>
  <c r="M196" i="2"/>
  <c r="F196" i="2" s="1"/>
  <c r="M206" i="2"/>
  <c r="F206" i="2" s="1"/>
  <c r="M214" i="2"/>
  <c r="F214" i="2" s="1"/>
  <c r="M216" i="2"/>
  <c r="F216" i="2" s="1"/>
  <c r="M218" i="2"/>
  <c r="F218" i="2" s="1"/>
  <c r="F252" i="2"/>
  <c r="M252" i="2"/>
  <c r="F254" i="2"/>
  <c r="M254" i="2"/>
  <c r="F256" i="2"/>
  <c r="M256" i="2"/>
  <c r="H35" i="4"/>
  <c r="H177" i="4"/>
  <c r="H27" i="4"/>
  <c r="H30" i="4"/>
  <c r="H149" i="4"/>
  <c r="H82" i="4"/>
  <c r="H141" i="4"/>
  <c r="H79" i="4"/>
  <c r="H124" i="4"/>
  <c r="H63" i="4"/>
  <c r="H108" i="4"/>
  <c r="H31" i="4"/>
  <c r="H158" i="4"/>
  <c r="H73" i="4"/>
  <c r="H147" i="4"/>
  <c r="H120" i="4"/>
  <c r="H187" i="4"/>
  <c r="H126" i="4"/>
  <c r="H49" i="4"/>
  <c r="H110" i="4"/>
  <c r="H26" i="4"/>
  <c r="H85" i="4"/>
  <c r="H88" i="4"/>
  <c r="H77" i="4"/>
  <c r="H87" i="4"/>
  <c r="H186" i="4"/>
  <c r="H86" i="4"/>
  <c r="H170" i="4"/>
  <c r="H96" i="4"/>
  <c r="H76" i="4"/>
  <c r="H91" i="4"/>
  <c r="H152" i="4"/>
  <c r="H114" i="4"/>
  <c r="H46" i="4"/>
  <c r="H188" i="4"/>
  <c r="H111" i="4"/>
  <c r="H172" i="4"/>
  <c r="H33" i="4"/>
  <c r="H21" i="4"/>
  <c r="H25" i="4"/>
  <c r="H13" i="4"/>
  <c r="H81" i="4"/>
  <c r="H58" i="4"/>
  <c r="H178" i="4"/>
  <c r="H165" i="4"/>
  <c r="H20" i="4"/>
  <c r="H10" i="4"/>
  <c r="D7" i="4"/>
  <c r="H116" i="4"/>
  <c r="H106" i="4"/>
  <c r="H192" i="4"/>
  <c r="H83" i="4"/>
  <c r="H66" i="4"/>
  <c r="H75" i="4"/>
  <c r="H38" i="4"/>
  <c r="H193" i="4"/>
  <c r="H153" i="4"/>
  <c r="H9" i="4"/>
  <c r="H171" i="4"/>
  <c r="H151" i="4"/>
  <c r="H44" i="4"/>
  <c r="H148" i="4"/>
  <c r="H195" i="4"/>
  <c r="H48" i="4"/>
  <c r="H50" i="4"/>
  <c r="H32" i="4"/>
  <c r="H19" i="4"/>
  <c r="H11" i="4"/>
  <c r="H65" i="4"/>
  <c r="H23" i="4"/>
  <c r="H60" i="4"/>
  <c r="H62" i="4"/>
  <c r="H128" i="4"/>
  <c r="H143" i="4"/>
  <c r="H17" i="4"/>
  <c r="H127" i="4"/>
  <c r="H36" i="4"/>
  <c r="H156" i="4"/>
  <c r="H191" i="4"/>
  <c r="H103" i="4"/>
  <c r="H70" i="4"/>
  <c r="H105" i="4"/>
  <c r="H118" i="4"/>
  <c r="H12" i="4"/>
  <c r="H194" i="4"/>
  <c r="H189" i="4"/>
  <c r="H134" i="4"/>
  <c r="H56" i="4"/>
  <c r="H72" i="4"/>
  <c r="H47" i="4"/>
  <c r="H130" i="4"/>
  <c r="H90" i="4"/>
  <c r="H74" i="4"/>
  <c r="H125" i="4"/>
  <c r="H61" i="4"/>
  <c r="H146" i="4"/>
  <c r="H135" i="4"/>
  <c r="H180" i="4"/>
  <c r="H185" i="4"/>
  <c r="H16" i="4"/>
  <c r="H57" i="4"/>
  <c r="H80" i="4"/>
  <c r="H157" i="4"/>
  <c r="H162" i="4"/>
  <c r="H24" i="4"/>
  <c r="H71" i="4"/>
  <c r="H97" i="4"/>
  <c r="H131" i="4"/>
  <c r="H123" i="4"/>
  <c r="H174" i="4"/>
  <c r="H129" i="4"/>
  <c r="H139" i="4"/>
  <c r="H37" i="4"/>
  <c r="H29" i="4"/>
  <c r="H34" i="4"/>
  <c r="H159" i="4"/>
  <c r="H55" i="4"/>
  <c r="H67" i="4"/>
  <c r="H59" i="4"/>
  <c r="H100" i="4"/>
  <c r="H160" i="4"/>
  <c r="H40" i="4"/>
  <c r="H39" i="4"/>
  <c r="H53" i="4"/>
  <c r="H15" i="4"/>
  <c r="H92" i="4"/>
  <c r="H113" i="4"/>
  <c r="H122" i="4"/>
  <c r="H144" i="4"/>
  <c r="H8" i="4"/>
  <c r="H145" i="4"/>
  <c r="H45" i="4"/>
  <c r="H183" i="4"/>
  <c r="H43" i="4"/>
  <c r="H51" i="4"/>
  <c r="H95" i="4"/>
  <c r="H154" i="4"/>
  <c r="H136" i="4"/>
  <c r="H89" i="4"/>
  <c r="H94" i="4"/>
  <c r="H78" i="4"/>
  <c r="H142" i="4"/>
  <c r="F7" i="4"/>
  <c r="H150" i="4"/>
  <c r="H28" i="4"/>
  <c r="H84" i="4"/>
  <c r="H181" i="4"/>
  <c r="H99" i="4"/>
  <c r="H64" i="4"/>
  <c r="H173" i="4"/>
  <c r="H132" i="4"/>
  <c r="H98" i="4"/>
  <c r="H52" i="4"/>
  <c r="H133" i="4"/>
  <c r="H18" i="4"/>
  <c r="H179" i="4"/>
  <c r="H107" i="4"/>
  <c r="H184" i="4"/>
  <c r="H121" i="4"/>
  <c r="H176" i="4"/>
  <c r="H109" i="4"/>
  <c r="H112" i="4"/>
  <c r="H69" i="4"/>
  <c r="H42" i="4"/>
  <c r="H166" i="4"/>
  <c r="H101" i="4"/>
  <c r="H93" i="4"/>
  <c r="H14" i="4"/>
  <c r="H41" i="4"/>
  <c r="H117" i="4"/>
  <c r="H102" i="4"/>
  <c r="H161" i="4"/>
  <c r="H22" i="4"/>
  <c r="H175" i="4"/>
  <c r="H169" i="4"/>
  <c r="H138" i="4"/>
  <c r="H115" i="4"/>
  <c r="H104" i="4"/>
  <c r="H54" i="4"/>
  <c r="H182" i="4"/>
  <c r="H164" i="4"/>
  <c r="H163" i="4"/>
  <c r="H155" i="4"/>
  <c r="H167" i="4"/>
  <c r="H68" i="4"/>
  <c r="H190" i="4"/>
  <c r="H168" i="4"/>
  <c r="H137" i="4"/>
  <c r="H119" i="4"/>
  <c r="H140"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<sst xmlns="http://schemas.openxmlformats.org/spreadsheetml/2006/main" count="8282" uniqueCount="2268">
  <si>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</si>
  <si>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</si>
  <si>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</si>
  <si>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</si>
  <si>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</si>
  <si>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</si>
  <si>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</si>
  <si>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</si>
  <si>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</si>
  <si>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</si>
  <si>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</si>
  <si>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</si>
  <si>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</si>
  <si>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</si>
  <si>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</si>
  <si>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</si>
  <si>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</si>
  <si>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</si>
  <si>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</si>
  <si>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</si>
  <si>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</si>
  <si>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</si>
  <si>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</si>
  <si>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</si>
  <si>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</si>
  <si>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</si>
  <si>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</si>
  <si>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</si>
  <si>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</si>
  <si>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</si>
  <si>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</si>
  <si>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</si>
  <si>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</si>
  <si>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</si>
  <si>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</si>
  <si>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</si>
  <si>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</si>
  <si>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</si>
  <si>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</si>
  <si>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</si>
  <si>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</si>
  <si>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</si>
  <si>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</si>
  <si>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</si>
  <si>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</si>
  <si>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</si>
  <si>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</si>
  <si>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</si>
  <si>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</si>
  <si>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</si>
  <si>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</si>
  <si>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</si>
  <si>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</si>
  <si>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</si>
  <si>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</si>
  <si>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</si>
  <si>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</si>
  <si>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</si>
  <si>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</si>
  <si>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</si>
  <si>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</si>
  <si>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</si>
  <si>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</si>
  <si>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</si>
  <si>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</si>
  <si>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</si>
  <si>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</si>
  <si>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</si>
  <si>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</si>
  <si>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</si>
  <si>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</si>
  <si>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</si>
  <si>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</si>
  <si>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</si>
  <si>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</si>
  <si>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</si>
  <si>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</si>
  <si>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</si>
  <si>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</si>
  <si>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</si>
  <si>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</si>
  <si>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</si>
  <si>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</si>
  <si>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</si>
  <si>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</si>
  <si>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</si>
  <si>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</si>
  <si>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</si>
  <si>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</si>
  <si>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</si>
  <si>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</si>
  <si>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</si>
  <si>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</si>
  <si>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</si>
  <si>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</si>
  <si>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</si>
  <si>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</si>
  <si>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</si>
  <si>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</si>
  <si>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</si>
  <si>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</si>
  <si>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</si>
  <si>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</si>
  <si>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</si>
  <si>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</si>
  <si>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</si>
  <si>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</si>
  <si>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</si>
  <si>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</si>
  <si>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</si>
  <si>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</si>
  <si>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</si>
  <si>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</si>
  <si>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</si>
  <si>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</si>
  <si>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</si>
  <si>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</si>
  <si>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</si>
  <si>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</si>
  <si>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</si>
  <si>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</si>
  <si>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</si>
  <si>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</si>
  <si>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</si>
  <si>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</si>
  <si>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</si>
  <si>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</si>
  <si>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</si>
  <si>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</si>
  <si>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</si>
  <si>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</si>
  <si>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</si>
  <si>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</si>
  <si>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</si>
  <si>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</si>
  <si>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</si>
  <si>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</si>
  <si>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</si>
  <si>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</si>
  <si>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</si>
  <si>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</si>
  <si>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</si>
  <si>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</si>
  <si>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</si>
  <si>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</si>
  <si>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</si>
  <si>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</si>
  <si>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</si>
  <si>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</si>
  <si>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</si>
  <si>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</si>
  <si>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</si>
  <si>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</si>
  <si>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</si>
  <si>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</si>
  <si>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</si>
  <si>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</si>
  <si>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</si>
  <si>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</si>
  <si>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</si>
  <si>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</si>
  <si>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</si>
  <si>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</si>
  <si>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</si>
  <si>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</si>
  <si>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</si>
  <si>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</si>
  <si>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</si>
  <si>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</si>
  <si>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</si>
  <si>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</si>
  <si>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</si>
  <si>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</si>
  <si>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</si>
  <si>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</si>
  <si>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</si>
  <si>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</si>
  <si>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</si>
  <si>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</si>
  <si>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</si>
  <si>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</si>
  <si>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</si>
  <si>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</si>
  <si>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</si>
  <si>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</si>
  <si>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</si>
  <si>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</si>
  <si>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</si>
  <si>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</si>
  <si>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</si>
  <si>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</si>
  <si>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</si>
  <si>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</si>
  <si>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</si>
  <si>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</si>
  <si>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</si>
  <si>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</si>
  <si>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</si>
  <si>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</si>
  <si>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</si>
  <si>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</si>
  <si>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</si>
  <si>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</si>
  <si>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</si>
  <si>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</si>
  <si>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</si>
  <si>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</si>
  <si>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</si>
  <si>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</si>
  <si>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</si>
  <si>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</si>
  <si>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</si>
  <si>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</si>
  <si>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</si>
  <si>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</si>
  <si>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</si>
  <si>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</si>
  <si>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</si>
  <si>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</si>
  <si>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</si>
  <si>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</si>
  <si>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</si>
  <si>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</si>
  <si>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</si>
  <si>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</si>
  <si>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</si>
  <si>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</si>
  <si>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</si>
  <si>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</si>
  <si>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</si>
  <si>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</si>
  <si>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</si>
  <si>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</si>
  <si>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</si>
  <si>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</si>
  <si>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</si>
  <si>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</si>
  <si>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</si>
  <si>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</si>
  <si>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</si>
  <si>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</si>
  <si>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</si>
  <si>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</si>
  <si>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</si>
  <si>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</si>
  <si>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</si>
  <si>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</si>
  <si>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</si>
  <si>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</si>
  <si>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</si>
  <si>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</si>
  <si>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</si>
  <si>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</si>
  <si>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</si>
  <si>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</si>
  <si>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</si>
  <si>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</si>
  <si>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</si>
  <si>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</si>
  <si>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</si>
  <si>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</si>
  <si>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</si>
  <si>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</si>
  <si>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</si>
  <si>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</si>
  <si>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</si>
  <si>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</si>
  <si>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</si>
  <si>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</si>
  <si>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</si>
  <si>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</si>
  <si>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</si>
  <si>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</si>
  <si>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</si>
  <si>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</si>
  <si>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</si>
  <si>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</si>
  <si>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</si>
  <si>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</si>
  <si>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</si>
  <si>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</si>
  <si>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</si>
  <si>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</si>
  <si>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</si>
  <si>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</si>
  <si>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</si>
  <si>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</si>
  <si>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</si>
  <si>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</si>
  <si>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</si>
  <si>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</si>
  <si>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</si>
  <si>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</si>
  <si>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</si>
  <si>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</si>
  <si>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</si>
  <si>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</si>
  <si>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</si>
  <si>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</si>
  <si>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</si>
  <si>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</si>
  <si>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</si>
  <si>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</si>
  <si>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</si>
  <si>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</si>
  <si>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</si>
  <si>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</si>
  <si>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</si>
  <si>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</si>
  <si>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</si>
  <si>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</si>
  <si>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</si>
  <si>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</si>
  <si>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</si>
  <si>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</si>
  <si>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</si>
  <si>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</si>
  <si>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</si>
  <si>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</si>
  <si>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</si>
  <si>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</si>
  <si>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</si>
  <si>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</si>
  <si>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</si>
  <si>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</si>
  <si>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</si>
  <si>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</si>
  <si>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</si>
  <si>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</si>
  <si>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</si>
  <si>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</si>
  <si>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</si>
  <si>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</si>
  <si>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</si>
  <si>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</si>
  <si>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</si>
  <si>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</si>
  <si>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</si>
  <si>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</si>
  <si>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</si>
  <si>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</si>
  <si>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</si>
  <si>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</si>
  <si>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</si>
  <si>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</si>
  <si>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</si>
  <si>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</si>
  <si>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</si>
  <si>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</si>
  <si>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</si>
  <si>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</si>
  <si>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</si>
  <si>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</si>
  <si>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</si>
  <si>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</si>
  <si>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</si>
  <si>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</si>
  <si>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</si>
  <si>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</si>
  <si>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</si>
  <si>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</si>
  <si>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</si>
  <si>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</si>
  <si>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</si>
  <si>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</si>
  <si>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</si>
  <si>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</si>
  <si>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</si>
  <si>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</si>
  <si>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</si>
  <si>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</si>
  <si>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</si>
  <si>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</si>
  <si>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</si>
  <si>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</si>
  <si>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</si>
  <si>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</si>
  <si>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</si>
  <si>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</si>
  <si>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</si>
  <si>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</si>
  <si>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</si>
  <si>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</si>
  <si>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</si>
  <si>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</si>
  <si>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</si>
  <si>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</si>
  <si>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</si>
  <si>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</si>
  <si>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</si>
  <si>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</si>
  <si>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</si>
  <si>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</si>
  <si>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</si>
  <si>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</si>
  <si>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</si>
  <si>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</si>
  <si>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</si>
  <si>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</si>
  <si>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</si>
  <si>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</si>
  <si>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</si>
  <si>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</si>
  <si>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</si>
  <si>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</si>
  <si>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</si>
  <si>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</si>
  <si>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</si>
  <si>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</si>
  <si>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</si>
  <si>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</si>
  <si>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</si>
  <si>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</si>
  <si>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</si>
  <si>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</si>
  <si>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</si>
  <si>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</si>
  <si>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</si>
  <si>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</si>
  <si>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</si>
  <si>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</si>
  <si>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</si>
  <si>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</si>
  <si>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</si>
  <si>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</si>
  <si>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</si>
  <si>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</si>
  <si>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</si>
  <si>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</si>
  <si>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</si>
  <si>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</si>
  <si>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</si>
  <si>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</si>
  <si>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</si>
  <si>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</si>
  <si>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</si>
  <si>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</si>
  <si>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</si>
  <si>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</si>
  <si>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</si>
  <si>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</si>
  <si>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</si>
  <si>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</si>
  <si>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</si>
  <si>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</si>
  <si>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</si>
  <si>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</si>
  <si>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</si>
  <si>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</si>
  <si>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</si>
  <si>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</si>
  <si>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</si>
  <si>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</si>
  <si>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</si>
  <si>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</si>
  <si>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</si>
  <si>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</si>
  <si>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</si>
  <si>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</si>
  <si>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</si>
  <si>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</si>
  <si>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</si>
  <si>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</si>
  <si>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</si>
  <si>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</si>
  <si>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</si>
  <si>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</si>
  <si>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</si>
  <si>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</si>
  <si>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</si>
  <si>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</si>
  <si>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</si>
  <si>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</si>
  <si>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</si>
  <si>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</si>
  <si>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</si>
  <si>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</si>
  <si>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</si>
  <si>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</si>
  <si>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</si>
  <si>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</si>
  <si>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</si>
  <si>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</si>
  <si>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</si>
  <si>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</si>
  <si>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</si>
  <si>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</si>
  <si>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</si>
  <si>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</si>
  <si>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</si>
  <si>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</si>
  <si>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</si>
  <si>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</si>
  <si>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</si>
  <si>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</si>
  <si>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</si>
  <si>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</si>
  <si>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</si>
  <si>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</si>
  <si>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</si>
  <si>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</si>
  <si>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</si>
  <si>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</si>
  <si>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</si>
  <si>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</si>
  <si>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</si>
  <si>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</si>
  <si>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</si>
  <si>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</si>
  <si>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</si>
  <si>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</si>
  <si>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</si>
  <si>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</si>
  <si>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</si>
  <si>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</si>
  <si>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</si>
  <si>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</si>
  <si>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</si>
  <si>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</si>
  <si>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</si>
  <si>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</si>
  <si>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</si>
  <si>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</si>
  <si>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</si>
  <si>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</si>
  <si>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</si>
  <si>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</si>
  <si>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</si>
  <si>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</si>
  <si>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</si>
  <si>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</si>
  <si>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</si>
  <si>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</si>
  <si>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</si>
  <si>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</si>
  <si>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</si>
  <si>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</si>
  <si>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</si>
  <si>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</si>
  <si>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</si>
  <si>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</si>
  <si>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</si>
  <si>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</si>
  <si>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</si>
  <si>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</si>
  <si>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</si>
  <si>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</si>
  <si>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</si>
  <si>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</si>
  <si>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</si>
  <si>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</si>
  <si>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</si>
  <si>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</si>
  <si>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</si>
  <si>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</si>
  <si>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</si>
  <si>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</si>
  <si>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</si>
  <si>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</si>
  <si>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</si>
  <si>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</si>
  <si>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</si>
  <si>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</si>
  <si>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</si>
  <si>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</si>
  <si>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</si>
  <si>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</si>
  <si>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</si>
  <si>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</si>
  <si>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</si>
  <si>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</si>
  <si>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</si>
  <si>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</si>
  <si>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</si>
  <si>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</si>
  <si>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</si>
  <si>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</si>
  <si>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</si>
  <si>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</si>
  <si>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</si>
  <si>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</si>
  <si>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</si>
  <si>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</si>
  <si>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</si>
  <si>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</si>
  <si>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</si>
  <si>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</si>
  <si>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</si>
  <si>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</si>
  <si>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</si>
  <si>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</si>
  <si>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</si>
  <si>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</si>
  <si>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</si>
  <si>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</si>
  <si>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</si>
  <si>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</si>
  <si>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</si>
  <si>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</si>
  <si>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</si>
  <si>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</si>
  <si>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</si>
  <si>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</si>
  <si>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</si>
  <si>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</si>
  <si>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</si>
  <si>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</si>
  <si>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</si>
  <si>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</si>
  <si>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</si>
  <si>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</si>
  <si>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</si>
  <si>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</si>
  <si>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</si>
  <si>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</si>
  <si>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</si>
  <si>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</si>
  <si>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</si>
  <si>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</si>
  <si>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</si>
  <si>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</si>
  <si>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</si>
  <si>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</si>
  <si>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</si>
  <si>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</si>
  <si>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</si>
  <si>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</si>
  <si>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</si>
  <si>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</si>
  <si>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</si>
  <si>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</si>
  <si>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</si>
  <si>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</si>
  <si>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</si>
  <si>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</si>
  <si>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</si>
  <si>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</si>
  <si>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</si>
  <si>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</si>
  <si>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</si>
  <si>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</si>
  <si>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</si>
  <si>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</si>
  <si>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</si>
  <si>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</si>
  <si>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</si>
  <si>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</si>
  <si>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</si>
  <si>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</si>
  <si>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</si>
  <si>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</si>
  <si>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</si>
  <si>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</si>
  <si>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</si>
  <si>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</si>
  <si>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</si>
  <si>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</si>
  <si>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</si>
  <si>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</si>
  <si>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</si>
  <si>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</si>
  <si>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</si>
  <si>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</si>
  <si>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</si>
  <si>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</si>
  <si>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</si>
  <si>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</si>
  <si>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</si>
  <si>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</si>
  <si>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</si>
  <si>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</si>
  <si>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</si>
  <si>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</si>
  <si>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</si>
  <si>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</si>
  <si>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</si>
  <si>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</si>
  <si>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</si>
  <si>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</si>
  <si>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</si>
  <si>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</si>
  <si>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</si>
  <si>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</si>
  <si>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</si>
  <si>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</si>
  <si>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</si>
  <si>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</si>
  <si>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</si>
  <si>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</si>
  <si>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</si>
  <si>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</si>
  <si>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</si>
  <si>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</si>
  <si>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</si>
  <si>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</si>
  <si>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</si>
  <si>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</si>
  <si>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</si>
  <si>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</si>
  <si>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</si>
  <si>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</si>
  <si>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</si>
  <si>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</si>
  <si>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</si>
  <si>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</si>
  <si>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</si>
  <si>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</si>
  <si>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</si>
  <si>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</si>
  <si>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</si>
  <si>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</si>
  <si>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</si>
  <si>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</si>
  <si>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</si>
  <si>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</si>
  <si>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</si>
  <si>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</si>
  <si>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</si>
  <si>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</si>
  <si>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</si>
  <si>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</si>
  <si>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</si>
  <si>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</si>
  <si>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</si>
  <si>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</si>
  <si>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</si>
  <si>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</si>
  <si>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</si>
  <si>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</si>
  <si>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</si>
  <si>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</si>
  <si>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</si>
  <si>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</si>
  <si>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</si>
  <si>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</si>
  <si>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</si>
  <si>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</si>
  <si>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</si>
  <si>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</si>
  <si>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</si>
  <si>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</si>
  <si>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</si>
  <si>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</si>
  <si>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</si>
  <si>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</si>
  <si>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</si>
  <si>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</si>
  <si>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</si>
  <si>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</si>
  <si>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</si>
  <si>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</si>
  <si>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</si>
  <si>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</si>
  <si>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</si>
  <si>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</si>
  <si>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</si>
  <si>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</si>
  <si>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</si>
  <si>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</si>
  <si>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</si>
  <si>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</si>
  <si>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</si>
  <si>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</si>
  <si>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</si>
  <si>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</si>
  <si>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</si>
  <si>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</si>
  <si>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</si>
  <si>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</si>
  <si>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</si>
  <si>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</si>
  <si>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</si>
  <si>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</si>
  <si>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</si>
  <si>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</si>
  <si>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</si>
  <si>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</si>
  <si>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</si>
  <si>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</si>
  <si>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</si>
  <si>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</si>
  <si>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</si>
  <si>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</si>
  <si>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</si>
  <si>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</si>
  <si>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</si>
  <si>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</si>
  <si>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</si>
  <si>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</si>
  <si>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</si>
  <si>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</si>
  <si>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</si>
  <si>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</si>
  <si>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</si>
  <si>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</si>
  <si>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</si>
  <si>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</si>
  <si>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</si>
  <si>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</si>
  <si>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</si>
  <si>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</si>
  <si>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</si>
  <si>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</si>
  <si>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</si>
  <si>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</si>
  <si>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</si>
  <si>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</si>
  <si>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</si>
  <si>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</si>
  <si>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</si>
  <si>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</si>
  <si>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</si>
  <si>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</si>
  <si>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</si>
  <si>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</si>
  <si>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</si>
  <si>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</si>
  <si>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</si>
  <si>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</si>
  <si>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</si>
  <si>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</si>
  <si>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</si>
  <si>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</si>
  <si>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</si>
  <si>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</si>
  <si>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</si>
  <si>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</si>
  <si>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</si>
  <si>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</si>
  <si>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</si>
  <si>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</si>
  <si>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</si>
  <si>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</si>
  <si>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</si>
  <si>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</si>
  <si>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</si>
  <si>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</si>
  <si>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</si>
  <si>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</si>
  <si>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</si>
  <si>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</si>
  <si>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</si>
  <si>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</si>
  <si>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</si>
  <si>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</si>
  <si>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</si>
  <si>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</si>
  <si>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</si>
  <si>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</si>
  <si>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</si>
  <si>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</si>
  <si>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</si>
  <si>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</si>
  <si>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</si>
  <si>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</si>
  <si>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</si>
  <si>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</si>
  <si>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</si>
  <si>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</si>
  <si>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</si>
  <si>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</si>
  <si>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</si>
  <si>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</si>
  <si>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</si>
  <si>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</si>
  <si>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</si>
  <si>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</si>
  <si>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</si>
  <si>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</si>
  <si>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</si>
  <si>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</si>
  <si>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</si>
  <si>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</si>
  <si>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</si>
  <si>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</si>
  <si>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</si>
  <si>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</si>
  <si>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</si>
  <si>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</si>
  <si>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</si>
  <si>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</si>
  <si>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</si>
  <si>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</si>
  <si>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</si>
  <si>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</si>
  <si>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</si>
  <si>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</si>
  <si>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</si>
  <si>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</si>
  <si>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</si>
  <si>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</si>
  <si>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</si>
  <si>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</si>
  <si>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</si>
  <si>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</si>
  <si>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</si>
  <si>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</si>
  <si>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</si>
  <si>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</si>
  <si>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</si>
  <si>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</si>
  <si>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</si>
  <si>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</si>
  <si>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</si>
  <si>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</si>
  <si>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</si>
  <si>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</si>
  <si>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</si>
  <si>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</si>
  <si>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</si>
  <si>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</si>
  <si>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</si>
  <si>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</si>
  <si>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</si>
  <si>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</si>
  <si>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</si>
  <si>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</si>
  <si>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</si>
  <si>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</si>
  <si>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</si>
  <si>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</si>
  <si>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</si>
  <si>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</si>
  <si>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</si>
  <si>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</si>
  <si>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</si>
  <si>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</si>
  <si>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</si>
  <si>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</si>
  <si>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</si>
  <si>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</si>
  <si>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</si>
  <si>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</si>
  <si>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</si>
  <si>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</si>
  <si>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</si>
  <si>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</si>
  <si>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</si>
  <si>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</si>
  <si>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</si>
  <si>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</si>
  <si>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</si>
  <si>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</si>
  <si>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</si>
  <si>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</si>
  <si>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</si>
  <si>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</si>
  <si>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</si>
  <si>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</si>
  <si>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</si>
  <si>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</si>
  <si>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</si>
  <si>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</si>
  <si>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</si>
  <si>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</si>
  <si>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</si>
  <si>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</si>
  <si>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</si>
  <si>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</si>
  <si>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</si>
  <si>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</si>
  <si>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</si>
  <si>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</si>
  <si>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</si>
  <si>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</si>
  <si>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</si>
  <si>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</si>
  <si>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</si>
  <si>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</si>
  <si>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</si>
  <si>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</si>
  <si>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</si>
  <si>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</si>
  <si>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</si>
  <si>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</si>
  <si>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</si>
  <si>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</si>
  <si>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</si>
  <si>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</si>
  <si>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</si>
  <si>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</si>
  <si>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</si>
  <si>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</si>
  <si>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</si>
  <si>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</si>
  <si>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</si>
  <si>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</si>
  <si>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</si>
  <si>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</si>
  <si>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</si>
  <si>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</si>
  <si>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</si>
  <si>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</si>
  <si>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</si>
  <si>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</si>
  <si>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</si>
  <si>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</si>
  <si>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</si>
  <si>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</si>
  <si>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</si>
  <si>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</si>
  <si>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</si>
  <si>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</si>
  <si>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</si>
  <si>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</si>
  <si>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</si>
  <si>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</si>
  <si>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</si>
  <si>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</si>
  <si>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</si>
  <si>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</si>
  <si>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</si>
  <si>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</si>
  <si>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</si>
  <si>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</si>
  <si>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</si>
  <si>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</si>
  <si>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</si>
  <si>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</si>
  <si>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</si>
  <si>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</si>
  <si>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</si>
  <si>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</si>
  <si>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</si>
  <si>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</si>
  <si>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</si>
  <si>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</si>
  <si>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</si>
  <si>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</si>
  <si>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</si>
  <si>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</si>
  <si>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</si>
  <si>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</si>
  <si>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</si>
  <si>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</si>
  <si>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</si>
  <si>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</si>
  <si>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</si>
  <si>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</si>
  <si>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</si>
  <si>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</si>
  <si>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</si>
  <si>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</si>
  <si>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</si>
  <si>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</si>
  <si>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</si>
  <si>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</si>
  <si>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</si>
  <si>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</si>
  <si>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</si>
  <si>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</si>
  <si>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</si>
  <si>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</si>
  <si>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</si>
  <si>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</si>
  <si>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</si>
  <si>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</si>
  <si>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</si>
  <si>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</si>
  <si>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</si>
  <si>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</si>
  <si>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</si>
  <si>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</si>
  <si>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</si>
  <si>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</si>
  <si>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</si>
  <si>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</si>
  <si>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</si>
  <si>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</si>
  <si>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</si>
  <si>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</si>
  <si>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</si>
  <si>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</si>
  <si>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</si>
  <si>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</si>
  <si>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</si>
  <si>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</si>
  <si>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</si>
  <si>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</si>
  <si>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</si>
  <si>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</si>
  <si>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</si>
  <si>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</si>
  <si>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</si>
  <si>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</si>
  <si>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</si>
  <si>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</si>
  <si>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</si>
  <si>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</si>
  <si>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</si>
  <si>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</si>
  <si>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</si>
  <si>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</si>
  <si>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</si>
  <si>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</si>
  <si>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</si>
  <si>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</si>
  <si>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</si>
  <si>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</si>
  <si>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</si>
  <si>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</si>
  <si>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</si>
  <si>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</si>
  <si>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</si>
  <si>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</si>
  <si>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</si>
  <si>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</si>
  <si>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</si>
  <si>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</si>
  <si>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</si>
  <si>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</si>
  <si>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</si>
  <si>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</si>
  <si>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</si>
  <si>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</si>
  <si>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</si>
  <si>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</si>
  <si>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</si>
  <si>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</si>
  <si>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</si>
  <si>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</si>
  <si>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</si>
  <si>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</si>
  <si>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</si>
  <si>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</si>
  <si>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</si>
  <si>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</si>
  <si>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</si>
  <si>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</si>
  <si>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</si>
  <si>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</si>
  <si>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</si>
  <si>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</si>
  <si>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</si>
  <si>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</si>
  <si>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</si>
  <si>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</si>
  <si>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</si>
  <si>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</si>
  <si>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</si>
  <si>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</si>
  <si>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</si>
  <si>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</si>
  <si>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</si>
  <si>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</si>
  <si>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</si>
  <si>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</si>
  <si>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</si>
  <si>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</si>
  <si>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</si>
  <si>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</si>
  <si>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</si>
  <si>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</si>
  <si>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</si>
  <si>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</si>
  <si>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</si>
  <si>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</si>
  <si>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</si>
  <si>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</si>
  <si>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</si>
  <si>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</si>
  <si>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</si>
  <si>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</si>
  <si>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</si>
  <si>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</si>
  <si>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</si>
  <si>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</si>
  <si>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</si>
  <si>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</si>
  <si>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</si>
  <si>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</si>
  <si>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</si>
  <si>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</si>
  <si>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</si>
  <si>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</si>
  <si>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</si>
  <si>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</si>
  <si>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</si>
  <si>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</si>
  <si>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</si>
  <si>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</si>
  <si>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</si>
  <si>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</si>
  <si>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</si>
  <si>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</si>
  <si>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</si>
  <si>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</si>
  <si>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</si>
  <si>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</si>
  <si>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</si>
  <si>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</si>
  <si>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</si>
  <si>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</si>
  <si>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</si>
  <si>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</si>
  <si>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</si>
  <si>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</si>
  <si>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</si>
  <si>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</si>
  <si>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</si>
  <si>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</si>
  <si>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</si>
  <si>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</si>
  <si>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</si>
  <si>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</si>
  <si>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</si>
  <si>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</si>
  <si>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</si>
  <si>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</si>
  <si>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</si>
  <si>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</si>
  <si>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</si>
  <si>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</si>
  <si>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</si>
  <si>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</si>
  <si>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</si>
  <si>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</si>
  <si>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</si>
  <si>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</si>
  <si>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</si>
  <si>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</si>
  <si>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</si>
  <si>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</si>
  <si>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</si>
  <si>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</si>
  <si>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</si>
  <si>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</si>
  <si>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</si>
  <si>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</si>
  <si>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</si>
  <si>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</si>
  <si>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</si>
  <si>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</si>
  <si>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</si>
  <si>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</si>
  <si>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</si>
  <si>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</si>
  <si>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</si>
  <si>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</si>
  <si>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</si>
  <si>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</si>
  <si>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</si>
  <si>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</si>
  <si>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</si>
  <si>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</si>
  <si>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</si>
  <si>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</si>
  <si>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</si>
  <si>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</si>
  <si>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</si>
  <si>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</si>
  <si>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</si>
  <si>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</si>
  <si>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</si>
  <si>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</si>
  <si>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</si>
  <si>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</si>
  <si>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</si>
  <si>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</si>
  <si>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</si>
  <si>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</si>
  <si>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</si>
  <si>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</si>
  <si>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</si>
  <si>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</si>
  <si>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</si>
  <si>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</si>
  <si>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</si>
  <si>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</si>
  <si>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</si>
  <si>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</si>
  <si>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</si>
  <si>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</si>
  <si>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</si>
  <si>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</si>
  <si>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</si>
  <si>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</si>
  <si>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</si>
  <si>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</si>
  <si>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</si>
  <si>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</si>
  <si>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</si>
  <si>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</si>
  <si>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</si>
  <si>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</si>
  <si>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</si>
  <si>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</si>
  <si>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</si>
  <si>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</si>
  <si>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</si>
  <si>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</si>
  <si>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</si>
  <si>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</si>
  <si>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</si>
  <si>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</si>
  <si>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</si>
  <si>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</si>
  <si>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</si>
  <si>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</si>
  <si>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</si>
  <si>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</si>
  <si>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</si>
  <si>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</si>
  <si>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</si>
  <si>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</si>
  <si>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</si>
  <si>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</si>
  <si>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</si>
  <si>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</si>
  <si>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</si>
  <si>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</si>
  <si>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</si>
  <si>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</si>
  <si>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</si>
  <si>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</si>
  <si>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</si>
  <si>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</si>
  <si>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</si>
  <si>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</si>
  <si>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</si>
  <si>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</si>
  <si>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</si>
  <si>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</si>
  <si>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</si>
  <si>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</si>
  <si>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</si>
  <si>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</si>
  <si>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</si>
  <si>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</si>
  <si>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</si>
  <si>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</si>
  <si>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</si>
  <si>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</si>
  <si>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</si>
  <si>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</si>
  <si>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</si>
  <si>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</si>
  <si>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</si>
  <si>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</si>
  <si>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</si>
  <si>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</si>
  <si>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</si>
  <si>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</si>
  <si>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</si>
  <si>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</si>
  <si>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</si>
  <si>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</si>
  <si>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</si>
  <si>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</si>
  <si>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</si>
  <si>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</si>
  <si>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</si>
  <si>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</si>
  <si>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</si>
  <si>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</si>
  <si>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</si>
  <si>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</si>
  <si>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</si>
  <si>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</si>
  <si>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</si>
  <si>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</si>
  <si>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</si>
  <si>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</si>
  <si>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</si>
  <si>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</si>
  <si>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</si>
  <si>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</si>
  <si>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</si>
  <si>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</si>
  <si>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</si>
  <si>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</si>
  <si>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</si>
  <si>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</si>
  <si>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</si>
  <si>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</si>
  <si>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</si>
  <si>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</si>
  <si>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</si>
  <si>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</si>
  <si>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</si>
  <si>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</si>
  <si>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</si>
  <si>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</si>
  <si>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</si>
  <si>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</si>
  <si>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</si>
  <si>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</si>
  <si>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</si>
  <si>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</si>
  <si>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</si>
  <si>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</si>
  <si>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</si>
  <si>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</si>
  <si>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</si>
  <si>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</si>
  <si>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</si>
  <si>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</si>
  <si>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</si>
  <si>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</si>
  <si>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</si>
  <si>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</si>
  <si>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</si>
  <si>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</si>
  <si>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</si>
  <si>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</si>
  <si>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</si>
  <si>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</si>
  <si>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</si>
  <si>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</si>
  <si>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</si>
  <si>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</si>
  <si>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</si>
  <si>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</si>
  <si>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</si>
  <si>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</si>
  <si>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</si>
  <si>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</si>
  <si>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</si>
  <si>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</si>
  <si>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</si>
  <si>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</si>
  <si>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</si>
  <si>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</si>
  <si>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</si>
  <si>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</si>
  <si>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</si>
  <si>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</si>
  <si>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</si>
  <si>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</si>
  <si>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</si>
  <si>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</si>
  <si>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</si>
  <si>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</si>
  <si>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</si>
  <si>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</si>
  <si>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</si>
  <si>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</si>
  <si>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</si>
  <si>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</si>
  <si>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</si>
  <si>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</si>
  <si>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</si>
  <si>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</si>
  <si>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</si>
  <si>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</si>
  <si>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</si>
  <si>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</si>
  <si>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</si>
  <si>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</si>
  <si>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</si>
  <si>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</si>
  <si>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</si>
  <si>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</si>
  <si>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</si>
  <si>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</si>
  <si>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</si>
  <si>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</si>
  <si>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</si>
  <si>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</si>
  <si>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</si>
  <si>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</si>
  <si>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</si>
  <si>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</si>
  <si>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</si>
  <si>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</si>
  <si>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</si>
  <si>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</si>
  <si>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</si>
  <si>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</si>
  <si>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</si>
  <si>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</si>
  <si>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</si>
  <si>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</si>
  <si>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</si>
  <si>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</si>
  <si>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</si>
  <si>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</si>
  <si>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</si>
  <si>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</si>
  <si>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</si>
  <si>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</si>
  <si>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</si>
  <si>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</si>
  <si>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</si>
  <si>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</si>
  <si>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</si>
  <si>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</si>
  <si>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</si>
  <si>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</si>
  <si>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</si>
  <si>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</si>
  <si>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</si>
  <si>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</si>
  <si>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</si>
  <si>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</si>
  <si>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</si>
  <si>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</si>
  <si>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</si>
  <si>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</si>
  <si>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</si>
  <si>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</si>
  <si>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</si>
  <si>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</si>
  <si>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</si>
  <si>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</si>
  <si>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</si>
  <si>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</si>
  <si>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</si>
  <si>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</si>
  <si>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</si>
  <si>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</si>
  <si>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</si>
  <si>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</si>
  <si>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</si>
  <si>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</si>
  <si>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</si>
  <si>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</si>
  <si>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</si>
  <si>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</si>
  <si>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</si>
  <si>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</si>
  <si>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</si>
  <si>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</si>
  <si>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</si>
  <si>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</si>
  <si>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</si>
  <si>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</si>
  <si>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</si>
  <si>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</si>
  <si>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</si>
  <si>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</si>
  <si>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</si>
  <si>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</si>
  <si>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</si>
  <si>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</si>
  <si>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</si>
  <si>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</si>
  <si>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</si>
  <si>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</si>
  <si>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</si>
  <si>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</si>
  <si>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</si>
  <si>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</si>
  <si>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</si>
  <si>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</si>
  <si>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</si>
  <si>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</si>
  <si>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</si>
  <si>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</si>
  <si>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</si>
  <si>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</si>
  <si>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</si>
  <si>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</si>
  <si>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</si>
  <si>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</si>
  <si>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</si>
  <si>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</si>
  <si>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</si>
  <si>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</si>
  <si>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</si>
  <si>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</si>
  <si>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</si>
  <si>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</si>
  <si>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</si>
  <si>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</si>
  <si>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</si>
  <si>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</si>
  <si>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</si>
  <si>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</si>
  <si>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</si>
  <si>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</si>
  <si>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</si>
  <si>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</si>
  <si>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</si>
  <si>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</si>
  <si>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</si>
  <si>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</si>
  <si>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</si>
  <si>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</si>
  <si>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</si>
  <si>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</si>
  <si>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</si>
  <si>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</si>
  <si>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</si>
  <si>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</si>
  <si>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</si>
  <si>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</si>
  <si>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</si>
  <si>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</si>
  <si>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</si>
  <si>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</si>
  <si>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</si>
  <si>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</si>
  <si>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</si>
  <si>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</si>
  <si>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</si>
  <si>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</si>
  <si>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</si>
  <si>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</si>
  <si>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</si>
  <si>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</si>
  <si>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</si>
  <si>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</si>
  <si>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</si>
  <si>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</si>
  <si>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</si>
  <si>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</si>
  <si>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</si>
  <si>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</si>
  <si>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</si>
  <si>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</si>
  <si>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</si>
  <si>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</si>
  <si>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</si>
  <si>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</si>
  <si>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</si>
  <si>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</si>
  <si>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</si>
  <si>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</si>
  <si>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</si>
  <si>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</si>
  <si>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</si>
  <si>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</si>
  <si>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</si>
  <si>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</si>
  <si>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</si>
  <si>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</si>
  <si>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</si>
  <si>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</si>
  <si>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</si>
  <si>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</si>
  <si>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</si>
  <si>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</si>
  <si>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</si>
  <si>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</si>
  <si>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</si>
  <si>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</si>
  <si>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</si>
  <si>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</si>
  <si>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</si>
  <si>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</si>
  <si>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</si>
  <si>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</si>
  <si>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</si>
  <si>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</si>
  <si>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</si>
  <si>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</si>
  <si>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</si>
  <si>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</si>
  <si>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</si>
  <si>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</si>
  <si>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</si>
  <si>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</si>
  <si>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</si>
  <si>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</si>
  <si>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</si>
  <si>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</si>
  <si>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</si>
  <si>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</si>
  <si>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</si>
  <si>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</si>
  <si>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</si>
  <si>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</si>
  <si>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</si>
  <si>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</si>
  <si>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</si>
  <si>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</si>
  <si>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</si>
  <si>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</si>
  <si>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</si>
  <si>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</si>
  <si>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</si>
  <si>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</si>
  <si>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</si>
  <si>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Identifies the group of lots in a procurement procedure.</t>
  </si>
  <si>
    <t>Maximum value of a group of lots in a framework agreement.</t>
  </si>
  <si>
    <t>Framework Maximum Group Value</t>
  </si>
  <si>
    <t>Criterion used to combine one or more lots in a group of lots.</t>
  </si>
  <si>
    <t>The use of groups should exclude the possibility of having groups not included in a group. Otherwise the complexity grows. Hence some groups may contain only one lot.</t>
  </si>
  <si>
    <t>Grouping Criterion</t>
  </si>
  <si>
    <t>Reference to the lots of the procurement procedure included included in this group.</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</si>
  <si>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</si>
  <si>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</si>
  <si>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</si>
  <si>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</si>
  <si>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</si>
  <si>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</si>
  <si>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</si>
  <si>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</si>
  <si>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</si>
  <si>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</si>
  <si>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</si>
  <si>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</si>
  <si>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</si>
  <si>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</si>
  <si>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</si>
  <si>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</si>
  <si>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</si>
  <si>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</si>
  <si>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</si>
  <si>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</si>
  <si>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</si>
  <si>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</si>
  <si>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</si>
  <si>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</si>
  <si>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</si>
  <si>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</si>
  <si>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</si>
  <si>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</si>
  <si>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</si>
  <si>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</si>
  <si>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</si>
  <si>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</si>
  <si>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</si>
  <si>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</si>
  <si>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</si>
  <si>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</si>
  <si>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</si>
  <si>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</si>
  <si>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</si>
  <si>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</si>
  <si>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</si>
  <si>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</si>
  <si>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</si>
  <si>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</si>
  <si>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</si>
  <si>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</si>
  <si>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</si>
  <si>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</si>
  <si>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</si>
  <si>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</si>
  <si>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</si>
  <si>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</si>
  <si>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</si>
  <si>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</si>
  <si>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</si>
  <si>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</si>
  <si>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</si>
  <si>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</si>
  <si>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</si>
  <si>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</si>
  <si>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</si>
  <si>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</si>
  <si>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</si>
  <si>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</si>
  <si>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</si>
  <si>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</si>
  <si>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</si>
  <si>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</si>
  <si>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</si>
  <si>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</si>
  <si>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</si>
  <si>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</si>
  <si>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</si>
  <si>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</si>
  <si>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</si>
  <si>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</si>
  <si>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</si>
  <si>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</si>
  <si>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</si>
  <si>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</si>
  <si>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</si>
  <si>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</si>
  <si>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</si>
  <si>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</si>
  <si>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</si>
  <si>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</si>
  <si>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</si>
  <si>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</si>
  <si>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</si>
  <si>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</si>
  <si>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</si>
  <si>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</si>
  <si>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</si>
  <si>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</si>
  <si>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</si>
  <si>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</si>
  <si>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</si>
  <si>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</si>
  <si>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</si>
  <si>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</si>
  <si>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</si>
  <si>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</si>
  <si>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</si>
  <si>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</si>
  <si>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</si>
  <si>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</si>
  <si>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</si>
  <si>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</si>
  <si>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</si>
  <si>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</si>
  <si>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</si>
  <si>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</si>
  <si>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</si>
  <si>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</si>
  <si>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</si>
  <si>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</si>
  <si>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</si>
  <si>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</si>
  <si>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</si>
  <si>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</si>
  <si>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</si>
  <si>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</si>
  <si>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</si>
  <si>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</si>
  <si>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</si>
  <si>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</si>
  <si>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</si>
  <si>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</si>
  <si>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</si>
  <si>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</si>
  <si>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</si>
  <si>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</si>
  <si>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</si>
  <si>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</si>
  <si>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</si>
  <si>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</si>
  <si>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</si>
  <si>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</si>
  <si>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</si>
  <si>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</si>
  <si>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</si>
  <si>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</si>
  <si>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</si>
  <si>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</si>
  <si>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</si>
  <si>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</si>
  <si>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</si>
  <si>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</si>
  <si>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</si>
  <si>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</si>
  <si>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</si>
  <si>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</si>
  <si>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</si>
  <si>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</si>
  <si>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</si>
  <si>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</si>
  <si>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</si>
  <si>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</si>
  <si>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</si>
  <si>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</si>
  <si>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</si>
  <si>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</si>
  <si>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</si>
  <si>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</si>
  <si>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</si>
  <si>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</si>
  <si>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</si>
  <si>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</si>
  <si>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</si>
  <si>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</si>
  <si>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</si>
  <si>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</si>
  <si>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</si>
  <si>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</si>
  <si>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</si>
  <si>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</si>
  <si>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</si>
  <si>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</si>
  <si>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</si>
  <si>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</si>
  <si>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</si>
  <si>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</si>
  <si>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</si>
  <si>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</si>
  <si>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</si>
  <si>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</si>
  <si>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</si>
  <si>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</si>
  <si>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</si>
  <si>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</si>
  <si>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</si>
  <si>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</si>
  <si>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</si>
  <si>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</si>
  <si>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</si>
  <si>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</si>
  <si>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</si>
  <si>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</si>
  <si>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</si>
  <si>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</si>
  <si>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</si>
  <si>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</si>
  <si>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</si>
  <si>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</si>
  <si>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</si>
  <si>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</si>
  <si>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</si>
  <si>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</si>
  <si>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</si>
  <si>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</si>
  <si>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</si>
  <si>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</si>
  <si>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</si>
  <si>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</si>
  <si>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</si>
  <si>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</si>
  <si>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</si>
  <si>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</si>
  <si>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</si>
  <si>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</si>
  <si>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</si>
  <si>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</si>
  <si>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</si>
  <si>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</si>
  <si>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</si>
  <si>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</si>
  <si>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</si>
  <si>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</si>
  <si>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</si>
  <si>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</si>
  <si>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</si>
  <si>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</si>
  <si>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</si>
  <si>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</si>
  <si>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</si>
  <si>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</si>
  <si>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</si>
  <si>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</si>
  <si>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</si>
  <si>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</si>
  <si>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</si>
  <si>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</si>
  <si>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</si>
  <si>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</si>
  <si>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</si>
  <si>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</si>
  <si>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</si>
  <si>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</si>
  <si>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</si>
  <si>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</si>
  <si>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</si>
  <si>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</si>
  <si>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</si>
  <si>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</si>
  <si>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</si>
  <si>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</si>
  <si>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</si>
  <si>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</si>
  <si>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</si>
  <si>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</si>
  <si>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</si>
  <si>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</si>
  <si>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</si>
  <si>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</si>
  <si>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</si>
  <si>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</si>
  <si>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</si>
  <si>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</si>
  <si>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</si>
  <si>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</si>
  <si>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</si>
  <si>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</si>
  <si>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</si>
  <si>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</si>
  <si>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</si>
  <si>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</si>
  <si>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</si>
  <si>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</si>
  <si>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</si>
  <si>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</si>
  <si>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</si>
  <si>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</si>
  <si>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</si>
  <si>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</si>
  <si>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</si>
  <si>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</si>
  <si>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</si>
  <si>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</si>
  <si>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</si>
  <si>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</si>
  <si>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</si>
  <si>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</si>
  <si>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</si>
  <si>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</si>
  <si>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</si>
  <si>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</si>
  <si>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</si>
  <si>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</si>
  <si>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</si>
  <si>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</si>
  <si>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</si>
  <si>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</si>
  <si>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</si>
  <si>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</si>
  <si>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</si>
  <si>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</si>
  <si>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</si>
  <si>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</si>
  <si>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</si>
  <si>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</si>
  <si>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</si>
  <si>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</si>
  <si>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</si>
  <si>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</si>
  <si>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</si>
  <si>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</si>
  <si>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</si>
  <si>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</si>
  <si>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</si>
  <si>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</si>
  <si>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</si>
  <si>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</si>
  <si>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</si>
  <si>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</si>
  <si>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</si>
  <si>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</si>
  <si>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</si>
  <si>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</si>
  <si>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</si>
  <si>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</si>
  <si>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</si>
  <si>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</si>
  <si>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</si>
  <si>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</si>
  <si>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</si>
  <si>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</si>
  <si>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</si>
  <si>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</si>
  <si>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</si>
  <si>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</si>
  <si>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</si>
  <si>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</si>
  <si>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</si>
  <si>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</si>
  <si>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</si>
  <si>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</si>
  <si>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</si>
  <si>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</si>
  <si>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</si>
  <si>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</si>
  <si>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</si>
  <si>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</si>
  <si>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</si>
  <si>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</si>
  <si>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</si>
  <si>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</si>
  <si>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</si>
  <si>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</si>
  <si>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</si>
  <si>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</si>
  <si>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</si>
  <si>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</si>
  <si>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</si>
  <si>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</si>
  <si>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</si>
  <si>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</si>
  <si>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</si>
  <si>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</si>
  <si>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</si>
  <si>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</si>
  <si>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</si>
  <si>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</si>
  <si>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</si>
  <si>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</si>
  <si>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</si>
  <si>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</si>
  <si>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</si>
  <si>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</si>
  <si>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</si>
  <si>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</si>
  <si>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</si>
  <si>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</si>
  <si>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</si>
  <si>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</si>
  <si>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</si>
  <si>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</si>
  <si>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</si>
  <si>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</si>
  <si>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</si>
  <si>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</si>
  <si>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</si>
  <si>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</si>
  <si>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</si>
  <si>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</si>
  <si>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</si>
  <si>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</si>
  <si>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</si>
  <si>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</si>
  <si>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</si>
  <si>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</si>
  <si>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</si>
  <si>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</si>
  <si>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</si>
  <si>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</si>
  <si>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</si>
  <si>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</si>
  <si>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</si>
  <si>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</si>
  <si>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</si>
  <si>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</si>
  <si>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</si>
  <si>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</si>
  <si>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</si>
  <si>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</si>
  <si>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</si>
  <si>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</si>
  <si>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</si>
  <si>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</si>
  <si>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</si>
  <si>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</si>
  <si>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</si>
  <si>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</si>
  <si>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</si>
  <si>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</si>
  <si>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</si>
  <si>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</si>
  <si>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</si>
  <si>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</si>
  <si>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</si>
  <si>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</si>
  <si>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</si>
  <si>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</si>
  <si>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</si>
  <si>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</si>
  <si>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</si>
  <si>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</si>
  <si>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</si>
  <si>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</si>
  <si>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</si>
  <si>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</si>
  <si>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</si>
  <si>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</si>
  <si>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</si>
  <si>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</si>
  <si>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</si>
  <si>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</si>
  <si>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</si>
  <si>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</si>
  <si>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</si>
  <si>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</si>
  <si>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</si>
  <si>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</si>
  <si>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</si>
  <si>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</si>
  <si>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</si>
  <si>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</si>
  <si>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</si>
  <si>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</si>
  <si>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</si>
  <si>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</si>
  <si>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</si>
  <si>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</si>
  <si>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</si>
  <si>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</si>
  <si>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</si>
  <si>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</si>
  <si>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</si>
  <si>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</si>
  <si>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</si>
  <si>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</si>
  <si>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</si>
  <si>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</si>
  <si>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</si>
  <si>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</si>
  <si>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</si>
  <si>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</si>
  <si>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</si>
  <si>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</si>
  <si>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</si>
  <si>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</si>
  <si>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</si>
  <si>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</si>
  <si>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</si>
  <si>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</si>
  <si>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</si>
  <si>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</si>
  <si>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</si>
  <si>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</si>
  <si>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</si>
  <si>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</si>
  <si>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</si>
  <si>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</si>
  <si>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</si>
  <si>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</si>
  <si>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</si>
  <si>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</si>
  <si>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</si>
  <si>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</si>
  <si>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</si>
  <si>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</si>
  <si>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</si>
  <si>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</si>
  <si>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</si>
  <si>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</si>
  <si>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</si>
  <si>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</si>
  <si>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</si>
  <si>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</si>
  <si>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</si>
  <si>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</si>
  <si>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</si>
  <si>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</si>
  <si>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</si>
  <si>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</si>
  <si>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</si>
  <si>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</si>
  <si>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</si>
  <si>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</si>
  <si>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</si>
  <si>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</si>
  <si>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</si>
  <si>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</si>
  <si>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</si>
  <si>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</si>
  <si>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</si>
  <si>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</si>
  <si>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</si>
  <si>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</si>
  <si>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</si>
  <si>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</si>
  <si>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</si>
  <si>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</si>
  <si>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</si>
  <si>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</si>
  <si>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</si>
  <si>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</si>
  <si>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</si>
  <si>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</si>
  <si>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</si>
  <si>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</si>
  <si>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</si>
  <si>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</si>
  <si>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</si>
  <si>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</si>
  <si>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</si>
  <si>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</si>
  <si>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</si>
  <si>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</si>
  <si>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A group of procurement projects of type lot.</t>
  </si>
  <si>
    <t>Lot Group</t>
  </si>
  <si>
    <t>Identifies the group of lots unambiguously and uniquelly in the procurement procedure.</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</si>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</sst>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1">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2" fillId="14" borderId="7" xfId="0" applyFont="1" applyFill="1" applyBorder="1" applyAlignment="1" applyProtection="1">
      <alignment horizontal="center" vertical="center" wrapText="1"/>
      <protection locked="0"/>
    </xf>
    <xf numFmtId="0" fontId="13" fillId="0" borderId="0" xfId="0" applyFont="1" applyAlignment="1">
      <alignment wrapText="1"/>
    </xf>
    <xf numFmtId="0" fontId="13" fillId="0" borderId="7" xfId="0" applyFont="1" applyFill="1" applyBorder="1" applyAlignment="1" applyProtection="1">
      <alignment vertical="top" wrapText="1"/>
      <protection locked="0"/>
    </xf>
    <xf numFmtId="0" fontId="13" fillId="15"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4" fillId="15" borderId="7" xfId="14" applyFont="1" applyFill="1" applyBorder="1" applyAlignment="1">
      <alignment wrapText="1"/>
    </xf>
    <xf numFmtId="0" fontId="13" fillId="0" borderId="7" xfId="0" applyFont="1" applyBorder="1" applyAlignment="1">
      <alignment vertical="top" wrapText="1"/>
    </xf>
    <xf numFmtId="0" fontId="13" fillId="0" borderId="7" xfId="0" applyFont="1" applyBorder="1" applyAlignment="1">
      <alignment wrapText="1"/>
    </xf>
    <xf numFmtId="0" fontId="13" fillId="16" borderId="7" xfId="0" applyFont="1" applyFill="1" applyBorder="1" applyAlignment="1" applyProtection="1">
      <alignment vertical="top" wrapText="1"/>
      <protection locked="0"/>
    </xf>
    <xf numFmtId="0" fontId="13" fillId="15" borderId="7" xfId="0" applyFont="1" applyFill="1" applyBorder="1" applyAlignment="1">
      <alignment wrapText="1"/>
    </xf>
    <xf numFmtId="0" fontId="13" fillId="11" borderId="7" xfId="0" applyFont="1" applyFill="1" applyBorder="1" applyAlignment="1">
      <alignment vertical="top" wrapText="1"/>
    </xf>
    <xf numFmtId="0" fontId="12" fillId="17" borderId="7" xfId="0" applyFont="1" applyFill="1" applyBorder="1" applyAlignment="1" applyProtection="1">
      <alignment vertical="top" wrapText="1"/>
      <protection locked="0"/>
    </xf>
    <xf numFmtId="0" fontId="13" fillId="15" borderId="7" xfId="0" applyFont="1" applyFill="1" applyBorder="1" applyAlignment="1" applyProtection="1">
      <alignment horizontal="left" vertical="top" wrapText="1"/>
      <protection locked="0"/>
    </xf>
    <xf numFmtId="0" fontId="13" fillId="16"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0" borderId="7" xfId="0" applyFont="1" applyFill="1" applyBorder="1" applyAlignment="1">
      <alignment vertical="top" wrapText="1"/>
    </xf>
    <xf numFmtId="0" fontId="13" fillId="18" borderId="7" xfId="0" applyFont="1" applyFill="1" applyBorder="1" applyAlignment="1" applyProtection="1">
      <alignment vertical="top" wrapText="1"/>
      <protection locked="0"/>
    </xf>
    <xf numFmtId="0" fontId="13" fillId="18" borderId="7" xfId="0" applyFont="1" applyFill="1" applyBorder="1" applyAlignment="1" applyProtection="1">
      <alignment horizontal="left" vertical="top" wrapText="1"/>
      <protection locked="0"/>
    </xf>
    <xf numFmtId="0" fontId="13" fillId="18" borderId="7" xfId="0" applyFont="1" applyFill="1" applyBorder="1" applyAlignment="1">
      <alignment vertical="top" wrapText="1"/>
    </xf>
    <xf numFmtId="0" fontId="12" fillId="17" borderId="7" xfId="0" applyFont="1" applyFill="1" applyBorder="1" applyAlignment="1" applyProtection="1">
      <alignment horizontal="left" vertical="top" wrapText="1"/>
      <protection locked="0"/>
    </xf>
    <xf numFmtId="0" fontId="13" fillId="16"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0" borderId="0" xfId="0" applyFont="1" applyFill="1" applyAlignment="1">
      <alignment horizontal="left" vertical="center"/>
    </xf>
    <xf numFmtId="0" fontId="0" fillId="21"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2" borderId="0" xfId="0" applyFill="1" applyAlignment="1">
      <alignment vertical="center"/>
    </xf>
    <xf numFmtId="0" fontId="0" fillId="22" borderId="0" xfId="0" applyFill="1" applyAlignment="1">
      <alignment horizontal="center" vertical="center"/>
    </xf>
    <xf numFmtId="0" fontId="0" fillId="22" borderId="0" xfId="0" applyFill="1" applyAlignment="1"/>
    <xf numFmtId="0" fontId="0" fillId="22" borderId="0" xfId="0" applyFill="1" applyAlignment="1">
      <alignment horizontal="left" vertical="center"/>
    </xf>
    <xf numFmtId="0" fontId="0" fillId="22" borderId="0" xfId="0" applyFill="1"/>
    <xf numFmtId="0" fontId="9"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workbookViewId="0">
      <selection sqref="A1:B1"/>
    </sheetView>
  </sheetViews>
  <sheetFormatPr defaultColWidth="11"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80" t="s">
        <v>0</v>
      </c>
      <c r="B1" s="80"/>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1"/>
  <sheetViews>
    <sheetView tabSelected="1" zoomScale="115" zoomScaleNormal="115" workbookViewId="0">
      <pane ySplit="1" topLeftCell="A162" activePane="bottomLeft" state="frozen"/>
      <selection pane="bottomLeft" activeCell="A180" sqref="A180"/>
    </sheetView>
  </sheetViews>
  <sheetFormatPr defaultColWidth="11"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2206</v>
      </c>
      <c r="D3" s="14"/>
      <c r="E3" s="14" t="s">
        <v>1488</v>
      </c>
      <c r="F3" s="14" t="str">
        <f>CONCATENATE( IF(G3="","",CONCATENATE(G3,"_ ")),H3,". ",IF(I3="","",CONCATENATE(I3,"_ ")),L3,IF(OR(I3&lt;&gt;"",L3&lt;&gt;M3),CONCATENATE(". ",M3),""))</f>
        <v>Accelerated Procedure. Procedure Justification Type Code. Code</v>
      </c>
      <c r="G3" s="14"/>
      <c r="H3" s="14" t="s">
        <v>47</v>
      </c>
      <c r="I3" s="14"/>
      <c r="J3" s="14" t="s">
        <v>2205</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69" t="s">
        <v>1363</v>
      </c>
      <c r="D6" s="14"/>
      <c r="E6" s="14"/>
      <c r="F6" s="14" t="str">
        <f>CONCATENATE( IF(G6="","",CONCATENATE(G6,"_ ")),H6,". ",IF(I6="","",CONCATENATE(I6,"_ ")),L6,IF(OR(I6&lt;&gt;"",L6&lt;&gt;M6),CONCATENATE(". ",M6),""))</f>
        <v>Access Tool. Tenders Submission URI. Identifier</v>
      </c>
      <c r="G6" s="14"/>
      <c r="H6" s="14" t="s">
        <v>1495</v>
      </c>
      <c r="I6" s="14"/>
      <c r="J6" s="14" t="s">
        <v>2209</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69" t="s">
        <v>2207</v>
      </c>
      <c r="D7" s="14"/>
      <c r="E7" s="14"/>
      <c r="F7" s="14" t="str">
        <f>CONCATENATE( IF(G7="","",CONCATENATE(G7,"_ ")),H7,". ",IF(I7="","",CONCATENATE(I7,"_ ")),L7,IF(OR(I7&lt;&gt;"",L7&lt;&gt;M7),CONCATENATE(". ",M7),""))</f>
        <v>Access Tool. Procurement documents URI. Identifier</v>
      </c>
      <c r="G7" s="14"/>
      <c r="H7" s="14" t="s">
        <v>1495</v>
      </c>
      <c r="I7" s="14"/>
      <c r="J7" s="14" t="s">
        <v>2210</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2208</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2211</v>
      </c>
      <c r="F16" s="20" t="str">
        <f>CONCATENATE( IF(G16="","",CONCATENATE(G16,"_ ")),H16,". ",IF(I16="","",CONCATENATE(I16,"_ ")),L16,IF(I16="","",CONCATENATE(". ",M16)))</f>
        <v>Awarding Result. Has Awarded_ Procurement Project. Procurement Project</v>
      </c>
      <c r="G16" s="20"/>
      <c r="H16" s="20" t="s">
        <v>1501</v>
      </c>
      <c r="I16" s="20" t="s">
        <v>2220</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2220</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2212</v>
      </c>
      <c r="D19" s="14"/>
      <c r="E19" s="14"/>
      <c r="F19" s="14" t="str">
        <f>CONCATENATE( IF(G19="","",CONCATENATE(G19,"_ ")),H19,". ",IF(I19="","",CONCATENATE(I19,"_ ")),L19,IF(OR(I19&lt;&gt;"",L19&lt;&gt;M19),CONCATENATE(". ",M19),""))</f>
        <v>Buyer. Buyer Type Code. Code</v>
      </c>
      <c r="G19" s="14"/>
      <c r="H19" s="14" t="s">
        <v>157</v>
      </c>
      <c r="I19" s="14"/>
      <c r="J19" s="14" t="s">
        <v>2213</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2260</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1717</v>
      </c>
      <c r="I26" s="11"/>
      <c r="J26" s="11"/>
      <c r="K26" s="11"/>
      <c r="L26" s="11"/>
      <c r="M26" s="11"/>
      <c r="N26" s="11"/>
      <c r="O26" s="11"/>
      <c r="P26" s="11"/>
      <c r="Q26" s="11"/>
      <c r="R26" s="11" t="s">
        <v>1483</v>
      </c>
      <c r="S26" s="11" t="s">
        <v>2234</v>
      </c>
      <c r="T26" s="11"/>
      <c r="U26" s="11"/>
      <c r="V26" s="11"/>
      <c r="W26" s="11"/>
      <c r="X26" s="11"/>
      <c r="Y26" s="11" t="s">
        <v>1485</v>
      </c>
      <c r="Z26" s="11"/>
      <c r="AA26" s="11" t="s">
        <v>1486</v>
      </c>
      <c r="AB26" s="11"/>
      <c r="AC26" s="11"/>
      <c r="AD26" s="11"/>
      <c r="AE26" s="11" t="s">
        <v>1486</v>
      </c>
      <c r="AF26" s="70">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1717</v>
      </c>
      <c r="I27" s="20" t="s">
        <v>2239</v>
      </c>
      <c r="J27" s="20"/>
      <c r="K27" s="20"/>
      <c r="L27" s="20" t="str">
        <f>CONCATENATE(IF(P27="","",CONCATENATE(P27,"_ ")),Q27)</f>
        <v>Technical Specification</v>
      </c>
      <c r="M27" s="20" t="str">
        <f>L27</f>
        <v>Technical Specification</v>
      </c>
      <c r="N27" s="20"/>
      <c r="O27" s="20"/>
      <c r="P27" s="20"/>
      <c r="Q27" s="22" t="s">
        <v>1746</v>
      </c>
      <c r="R27" s="20" t="s">
        <v>1507</v>
      </c>
      <c r="S27" s="23" t="s">
        <v>2242</v>
      </c>
      <c r="T27" s="23"/>
      <c r="U27" s="23"/>
      <c r="V27" s="23"/>
      <c r="W27" s="23"/>
      <c r="X27" s="22" t="s">
        <v>1746</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1717</v>
      </c>
      <c r="I28" s="20" t="s">
        <v>2240</v>
      </c>
      <c r="J28" s="20"/>
      <c r="K28" s="20"/>
      <c r="L28" s="20" t="str">
        <f>CONCATENATE(IF(P28="","",CONCATENATE(P28,"_ ")),Q28)</f>
        <v>Notice</v>
      </c>
      <c r="M28" s="20" t="str">
        <f>L28</f>
        <v>Notice</v>
      </c>
      <c r="N28" s="20"/>
      <c r="O28" s="20"/>
      <c r="P28" s="20"/>
      <c r="Q28" s="22" t="s">
        <v>1689</v>
      </c>
      <c r="R28" s="20" t="s">
        <v>1507</v>
      </c>
      <c r="S28" s="23" t="s">
        <v>2241</v>
      </c>
      <c r="T28" s="23"/>
      <c r="U28" s="23"/>
      <c r="V28" s="23"/>
      <c r="W28" s="23"/>
      <c r="X28" s="22" t="s">
        <v>1689</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2243</v>
      </c>
      <c r="T29" s="11"/>
      <c r="U29" s="11"/>
      <c r="V29" s="11"/>
      <c r="W29" s="11"/>
      <c r="X29" s="11"/>
      <c r="Y29" s="11" t="s">
        <v>1485</v>
      </c>
      <c r="Z29" s="11"/>
      <c r="AA29" s="11" t="s">
        <v>1486</v>
      </c>
      <c r="AB29" s="11"/>
      <c r="AC29" s="11"/>
      <c r="AD29" s="11"/>
      <c r="AE29" s="11" t="s">
        <v>1486</v>
      </c>
      <c r="AF29" s="70">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2244</v>
      </c>
      <c r="I30" s="11"/>
      <c r="J30" s="11"/>
      <c r="K30" s="11"/>
      <c r="L30" s="11"/>
      <c r="M30" s="11"/>
      <c r="N30" s="11"/>
      <c r="O30" s="11"/>
      <c r="P30" s="11"/>
      <c r="Q30" s="11"/>
      <c r="R30" s="11" t="s">
        <v>1483</v>
      </c>
      <c r="S30" s="11" t="s">
        <v>2245</v>
      </c>
      <c r="T30" s="11"/>
      <c r="U30" s="11"/>
      <c r="V30" s="11"/>
      <c r="W30" s="11"/>
      <c r="X30" s="11"/>
      <c r="Y30" s="11" t="s">
        <v>1485</v>
      </c>
      <c r="Z30" s="11"/>
      <c r="AA30" s="11" t="s">
        <v>1486</v>
      </c>
      <c r="AB30" s="11"/>
      <c r="AC30" s="11"/>
      <c r="AD30" s="11"/>
      <c r="AE30" s="11" t="s">
        <v>1486</v>
      </c>
      <c r="AF30" s="70">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2237</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70">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2252</v>
      </c>
      <c r="I33" s="20" t="s">
        <v>2237</v>
      </c>
      <c r="J33" s="20"/>
      <c r="K33" s="20"/>
      <c r="L33" s="20" t="str">
        <f>CONCATENATE(IF(P33="","",CONCATENATE(P33,"_ ")),Q33)</f>
        <v>Prior Information Notice</v>
      </c>
      <c r="M33" s="20" t="str">
        <f>L33</f>
        <v>Prior Information Notice</v>
      </c>
      <c r="N33" s="20"/>
      <c r="O33" s="20"/>
      <c r="P33" s="20"/>
      <c r="Q33" s="22" t="s">
        <v>2250</v>
      </c>
      <c r="R33" s="20" t="s">
        <v>1507</v>
      </c>
      <c r="S33" s="23"/>
      <c r="T33" s="23"/>
      <c r="U33" s="23"/>
      <c r="V33" s="23"/>
      <c r="W33" s="23"/>
      <c r="X33" s="23"/>
      <c r="Y33" s="23" t="s">
        <v>1485</v>
      </c>
      <c r="Z33" s="23"/>
      <c r="AA33" s="23" t="s">
        <v>1486</v>
      </c>
      <c r="AB33" s="23"/>
      <c r="AC33" s="23"/>
      <c r="AD33" s="23"/>
      <c r="AE33" s="23"/>
      <c r="AF33" s="22">
        <v>20180321</v>
      </c>
    </row>
    <row r="34" spans="1:1029">
      <c r="A34" s="74"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2252</v>
      </c>
      <c r="I34" s="20" t="s">
        <v>2237</v>
      </c>
      <c r="J34" s="20"/>
      <c r="K34" s="20"/>
      <c r="L34" s="20" t="str">
        <f>CONCATENATE(IF(P34="","",CONCATENATE(P34,"_ ")),Q34)</f>
        <v>Contract Notice</v>
      </c>
      <c r="M34" s="20" t="str">
        <f>L34</f>
        <v>Contract Notice</v>
      </c>
      <c r="N34" s="20"/>
      <c r="O34" s="20"/>
      <c r="P34" s="20"/>
      <c r="Q34" s="22" t="s">
        <v>2252</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v>
      </c>
      <c r="B35" s="12"/>
      <c r="C35" s="11" t="s">
        <v>1500</v>
      </c>
      <c r="D35" s="11"/>
      <c r="E35" s="11"/>
      <c r="F35" s="11" t="str">
        <f>CONCATENATE(IF(G35="","",CONCATENATE(G35,"_ ")),H35,". Details")</f>
        <v>Contract. Details</v>
      </c>
      <c r="G35" s="11"/>
      <c r="H35" s="24" t="s">
        <v>312</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70">
        <v>20180321</v>
      </c>
    </row>
    <row r="36" spans="1:1029">
      <c r="A36" s="20" t="str">
        <f>SUBSTITUTE(SUBSTITUTE(CONCATENATE(I36,IF(L36="Identifier","ID",L36))," ",""),"_","")</f>
        <v>RefersToProcurementProject</v>
      </c>
      <c r="B36" s="21" t="s">
        <v>1502</v>
      </c>
      <c r="C36" s="20" t="s">
        <v>1500</v>
      </c>
      <c r="D36" s="20"/>
      <c r="E36" s="20"/>
      <c r="F36" s="20" t="str">
        <f>CONCATENATE( IF(G36="","",CONCATENATE(G36,"_ ")),H36,". ",IF(I36="","",CONCATENATE(I36,"_ ")),L36,IF(I36="","",CONCATENATE(". ",M36)))</f>
        <v>Contract. Refers To_ Procurement Project. Procurement Project</v>
      </c>
      <c r="G36" s="20"/>
      <c r="H36" s="20" t="s">
        <v>312</v>
      </c>
      <c r="I36" s="20" t="s">
        <v>2237</v>
      </c>
      <c r="J36" s="20"/>
      <c r="K36" s="20"/>
      <c r="L36" s="20" t="str">
        <f>CONCATENATE(IF(P36="","",CONCATENATE(P36,"_ ")),Q36)</f>
        <v>Procurement Project</v>
      </c>
      <c r="M36" s="20" t="str">
        <f>L36</f>
        <v>Procurement Project</v>
      </c>
      <c r="N36" s="20"/>
      <c r="O36" s="20"/>
      <c r="P36" s="20"/>
      <c r="Q36" s="22" t="s">
        <v>1506</v>
      </c>
      <c r="R36" s="20" t="s">
        <v>1507</v>
      </c>
      <c r="S36" s="23" t="s">
        <v>2266</v>
      </c>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ContractNotice</v>
      </c>
      <c r="B37" s="12"/>
      <c r="C37" s="11" t="s">
        <v>1500</v>
      </c>
      <c r="D37" s="11"/>
      <c r="E37" s="11"/>
      <c r="F37" s="11" t="str">
        <f>CONCATENATE(IF(G37="","",CONCATENATE(G37,"_ ")),H37,". Details")</f>
        <v>Contract Notice. Details</v>
      </c>
      <c r="G37" s="11"/>
      <c r="H37" s="24" t="s">
        <v>2252</v>
      </c>
      <c r="I37" s="11"/>
      <c r="J37" s="11"/>
      <c r="K37" s="11"/>
      <c r="L37" s="11"/>
      <c r="M37" s="11"/>
      <c r="N37" s="11"/>
      <c r="O37" s="11"/>
      <c r="P37" s="11"/>
      <c r="Q37" s="11"/>
      <c r="R37" s="11" t="s">
        <v>1483</v>
      </c>
      <c r="S37" s="11"/>
      <c r="T37" s="11"/>
      <c r="U37" s="11"/>
      <c r="V37" s="11"/>
      <c r="W37" s="11"/>
      <c r="X37" s="11"/>
      <c r="Y37" s="11" t="s">
        <v>1485</v>
      </c>
      <c r="Z37" s="11"/>
      <c r="AA37" s="11" t="s">
        <v>1486</v>
      </c>
      <c r="AB37" s="11"/>
      <c r="AC37" s="11"/>
      <c r="AD37" s="11"/>
      <c r="AE37" s="11" t="s">
        <v>36</v>
      </c>
      <c r="AF37" s="70">
        <v>20180321</v>
      </c>
    </row>
    <row r="38" spans="1:1029">
      <c r="A38" s="20" t="str">
        <f>SUBSTITUTE(SUBSTITUTE(CONCATENATE(I38,IF(L38="Identifier","ID",L38))," ",""),"_","")</f>
        <v>RefersToPriorInformationNotice</v>
      </c>
      <c r="B38" s="21" t="s">
        <v>1502</v>
      </c>
      <c r="C38" s="20" t="s">
        <v>1500</v>
      </c>
      <c r="D38" s="20"/>
      <c r="E38" s="20"/>
      <c r="F38" s="20" t="str">
        <f>CONCATENATE( IF(G38="","",CONCATENATE(G38,"_ ")),H38,". ",IF(I38="","",CONCATENATE(I38,"_ ")),L38,IF(I38="","",CONCATENATE(". ",M38)))</f>
        <v>Contract Notice. Refers To_ Prior Information Notice. Prior Information Notice</v>
      </c>
      <c r="G38" s="20"/>
      <c r="H38" s="20" t="s">
        <v>2252</v>
      </c>
      <c r="I38" s="20" t="s">
        <v>2237</v>
      </c>
      <c r="J38" s="20"/>
      <c r="K38" s="20"/>
      <c r="L38" s="20" t="str">
        <f>CONCATENATE(IF(P38="","",CONCATENATE(P38,"_ ")),Q38)</f>
        <v>Prior Information Notice</v>
      </c>
      <c r="M38" s="20" t="str">
        <f>L38</f>
        <v>Prior Information Notice</v>
      </c>
      <c r="N38" s="20"/>
      <c r="O38" s="20"/>
      <c r="P38" s="20"/>
      <c r="Q38" s="22" t="s">
        <v>2250</v>
      </c>
      <c r="R38" s="20" t="s">
        <v>1507</v>
      </c>
      <c r="S38" s="23"/>
      <c r="T38" s="23"/>
      <c r="U38" s="23"/>
      <c r="V38" s="23"/>
      <c r="W38" s="23"/>
      <c r="X38" s="23"/>
      <c r="Y38" s="23" t="s">
        <v>1485</v>
      </c>
      <c r="Z38" s="23"/>
      <c r="AA38" s="23" t="s">
        <v>1486</v>
      </c>
      <c r="AB38" s="23"/>
      <c r="AC38" s="23"/>
      <c r="AD38" s="23"/>
      <c r="AE38" s="23"/>
      <c r="AF38" s="22">
        <v>20180321</v>
      </c>
    </row>
    <row r="39" spans="1:1029" s="13" customFormat="1" ht="12.75" customHeight="1">
      <c r="A39" s="11" t="str">
        <f>SUBSTITUTE(CONCATENATE(G39,H39)," ","")</f>
        <v>Criterion</v>
      </c>
      <c r="B39" s="12"/>
      <c r="C39" s="11" t="s">
        <v>1500</v>
      </c>
      <c r="D39" s="11"/>
      <c r="E39" s="11"/>
      <c r="F39" s="11" t="str">
        <f>CONCATENATE(IF(G39="","",CONCATENATE(G39,"_ ")),H39,". Details")</f>
        <v>Criterion. Details</v>
      </c>
      <c r="G39" s="11"/>
      <c r="H39" s="24" t="s">
        <v>365</v>
      </c>
      <c r="I39" s="11"/>
      <c r="J39" s="11"/>
      <c r="K39" s="11"/>
      <c r="L39" s="11"/>
      <c r="M39" s="11"/>
      <c r="N39" s="11"/>
      <c r="O39" s="11"/>
      <c r="P39" s="11"/>
      <c r="Q39" s="11"/>
      <c r="R39" s="11" t="s">
        <v>1483</v>
      </c>
      <c r="S39" s="11"/>
      <c r="T39" s="11"/>
      <c r="U39" s="11"/>
      <c r="V39" s="11"/>
      <c r="W39" s="11"/>
      <c r="X39" s="11" t="s">
        <v>2259</v>
      </c>
      <c r="Y39" s="11" t="s">
        <v>1485</v>
      </c>
      <c r="Z39" s="11"/>
      <c r="AA39" s="11" t="s">
        <v>1486</v>
      </c>
      <c r="AB39" s="11"/>
      <c r="AC39" s="11"/>
      <c r="AD39" s="11"/>
      <c r="AE39" s="11" t="s">
        <v>1499</v>
      </c>
      <c r="AF39" s="70">
        <v>20180208</v>
      </c>
    </row>
    <row r="40" spans="1:1029">
      <c r="A40" s="25" t="str">
        <f t="shared" ref="A40:A49" si="4">SUBSTITUTE(CONCATENATE(I40,J40,IF(K40="Identifier","ID",IF(AND(K40="Text",OR(I40&lt;&gt;"",J40&lt;&gt;"")),"",K40)),IF(AND(M40&lt;&gt;"Text",K40&lt;&gt;M40,NOT(AND(K40="URI",M40="Identifier")),NOT(AND(K40="UUID",M40="Identifier")),NOT(AND(K40="OID",M40="Identifier"))),IF(M40="Identifier","ID",M40),""))," ","")</f>
        <v>ID</v>
      </c>
      <c r="B40" s="26" t="s">
        <v>1498</v>
      </c>
      <c r="C40" s="25" t="s">
        <v>1538</v>
      </c>
      <c r="D40" s="25"/>
      <c r="E40" s="25"/>
      <c r="F40" s="25" t="str">
        <f t="shared" ref="F40:F49" si="5">CONCATENATE( IF(G40="","",CONCATENATE(G40,"_ ")),H40,". ",IF(I40="","",CONCATENATE(I40,"_ ")),L40,IF(OR(I40&lt;&gt;"",L40&lt;&gt;M40),CONCATENATE(". ",M40),""))</f>
        <v>Criterion. Identifier</v>
      </c>
      <c r="G40" s="25"/>
      <c r="H40" s="25" t="s">
        <v>365</v>
      </c>
      <c r="I40" s="25"/>
      <c r="J40" s="25"/>
      <c r="K40" s="25" t="s">
        <v>1497</v>
      </c>
      <c r="L40" s="25" t="str">
        <f t="shared" ref="L40:L49" si="6">IF(J40&lt;&gt;"",CONCATENATE(J40," ",K40),K40)</f>
        <v>Identifier</v>
      </c>
      <c r="M40" s="25" t="s">
        <v>1497</v>
      </c>
      <c r="N40" s="25"/>
      <c r="O40" s="25" t="str">
        <f t="shared" ref="O40:O49" si="7">IF(N40&lt;&gt;"",CONCATENATE(N40,"_ ",M40,". Type"),CONCATENATE(M40,". Type"))</f>
        <v>Identifier. Type</v>
      </c>
      <c r="P40" s="25"/>
      <c r="Q40" s="25"/>
      <c r="R40" s="25" t="s">
        <v>1490</v>
      </c>
      <c r="S40" s="14"/>
      <c r="T40" s="14"/>
      <c r="U40" s="14"/>
      <c r="V40" s="14"/>
      <c r="W40" s="14"/>
      <c r="X40" s="14"/>
      <c r="Y40" s="14" t="s">
        <v>1485</v>
      </c>
      <c r="Z40" s="14"/>
      <c r="AA40" s="14" t="s">
        <v>1486</v>
      </c>
      <c r="AB40" s="14"/>
      <c r="AC40" s="14"/>
      <c r="AD40" s="14"/>
      <c r="AE40" s="14" t="s">
        <v>1535</v>
      </c>
      <c r="AF40" s="69">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CriterionTypeCode</v>
      </c>
      <c r="B41" s="26" t="s">
        <v>1498</v>
      </c>
      <c r="C41" s="25" t="s">
        <v>1539</v>
      </c>
      <c r="D41" s="25"/>
      <c r="E41" s="25"/>
      <c r="F41" s="25" t="str">
        <f t="shared" si="5"/>
        <v>Criterion. Criterion Type Code. Code</v>
      </c>
      <c r="G41" s="25"/>
      <c r="H41" s="25" t="s">
        <v>365</v>
      </c>
      <c r="I41" s="25"/>
      <c r="J41" s="25" t="s">
        <v>1540</v>
      </c>
      <c r="K41" s="25" t="s">
        <v>1489</v>
      </c>
      <c r="L41" s="25" t="str">
        <f t="shared" si="6"/>
        <v>Criterion Type Code</v>
      </c>
      <c r="M41" s="25" t="s">
        <v>1489</v>
      </c>
      <c r="N41" s="25"/>
      <c r="O41" s="25" t="str">
        <f t="shared" si="7"/>
        <v>Code. Type</v>
      </c>
      <c r="P41" s="25"/>
      <c r="Q41" s="25"/>
      <c r="R41" s="25" t="s">
        <v>1490</v>
      </c>
      <c r="S41" s="14"/>
      <c r="T41" s="14"/>
      <c r="U41" s="14"/>
      <c r="V41" s="14"/>
      <c r="W41" s="14"/>
      <c r="X41" s="14"/>
      <c r="Y41" s="14" t="s">
        <v>1485</v>
      </c>
      <c r="Z41" s="14"/>
      <c r="AA41" s="14" t="s">
        <v>1486</v>
      </c>
      <c r="AB41" s="14"/>
      <c r="AC41" s="14"/>
      <c r="AD41" s="14"/>
      <c r="AE41" s="14" t="s">
        <v>36</v>
      </c>
      <c r="AF41" s="69">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Name</v>
      </c>
      <c r="B42" s="26" t="s">
        <v>1498</v>
      </c>
      <c r="C42" s="25" t="s">
        <v>1541</v>
      </c>
      <c r="D42" s="25"/>
      <c r="E42" s="25"/>
      <c r="F42" s="25" t="str">
        <f t="shared" si="5"/>
        <v>Criterion. Name</v>
      </c>
      <c r="G42" s="25"/>
      <c r="H42" s="25" t="s">
        <v>365</v>
      </c>
      <c r="I42" s="25"/>
      <c r="J42" s="25"/>
      <c r="K42" s="25" t="s">
        <v>933</v>
      </c>
      <c r="L42" s="25" t="str">
        <f t="shared" si="6"/>
        <v>Name</v>
      </c>
      <c r="M42" s="25" t="s">
        <v>933</v>
      </c>
      <c r="N42" s="25"/>
      <c r="O42" s="25" t="str">
        <f t="shared" si="7"/>
        <v>Name. Type</v>
      </c>
      <c r="P42" s="25"/>
      <c r="Q42" s="25"/>
      <c r="R42" s="25" t="s">
        <v>1490</v>
      </c>
      <c r="S42" s="14"/>
      <c r="T42" s="14"/>
      <c r="U42" s="14"/>
      <c r="V42" s="14"/>
      <c r="W42" s="14"/>
      <c r="X42" s="14"/>
      <c r="Y42" s="14" t="s">
        <v>1485</v>
      </c>
      <c r="Z42" s="14"/>
      <c r="AA42" s="14" t="s">
        <v>1486</v>
      </c>
      <c r="AB42" s="14"/>
      <c r="AC42" s="14"/>
      <c r="AD42" s="14"/>
      <c r="AE42" s="14" t="s">
        <v>1535</v>
      </c>
      <c r="AF42" s="69">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Description</v>
      </c>
      <c r="B43" s="26" t="s">
        <v>1502</v>
      </c>
      <c r="C43" s="25" t="s">
        <v>1542</v>
      </c>
      <c r="D43" s="25"/>
      <c r="E43" s="25"/>
      <c r="F43" s="25" t="str">
        <f t="shared" si="5"/>
        <v>Criterion. Description. Text</v>
      </c>
      <c r="G43" s="25"/>
      <c r="H43" s="25" t="s">
        <v>365</v>
      </c>
      <c r="I43" s="25"/>
      <c r="J43" s="25"/>
      <c r="K43" s="25" t="s">
        <v>1522</v>
      </c>
      <c r="L43" s="25" t="str">
        <f t="shared" si="6"/>
        <v>Description</v>
      </c>
      <c r="M43" s="25" t="s">
        <v>1494</v>
      </c>
      <c r="N43" s="25"/>
      <c r="O43" s="25" t="str">
        <f t="shared" si="7"/>
        <v>Text. Type</v>
      </c>
      <c r="P43" s="25"/>
      <c r="Q43" s="25"/>
      <c r="R43" s="25" t="s">
        <v>1490</v>
      </c>
      <c r="S43" s="14"/>
      <c r="T43" s="14"/>
      <c r="U43" s="14"/>
      <c r="V43" s="14"/>
      <c r="W43" s="14"/>
      <c r="X43" s="14"/>
      <c r="Y43" s="14" t="s">
        <v>1485</v>
      </c>
      <c r="Z43" s="14"/>
      <c r="AA43" s="14" t="s">
        <v>1486</v>
      </c>
      <c r="AB43" s="14"/>
      <c r="AC43" s="14"/>
      <c r="AD43" s="14"/>
      <c r="AE43" s="14" t="s">
        <v>36</v>
      </c>
      <c r="AF43" s="69">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WeightNumeric</v>
      </c>
      <c r="B44" s="26" t="s">
        <v>1498</v>
      </c>
      <c r="C44" s="25" t="s">
        <v>380</v>
      </c>
      <c r="D44" s="25"/>
      <c r="E44" s="25"/>
      <c r="F44" s="25" t="str">
        <f t="shared" si="5"/>
        <v>Criterion. Weight Numeric. Numeric</v>
      </c>
      <c r="G44" s="25"/>
      <c r="H44" s="25" t="s">
        <v>365</v>
      </c>
      <c r="I44" s="25"/>
      <c r="J44" s="25" t="s">
        <v>1543</v>
      </c>
      <c r="K44" s="25" t="s">
        <v>1503</v>
      </c>
      <c r="L44" s="25" t="str">
        <f t="shared" si="6"/>
        <v>Weight Numeric</v>
      </c>
      <c r="M44" s="25" t="s">
        <v>1503</v>
      </c>
      <c r="N44" s="25"/>
      <c r="O44" s="25" t="str">
        <f t="shared" si="7"/>
        <v>Numeric. Type</v>
      </c>
      <c r="P44" s="25"/>
      <c r="Q44" s="25"/>
      <c r="R44" s="25" t="s">
        <v>1490</v>
      </c>
      <c r="S44" s="14"/>
      <c r="T44" s="14"/>
      <c r="U44" s="14"/>
      <c r="V44" s="14"/>
      <c r="W44" s="14"/>
      <c r="X44" s="14"/>
      <c r="Y44" s="14" t="s">
        <v>1485</v>
      </c>
      <c r="Z44" s="14"/>
      <c r="AA44" s="14" t="s">
        <v>1486</v>
      </c>
      <c r="AB44" s="14"/>
      <c r="AC44" s="14"/>
      <c r="AD44" s="14"/>
      <c r="AE44" s="14" t="s">
        <v>36</v>
      </c>
      <c r="AF44" s="69">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FulfilmentIndicator</v>
      </c>
      <c r="B45" s="26" t="s">
        <v>1498</v>
      </c>
      <c r="C45" s="25" t="s">
        <v>1544</v>
      </c>
      <c r="D45" s="25"/>
      <c r="E45" s="25" t="s">
        <v>1545</v>
      </c>
      <c r="F45" s="25" t="str">
        <f t="shared" si="5"/>
        <v>Criterion. Fulfilment Indicator. Indicator</v>
      </c>
      <c r="G45" s="25"/>
      <c r="H45" s="25" t="s">
        <v>365</v>
      </c>
      <c r="I45" s="25"/>
      <c r="J45" s="25" t="s">
        <v>1546</v>
      </c>
      <c r="K45" s="25" t="s">
        <v>1547</v>
      </c>
      <c r="L45" s="25" t="str">
        <f t="shared" si="6"/>
        <v>Fulfilment Indicator</v>
      </c>
      <c r="M45" s="25" t="s">
        <v>1547</v>
      </c>
      <c r="N45" s="25"/>
      <c r="O45" s="25" t="str">
        <f t="shared" si="7"/>
        <v>Indicator. Type</v>
      </c>
      <c r="P45" s="25"/>
      <c r="Q45" s="25"/>
      <c r="R45" s="25" t="s">
        <v>1490</v>
      </c>
      <c r="S45" s="14"/>
      <c r="T45" s="14"/>
      <c r="U45" s="14"/>
      <c r="V45" s="14"/>
      <c r="W45" s="14"/>
      <c r="X45" s="14"/>
      <c r="Y45" s="14" t="s">
        <v>1485</v>
      </c>
      <c r="Z45" s="14"/>
      <c r="AA45" s="14" t="s">
        <v>1486</v>
      </c>
      <c r="AB45" s="14"/>
      <c r="AC45" s="14"/>
      <c r="AD45" s="14"/>
      <c r="AE45" s="14" t="s">
        <v>36</v>
      </c>
      <c r="AF45" s="69">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FulfilmentIndicatorTypeCode</v>
      </c>
      <c r="B46" s="26" t="s">
        <v>1498</v>
      </c>
      <c r="C46" s="25" t="s">
        <v>1548</v>
      </c>
      <c r="D46" s="25"/>
      <c r="E46" s="25"/>
      <c r="F46" s="25" t="str">
        <f t="shared" si="5"/>
        <v>Criterion. Fulfilment Indicator Type Code. Code</v>
      </c>
      <c r="G46" s="25"/>
      <c r="H46" s="25" t="s">
        <v>365</v>
      </c>
      <c r="I46" s="25"/>
      <c r="J46" s="25" t="s">
        <v>1549</v>
      </c>
      <c r="K46" s="25" t="s">
        <v>1489</v>
      </c>
      <c r="L46" s="25" t="str">
        <f t="shared" si="6"/>
        <v>Fulfilment Indicator Type Code</v>
      </c>
      <c r="M46" s="25" t="s">
        <v>1489</v>
      </c>
      <c r="N46" s="25"/>
      <c r="O46" s="25" t="str">
        <f t="shared" si="7"/>
        <v>Code. Type</v>
      </c>
      <c r="P46" s="25"/>
      <c r="Q46" s="25"/>
      <c r="R46" s="25" t="s">
        <v>1490</v>
      </c>
      <c r="S46" s="14"/>
      <c r="T46" s="14"/>
      <c r="U46" s="14"/>
      <c r="V46" s="14"/>
      <c r="W46" s="14"/>
      <c r="X46" s="14"/>
      <c r="Y46" s="14" t="s">
        <v>1485</v>
      </c>
      <c r="Z46" s="14"/>
      <c r="AA46" s="14" t="s">
        <v>1486</v>
      </c>
      <c r="AB46" s="14"/>
      <c r="AC46" s="14"/>
      <c r="AD46" s="14"/>
      <c r="AE46" s="14" t="s">
        <v>1535</v>
      </c>
      <c r="AF46" s="69">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EvaluationMethodTypeCode</v>
      </c>
      <c r="B47" s="26" t="s">
        <v>1498</v>
      </c>
      <c r="C47" s="25" t="s">
        <v>1550</v>
      </c>
      <c r="D47" s="25"/>
      <c r="E47" s="25" t="s">
        <v>1543</v>
      </c>
      <c r="F47" s="25" t="str">
        <f t="shared" si="5"/>
        <v>Criterion. Evaluation Method Type Code. Code</v>
      </c>
      <c r="G47" s="25"/>
      <c r="H47" s="25" t="s">
        <v>365</v>
      </c>
      <c r="I47" s="25"/>
      <c r="J47" s="25" t="s">
        <v>1551</v>
      </c>
      <c r="K47" s="25" t="s">
        <v>1489</v>
      </c>
      <c r="L47" s="25" t="str">
        <f t="shared" si="6"/>
        <v>Evaluation Method Type Code</v>
      </c>
      <c r="M47" s="25" t="s">
        <v>1489</v>
      </c>
      <c r="N47" s="25"/>
      <c r="O47" s="25" t="str">
        <f t="shared" si="7"/>
        <v>Code. Type</v>
      </c>
      <c r="P47" s="25"/>
      <c r="Q47" s="25"/>
      <c r="R47" s="25" t="s">
        <v>1490</v>
      </c>
      <c r="S47" s="14"/>
      <c r="T47" s="14"/>
      <c r="U47" s="14"/>
      <c r="V47" s="14"/>
      <c r="W47" s="14"/>
      <c r="X47" s="14"/>
      <c r="Y47" s="14" t="s">
        <v>1485</v>
      </c>
      <c r="Z47" s="14"/>
      <c r="AA47" s="14" t="s">
        <v>1486</v>
      </c>
      <c r="AB47" s="14"/>
      <c r="AC47" s="14"/>
      <c r="AD47" s="14"/>
      <c r="AE47" s="14" t="s">
        <v>1552</v>
      </c>
      <c r="AF47" s="69">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5" t="str">
        <f t="shared" si="4"/>
        <v>WeightingConsiderationDescription</v>
      </c>
      <c r="B48" s="26" t="s">
        <v>1502</v>
      </c>
      <c r="C48" s="25" t="s">
        <v>1553</v>
      </c>
      <c r="D48" s="25"/>
      <c r="E48" s="25"/>
      <c r="F48" s="25" t="str">
        <f t="shared" si="5"/>
        <v>Criterion. Weighting Consideration Description. Text</v>
      </c>
      <c r="G48" s="25"/>
      <c r="H48" s="25" t="s">
        <v>365</v>
      </c>
      <c r="I48" s="25"/>
      <c r="J48" s="25" t="s">
        <v>1554</v>
      </c>
      <c r="K48" s="25" t="s">
        <v>1522</v>
      </c>
      <c r="L48" s="25" t="str">
        <f t="shared" si="6"/>
        <v>Weighting Consideration Description</v>
      </c>
      <c r="M48" s="25" t="s">
        <v>1494</v>
      </c>
      <c r="N48" s="25"/>
      <c r="O48" s="25" t="str">
        <f t="shared" si="7"/>
        <v>Text. Type</v>
      </c>
      <c r="P48" s="25"/>
      <c r="Q48" s="25"/>
      <c r="R48" s="25" t="s">
        <v>1490</v>
      </c>
      <c r="S48" s="14"/>
      <c r="T48" s="14"/>
      <c r="U48" s="14"/>
      <c r="V48" s="14"/>
      <c r="W48" s="14"/>
      <c r="X48" s="14"/>
      <c r="Y48" s="14" t="s">
        <v>1485</v>
      </c>
      <c r="Z48" s="14"/>
      <c r="AA48" s="14" t="s">
        <v>1486</v>
      </c>
      <c r="AB48" s="14"/>
      <c r="AC48" s="14"/>
      <c r="AD48" s="14"/>
      <c r="AE48" s="14" t="s">
        <v>36</v>
      </c>
      <c r="AF48" s="69">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5" t="str">
        <f t="shared" si="4"/>
        <v>CriterionObjectiveIndicator</v>
      </c>
      <c r="B49" s="26" t="s">
        <v>1498</v>
      </c>
      <c r="C49" s="25" t="s">
        <v>1500</v>
      </c>
      <c r="D49" s="25"/>
      <c r="E49" s="25" t="s">
        <v>1555</v>
      </c>
      <c r="F49" s="25" t="str">
        <f t="shared" si="5"/>
        <v>Criterion. Criterion Objective Indicator. Indicator</v>
      </c>
      <c r="G49" s="25"/>
      <c r="H49" s="25" t="s">
        <v>365</v>
      </c>
      <c r="I49" s="25"/>
      <c r="J49" s="25" t="s">
        <v>1556</v>
      </c>
      <c r="K49" s="25" t="s">
        <v>1547</v>
      </c>
      <c r="L49" s="25" t="str">
        <f t="shared" si="6"/>
        <v>Criterion Objective Indicator</v>
      </c>
      <c r="M49" s="25" t="s">
        <v>1547</v>
      </c>
      <c r="N49" s="25"/>
      <c r="O49" s="25" t="str">
        <f t="shared" si="7"/>
        <v>Indicator. Type</v>
      </c>
      <c r="P49" s="25"/>
      <c r="Q49" s="25"/>
      <c r="R49" s="25" t="s">
        <v>1490</v>
      </c>
      <c r="S49" s="14"/>
      <c r="T49" s="14"/>
      <c r="U49" s="14"/>
      <c r="V49" s="14"/>
      <c r="W49" s="14"/>
      <c r="X49" s="14"/>
      <c r="Y49" s="14" t="s">
        <v>1485</v>
      </c>
      <c r="Z49" s="14"/>
      <c r="AA49" s="14" t="s">
        <v>1486</v>
      </c>
      <c r="AB49" s="14"/>
      <c r="AC49" s="14"/>
      <c r="AD49" s="14"/>
      <c r="AE49" s="14" t="s">
        <v>36</v>
      </c>
      <c r="AF49" s="69">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7" customFormat="1" ht="14.1" customHeight="1">
      <c r="A50" s="20" t="str">
        <f>SUBSTITUTE(SUBSTITUTE(CONCATENATE(I50,IF(L50="Identifier","ID",L50))," ",""),"_","")</f>
        <v>HasPropertyGroup</v>
      </c>
      <c r="B50" s="21" t="s">
        <v>1492</v>
      </c>
      <c r="C50" s="20" t="s">
        <v>1557</v>
      </c>
      <c r="D50" s="20"/>
      <c r="E50" s="20"/>
      <c r="F50" s="20" t="str">
        <f>CONCATENATE( IF(G50="","",CONCATENATE(G50,"_ ")),H50,". ",IF(I50="","",CONCATENATE(I50,"_ ")),L50,IF(I50="","",CONCATENATE(". ",M50)))</f>
        <v>Criterion. Has_ Property Group. Property Group</v>
      </c>
      <c r="G50" s="20"/>
      <c r="H50" s="20" t="s">
        <v>365</v>
      </c>
      <c r="I50" s="20" t="s">
        <v>1519</v>
      </c>
      <c r="J50" s="20"/>
      <c r="K50" s="20"/>
      <c r="L50" s="20" t="str">
        <f>CONCATENATE(IF(P50="","",CONCATENATE(P50,"_ ")),Q50)</f>
        <v>Property Group</v>
      </c>
      <c r="M50" s="20" t="str">
        <f>L50</f>
        <v>Property Group</v>
      </c>
      <c r="N50" s="20"/>
      <c r="O50" s="20"/>
      <c r="P50" s="20"/>
      <c r="Q50" s="20" t="s">
        <v>1558</v>
      </c>
      <c r="R50" s="20" t="s">
        <v>1507</v>
      </c>
      <c r="S50" s="23"/>
      <c r="T50" s="23"/>
      <c r="U50" s="23"/>
      <c r="V50" s="23"/>
      <c r="W50" s="23"/>
      <c r="X50" s="23"/>
      <c r="Y50" s="23" t="s">
        <v>1485</v>
      </c>
      <c r="Z50" s="23"/>
      <c r="AA50" s="23" t="s">
        <v>1486</v>
      </c>
      <c r="AB50" s="23"/>
      <c r="AC50" s="23"/>
      <c r="AD50" s="23"/>
      <c r="AE50" s="23" t="s">
        <v>36</v>
      </c>
      <c r="AF50" s="71">
        <v>20180208</v>
      </c>
    </row>
    <row r="51" spans="1:1029">
      <c r="A51" s="20" t="str">
        <f>SUBSTITUTE(SUBSTITUTE(CONCATENATE(I51,IF(L51="Identifier","ID",L51))," ",""),"_","")</f>
        <v>HasSubCriterion</v>
      </c>
      <c r="B51" s="21" t="s">
        <v>1502</v>
      </c>
      <c r="C51" s="20" t="s">
        <v>1559</v>
      </c>
      <c r="D51" s="20"/>
      <c r="E51" s="20"/>
      <c r="F51" s="20" t="str">
        <f>CONCATENATE( IF(G51="","",CONCATENATE(G51,"_ ")),H51,". ",IF(I51="","",CONCATENATE(I51,"_ ")),L51,IF(I51="","",CONCATENATE(". ",M51)))</f>
        <v>Criterion. Has_ Sub_ Criterion. Sub_ Criterion</v>
      </c>
      <c r="G51" s="20"/>
      <c r="H51" s="20" t="s">
        <v>365</v>
      </c>
      <c r="I51" s="20" t="s">
        <v>1519</v>
      </c>
      <c r="J51" s="20"/>
      <c r="K51" s="20"/>
      <c r="L51" s="20" t="str">
        <f>CONCATENATE(IF(P51="","",CONCATENATE(P51,"_ ")),Q51)</f>
        <v>Sub_ Criterion</v>
      </c>
      <c r="M51" s="20" t="str">
        <f>L51</f>
        <v>Sub_ Criterion</v>
      </c>
      <c r="N51" s="20"/>
      <c r="O51" s="20"/>
      <c r="P51" s="20" t="s">
        <v>1560</v>
      </c>
      <c r="Q51" s="20" t="s">
        <v>365</v>
      </c>
      <c r="R51" s="20" t="s">
        <v>1507</v>
      </c>
      <c r="S51" s="23"/>
      <c r="T51" s="23"/>
      <c r="U51" s="23"/>
      <c r="V51" s="23"/>
      <c r="W51" s="23"/>
      <c r="X51" s="23"/>
      <c r="Y51" s="23" t="s">
        <v>1485</v>
      </c>
      <c r="Z51" s="23"/>
      <c r="AA51" s="23" t="s">
        <v>1486</v>
      </c>
      <c r="AB51" s="23"/>
      <c r="AC51" s="23"/>
      <c r="AD51" s="23"/>
      <c r="AE51" s="23" t="s">
        <v>36</v>
      </c>
      <c r="AF51" s="22">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3" customFormat="1" ht="14.1" customHeight="1">
      <c r="A52" s="11" t="str">
        <f>SUBSTITUTE(CONCATENATE(G52,H52)," ","")</f>
        <v>CriterionProperty</v>
      </c>
      <c r="B52" s="12"/>
      <c r="C52" s="11" t="s">
        <v>1500</v>
      </c>
      <c r="D52" s="11"/>
      <c r="E52" s="11"/>
      <c r="F52" s="11" t="str">
        <f>CONCATENATE(IF(G52="","",CONCATENATE(G52,"_ ")),H52,". Details")</f>
        <v>Criterion Property. Details</v>
      </c>
      <c r="G52" s="11"/>
      <c r="H52" s="24" t="s">
        <v>1561</v>
      </c>
      <c r="I52" s="11"/>
      <c r="J52" s="11"/>
      <c r="K52" s="11"/>
      <c r="L52" s="11"/>
      <c r="M52" s="11"/>
      <c r="N52" s="11"/>
      <c r="O52" s="11"/>
      <c r="P52" s="11"/>
      <c r="Q52" s="11"/>
      <c r="R52" s="11" t="s">
        <v>1483</v>
      </c>
      <c r="S52" s="11"/>
      <c r="T52" s="11"/>
      <c r="U52" s="11"/>
      <c r="V52" s="11"/>
      <c r="W52" s="11"/>
      <c r="X52" s="11"/>
      <c r="Y52" s="11" t="s">
        <v>1485</v>
      </c>
      <c r="Z52" s="11"/>
      <c r="AA52" s="11" t="s">
        <v>1486</v>
      </c>
      <c r="AB52" s="11"/>
      <c r="AC52" s="11"/>
      <c r="AD52" s="11"/>
      <c r="AE52" s="11" t="s">
        <v>36</v>
      </c>
      <c r="AF52" s="11">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ID</v>
      </c>
      <c r="B53" s="26" t="s">
        <v>1498</v>
      </c>
      <c r="C53" s="13" t="s">
        <v>1562</v>
      </c>
      <c r="D53" s="25"/>
      <c r="E53" s="25"/>
      <c r="F53" s="25" t="str">
        <f>CONCATENATE( IF(G53="","",CONCATENATE(G53,"_ ")),H53,". ",IF(I53="","",CONCATENATE(I53,"_ ")),L53,IF(OR(I53&lt;&gt;"",L53&lt;&gt;M53),CONCATENATE(". ",M53),""))</f>
        <v>Criterion Property. Identifier</v>
      </c>
      <c r="G53" s="25"/>
      <c r="H53" s="25" t="s">
        <v>1561</v>
      </c>
      <c r="I53" s="25"/>
      <c r="J53" s="25"/>
      <c r="K53" s="25" t="s">
        <v>1497</v>
      </c>
      <c r="L53" s="25" t="str">
        <f>IF(J53&lt;&gt;"",CONCATENATE(J53," ",K53),K53)</f>
        <v>Identifier</v>
      </c>
      <c r="M53" s="25" t="s">
        <v>1497</v>
      </c>
      <c r="N53" s="25"/>
      <c r="O53" s="25" t="str">
        <f>IF(N53&lt;&gt;"",CONCATENATE(N53,"_ ",M53,". Type"),CONCATENATE(M53,". Type"))</f>
        <v>Identifier.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Name</v>
      </c>
      <c r="B54" s="26" t="s">
        <v>1498</v>
      </c>
      <c r="C54" s="13" t="s">
        <v>1563</v>
      </c>
      <c r="D54" s="25"/>
      <c r="E54" s="25"/>
      <c r="F54" s="25" t="str">
        <f>CONCATENATE( IF(G54="","",CONCATENATE(G54,"_ ")),H54,". ",IF(I54="","",CONCATENATE(I54,"_ ")),L54,IF(OR(I54&lt;&gt;"",L54&lt;&gt;M54),CONCATENATE(". ",M54),""))</f>
        <v>Criterion Property. Name</v>
      </c>
      <c r="G54" s="25"/>
      <c r="H54" s="25" t="s">
        <v>1561</v>
      </c>
      <c r="I54" s="25"/>
      <c r="J54" s="25"/>
      <c r="K54" s="25" t="s">
        <v>933</v>
      </c>
      <c r="L54" s="25" t="str">
        <f>IF(J54&lt;&gt;"",CONCATENATE(J54," ",K54),K54)</f>
        <v>Name</v>
      </c>
      <c r="M54" s="25" t="s">
        <v>933</v>
      </c>
      <c r="N54" s="25"/>
      <c r="O54" s="25" t="str">
        <f>IF(N54&lt;&gt;"",CONCATENATE(N54,"_ ",M54,". Type"),CONCATENATE(M54,". Type"))</f>
        <v>Name. Type</v>
      </c>
      <c r="P54" s="25"/>
      <c r="Q54" s="25"/>
      <c r="R54" s="25" t="s">
        <v>1490</v>
      </c>
      <c r="S54" s="25"/>
      <c r="T54" s="25"/>
      <c r="U54" s="25"/>
      <c r="Y54" s="14" t="s">
        <v>1485</v>
      </c>
      <c r="AA54" s="27" t="s">
        <v>1486</v>
      </c>
      <c r="AE54" s="27" t="s">
        <v>36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Description</v>
      </c>
      <c r="B55" s="26" t="s">
        <v>1502</v>
      </c>
      <c r="C55" s="25" t="s">
        <v>1564</v>
      </c>
      <c r="D55" s="25"/>
      <c r="E55" s="25"/>
      <c r="F55" s="25" t="str">
        <f>CONCATENATE( IF(G55="","",CONCATENATE(G55,"_ ")),H55,". ",IF(I55="","",CONCATENATE(I55,"_ ")),L55,IF(OR(I55&lt;&gt;"",L55&lt;&gt;M55),CONCATENATE(". ",M55),""))</f>
        <v>Criterion Property. Description. Text</v>
      </c>
      <c r="G55" s="25"/>
      <c r="H55" s="25" t="s">
        <v>1561</v>
      </c>
      <c r="I55" s="25"/>
      <c r="J55" s="25"/>
      <c r="K55" s="25" t="s">
        <v>1522</v>
      </c>
      <c r="L55" s="25" t="str">
        <f>IF(J55&lt;&gt;"",CONCATENATE(J55," ",K55),K55)</f>
        <v>Description</v>
      </c>
      <c r="M55" s="25" t="s">
        <v>1494</v>
      </c>
      <c r="N55" s="25"/>
      <c r="O55" s="25" t="str">
        <f>IF(N55&lt;&gt;"",CONCATENATE(N55,"_ ",M55,". Type"),CONCATENATE(M55,". Type"))</f>
        <v>Text. Type</v>
      </c>
      <c r="P55" s="25"/>
      <c r="Q55" s="25"/>
      <c r="R55" s="25" t="s">
        <v>1490</v>
      </c>
      <c r="S55" s="25"/>
      <c r="T55" s="25"/>
      <c r="U55" s="25"/>
      <c r="Y55" s="14" t="s">
        <v>1485</v>
      </c>
      <c r="AA55" s="27" t="s">
        <v>1486</v>
      </c>
      <c r="AE55" s="27" t="s">
        <v>36</v>
      </c>
      <c r="AF55" s="28">
        <v>20180208</v>
      </c>
    </row>
    <row r="56" spans="1:1029" s="27" customFormat="1" ht="14.1" customHeight="1">
      <c r="A56" s="25" t="str">
        <f>SUBSTITUTE(CONCATENATE(I56,J56,IF(K56="Identifier","ID",IF(AND(K56="Text",OR(I56&lt;&gt;"",J56&lt;&gt;"")),"",K56)),IF(AND(M56&lt;&gt;"Text",K56&lt;&gt;M56,NOT(AND(K56="URI",M56="Identifier")),NOT(AND(K56="UUID",M56="Identifier")),NOT(AND(K56="OID",M56="Identifier"))),IF(M56="Identifier","ID",M56),""))," ","")</f>
        <v>TypeCode</v>
      </c>
      <c r="B56" s="26" t="s">
        <v>1498</v>
      </c>
      <c r="C56" s="25" t="s">
        <v>1565</v>
      </c>
      <c r="D56" s="25"/>
      <c r="E56" s="25"/>
      <c r="F56" s="25" t="str">
        <f>CONCATENATE( IF(G56="","",CONCATENATE(G56,"_ ")),H56,". ",IF(I56="","",CONCATENATE(I56,"_ ")),L56,IF(OR(I56&lt;&gt;"",L56&lt;&gt;M56),CONCATENATE(". ",M56),""))</f>
        <v>Criterion Property. Type Code. Code</v>
      </c>
      <c r="G56" s="25"/>
      <c r="H56" s="25" t="s">
        <v>1561</v>
      </c>
      <c r="I56" s="25"/>
      <c r="J56" s="25" t="s">
        <v>1566</v>
      </c>
      <c r="K56" s="25" t="s">
        <v>1489</v>
      </c>
      <c r="L56" s="25" t="str">
        <f>IF(J56&lt;&gt;"",CONCATENATE(J56," ",K56),K56)</f>
        <v>Type Code</v>
      </c>
      <c r="M56" s="25" t="s">
        <v>1489</v>
      </c>
      <c r="N56" s="25"/>
      <c r="O56" s="25" t="str">
        <f>IF(N56&lt;&gt;"",CONCATENATE(N56,"_ ",M56,". Type"),CONCATENATE(M56,". Type"))</f>
        <v>Code. Type</v>
      </c>
      <c r="P56" s="25"/>
      <c r="Q56" s="25"/>
      <c r="R56" s="25" t="s">
        <v>1490</v>
      </c>
      <c r="S56" s="25"/>
      <c r="T56" s="25"/>
      <c r="U56" s="25"/>
      <c r="Y56" s="14" t="s">
        <v>1485</v>
      </c>
      <c r="AA56" s="27" t="s">
        <v>1486</v>
      </c>
      <c r="AE56" s="27" t="s">
        <v>1486</v>
      </c>
      <c r="AF56" s="28">
        <v>20180208</v>
      </c>
    </row>
    <row r="57" spans="1:1029" s="27" customFormat="1" ht="14.1" customHeight="1">
      <c r="A57" s="25" t="str">
        <f>SUBSTITUTE(CONCATENATE(I57,J57,IF(K57="Identifier","ID",IF(AND(K57="Text",OR(I57&lt;&gt;"",J57&lt;&gt;"")),"",K57)),IF(AND(M57&lt;&gt;"Text",K57&lt;&gt;M57,NOT(AND(K57="URI",M57="Identifier")),NOT(AND(K57="UUID",M57="Identifier")),NOT(AND(K57="OID",M57="Identifier"))),IF(M57="Identifier","ID",M57),""))," ","")</f>
        <v>ValueDataTypeCode</v>
      </c>
      <c r="B57" s="26" t="s">
        <v>1498</v>
      </c>
      <c r="C57" s="25" t="s">
        <v>1567</v>
      </c>
      <c r="D57" s="25"/>
      <c r="E57" s="25"/>
      <c r="F57" s="25" t="str">
        <f>CONCATENATE( IF(G57="","",CONCATENATE(G57,"_ ")),H57,". ",IF(I57="","",CONCATENATE(I57,"_ ")),L57,IF(OR(I57&lt;&gt;"",L57&lt;&gt;M57),CONCATENATE(". ",M57),""))</f>
        <v>Criterion Property. Value Data Type Code. Code</v>
      </c>
      <c r="G57" s="25"/>
      <c r="H57" s="25" t="s">
        <v>1561</v>
      </c>
      <c r="I57" s="25"/>
      <c r="J57" s="25" t="s">
        <v>1568</v>
      </c>
      <c r="K57" s="25" t="s">
        <v>1489</v>
      </c>
      <c r="L57" s="25" t="str">
        <f>IF(J57&lt;&gt;"",CONCATENATE(J57," ",K57),K57)</f>
        <v>Value Data Type Code</v>
      </c>
      <c r="M57" s="25" t="s">
        <v>1489</v>
      </c>
      <c r="N57" s="25"/>
      <c r="O57" s="25" t="str">
        <f>IF(N57&lt;&gt;"",CONCATENATE(N57,"_ ",M57,". Type"),CONCATENATE(M57,". Type"))</f>
        <v>Code. Type</v>
      </c>
      <c r="P57" s="25"/>
      <c r="Q57" s="25"/>
      <c r="R57" s="25" t="s">
        <v>1490</v>
      </c>
      <c r="S57" s="25"/>
      <c r="T57" s="25"/>
      <c r="U57" s="25"/>
      <c r="Y57" s="14" t="s">
        <v>1485</v>
      </c>
      <c r="AA57" s="27" t="s">
        <v>1486</v>
      </c>
      <c r="AE57" s="27" t="s">
        <v>36</v>
      </c>
      <c r="AF57" s="28">
        <v>20180208</v>
      </c>
    </row>
    <row r="58" spans="1:1029" s="27" customFormat="1" ht="14.1" customHeight="1">
      <c r="A58" s="20" t="str">
        <f>SUBSTITUTE(SUBSTITUTE(CONCATENATE(I58,IF(L58="Identifier","ID",L58))," ",""),"_","")</f>
        <v>HasValue</v>
      </c>
      <c r="B58" s="21" t="s">
        <v>1502</v>
      </c>
      <c r="C58" s="23" t="s">
        <v>1569</v>
      </c>
      <c r="D58" s="20"/>
      <c r="E58" s="20"/>
      <c r="F58" s="20" t="str">
        <f>CONCATENATE( IF(G58="","",CONCATENATE(G58,"_ ")),H58,". ",IF(I58="","",CONCATENATE(I58,"_ ")),L58,IF(I58="","",CONCATENATE(". ",M58)))</f>
        <v>Criterion Property. Has_ Value. Value</v>
      </c>
      <c r="G58" s="20"/>
      <c r="H58" s="20" t="s">
        <v>1561</v>
      </c>
      <c r="I58" s="20" t="s">
        <v>1519</v>
      </c>
      <c r="J58" s="20"/>
      <c r="K58" s="20"/>
      <c r="L58" s="20" t="str">
        <f>CONCATENATE(IF(P58="","",CONCATENATE(P58,"_ ")),Q58)</f>
        <v>Value</v>
      </c>
      <c r="M58" s="20" t="str">
        <f>L58</f>
        <v>Value</v>
      </c>
      <c r="N58" s="20"/>
      <c r="O58" s="20"/>
      <c r="P58" s="20"/>
      <c r="Q58" s="20" t="s">
        <v>1570</v>
      </c>
      <c r="R58" s="20" t="s">
        <v>1507</v>
      </c>
      <c r="S58" s="20"/>
      <c r="T58" s="20"/>
      <c r="U58" s="23"/>
      <c r="V58" s="23"/>
      <c r="W58" s="23"/>
      <c r="X58" s="23"/>
      <c r="Y58" s="23" t="s">
        <v>1485</v>
      </c>
      <c r="Z58" s="23"/>
      <c r="AA58" s="23" t="s">
        <v>1486</v>
      </c>
      <c r="AB58" s="23"/>
      <c r="AC58" s="23"/>
      <c r="AD58" s="23"/>
      <c r="AE58" s="23" t="s">
        <v>1499</v>
      </c>
      <c r="AF58" s="22">
        <v>20180208</v>
      </c>
    </row>
    <row r="59" spans="1:1029" s="27" customFormat="1" ht="14.1" customHeight="1">
      <c r="A59" s="20" t="str">
        <f>SUBSTITUTE(SUBSTITUTE(CONCATENATE(I59,IF(L59="Identifier","ID",L59))," ",""),"_","")</f>
        <v>HasApplicablePeriod</v>
      </c>
      <c r="B59" s="21" t="s">
        <v>1502</v>
      </c>
      <c r="C59" s="20" t="s">
        <v>1571</v>
      </c>
      <c r="D59" s="20"/>
      <c r="E59" s="20"/>
      <c r="F59" s="20" t="str">
        <f>CONCATENATE( IF(G59="","",CONCATENATE(G59,"_ ")),H59,". ",IF(I59="","",CONCATENATE(I59,"_ ")),L59,IF(I59="","",CONCATENATE(". ",M59)))</f>
        <v>Criterion Property. Has_ Applicable_ Period. Applicable_ Period</v>
      </c>
      <c r="G59" s="20"/>
      <c r="H59" s="20" t="s">
        <v>1561</v>
      </c>
      <c r="I59" s="20" t="s">
        <v>1519</v>
      </c>
      <c r="J59" s="20"/>
      <c r="K59" s="20" t="s">
        <v>1572</v>
      </c>
      <c r="L59" s="20" t="str">
        <f>CONCATENATE(IF(P59="","",CONCATENATE(P59,"_ ")),Q59)</f>
        <v>Applicable_ Period</v>
      </c>
      <c r="M59" s="20" t="str">
        <f>L59</f>
        <v>Applicable_ Period</v>
      </c>
      <c r="N59" s="20"/>
      <c r="O59" s="20"/>
      <c r="P59" s="20" t="s">
        <v>1572</v>
      </c>
      <c r="Q59" s="20" t="s">
        <v>1526</v>
      </c>
      <c r="R59" s="20" t="s">
        <v>1507</v>
      </c>
      <c r="S59" s="20"/>
      <c r="T59" s="20"/>
      <c r="U59" s="23"/>
      <c r="V59" s="23"/>
      <c r="W59" s="23"/>
      <c r="X59" s="23"/>
      <c r="Y59" s="23" t="s">
        <v>1485</v>
      </c>
      <c r="Z59" s="23"/>
      <c r="AA59" s="23" t="s">
        <v>1486</v>
      </c>
      <c r="AB59" s="23"/>
      <c r="AC59" s="23"/>
      <c r="AD59" s="23"/>
      <c r="AE59" s="23" t="s">
        <v>1499</v>
      </c>
      <c r="AF59" s="22">
        <v>20180208</v>
      </c>
    </row>
    <row r="60" spans="1:1029" s="27" customFormat="1" ht="14.1" customHeight="1">
      <c r="A60" s="20" t="str">
        <f>SUBSTITUTE(SUBSTITUTE(CONCATENATE(I60,IF(L60="Identifier","ID",L60))," ",""),"_","")</f>
        <v>HasTemplateEvidence</v>
      </c>
      <c r="B60" s="21" t="s">
        <v>1502</v>
      </c>
      <c r="C60" s="20" t="s">
        <v>1573</v>
      </c>
      <c r="D60" s="20"/>
      <c r="E60" s="20"/>
      <c r="F60" s="20" t="str">
        <f>CONCATENATE( IF(G60="","",CONCATENATE(G60,"_ ")),H60,". ",IF(I60="","",CONCATENATE(I60,"_ ")),L60,IF(I60="","",CONCATENATE(". ",M60)))</f>
        <v>Criterion Property. Has_ Template_ Evidence. Template_ Evidence</v>
      </c>
      <c r="G60" s="20"/>
      <c r="H60" s="20" t="s">
        <v>1561</v>
      </c>
      <c r="I60" s="20" t="s">
        <v>1519</v>
      </c>
      <c r="J60" s="20"/>
      <c r="K60" s="20"/>
      <c r="L60" s="20" t="str">
        <f>CONCATENATE(IF(P60="","",CONCATENATE(P60,"_ ")),Q60)</f>
        <v>Template_ Evidence</v>
      </c>
      <c r="M60" s="20" t="str">
        <f>L60</f>
        <v>Template_ Evidence</v>
      </c>
      <c r="N60" s="20"/>
      <c r="O60" s="20"/>
      <c r="P60" s="20" t="s">
        <v>1574</v>
      </c>
      <c r="Q60" s="20" t="s">
        <v>1575</v>
      </c>
      <c r="R60" s="20" t="s">
        <v>1507</v>
      </c>
      <c r="S60" s="20"/>
      <c r="T60" s="20"/>
      <c r="U60" s="23" t="s">
        <v>1576</v>
      </c>
      <c r="V60" s="23"/>
      <c r="W60" s="23"/>
      <c r="X60" s="23"/>
      <c r="Y60" s="23" t="s">
        <v>1485</v>
      </c>
      <c r="Z60" s="23"/>
      <c r="AA60" s="23" t="s">
        <v>1486</v>
      </c>
      <c r="AB60" s="23"/>
      <c r="AC60" s="23"/>
      <c r="AD60" s="23"/>
      <c r="AE60" s="23" t="s">
        <v>1499</v>
      </c>
      <c r="AF60" s="22">
        <v>20180219</v>
      </c>
    </row>
    <row r="61" spans="1:1029" s="13" customFormat="1" ht="14.1" customHeight="1">
      <c r="A61" s="11" t="str">
        <f>SUBSTITUTE(CONCATENATE(G61,H61)," ","")</f>
        <v>CriterionPropertyGroup</v>
      </c>
      <c r="B61" s="12"/>
      <c r="C61" s="11" t="s">
        <v>1500</v>
      </c>
      <c r="D61" s="11"/>
      <c r="E61" s="11"/>
      <c r="F61" s="11" t="str">
        <f>CONCATENATE(IF(G61="","",CONCATENATE(G61,"_ ")),H61,". Details")</f>
        <v>Criterion Property Group. Details</v>
      </c>
      <c r="G61" s="11"/>
      <c r="H61" s="24" t="s">
        <v>1577</v>
      </c>
      <c r="I61" s="11"/>
      <c r="J61" s="11"/>
      <c r="K61" s="11"/>
      <c r="L61" s="11"/>
      <c r="M61" s="11"/>
      <c r="N61" s="11"/>
      <c r="O61" s="11"/>
      <c r="P61" s="11"/>
      <c r="Q61" s="11"/>
      <c r="R61" s="11" t="s">
        <v>1483</v>
      </c>
      <c r="S61" s="11"/>
      <c r="T61" s="11"/>
      <c r="U61" s="11"/>
      <c r="V61" s="11"/>
      <c r="W61" s="11"/>
      <c r="X61" s="11"/>
      <c r="Y61" s="11" t="s">
        <v>1485</v>
      </c>
      <c r="Z61" s="11"/>
      <c r="AA61" s="11" t="s">
        <v>1486</v>
      </c>
      <c r="AB61" s="11"/>
      <c r="AC61" s="11"/>
      <c r="AD61" s="11"/>
      <c r="AE61" s="11" t="s">
        <v>1578</v>
      </c>
      <c r="AF61" s="11">
        <v>20180208</v>
      </c>
    </row>
    <row r="62" spans="1:1029" s="27" customFormat="1" ht="14.1" customHeight="1">
      <c r="A62" s="25" t="str">
        <f t="shared" ref="A62:A67" si="8">SUBSTITUTE(CONCATENATE(I62,J62,IF(K62="Identifier","ID",IF(AND(K62="Text",OR(I62&lt;&gt;"",J62&lt;&gt;"")),"",K62)),IF(AND(M62&lt;&gt;"Text",K62&lt;&gt;M62,NOT(AND(K62="URI",M62="Identifier")),NOT(AND(K62="UUID",M62="Identifier")),NOT(AND(K62="OID",M62="Identifier"))),IF(M62="Identifier","ID",M62),""))," ","")</f>
        <v>ID</v>
      </c>
      <c r="B62" s="26" t="s">
        <v>1498</v>
      </c>
      <c r="C62" s="13" t="s">
        <v>1579</v>
      </c>
      <c r="D62" s="25"/>
      <c r="E62" s="25"/>
      <c r="F62" s="25" t="str">
        <f t="shared" ref="F62:F67" si="9">CONCATENATE( IF(G62="","",CONCATENATE(G62,"_ ")),H62,". ",IF(I62="","",CONCATENATE(I62,"_ ")),L62,IF(OR(I62&lt;&gt;"",L62&lt;&gt;M62),CONCATENATE(". ",M62),""))</f>
        <v>Criterion Property Group. Identifier</v>
      </c>
      <c r="G62" s="25"/>
      <c r="H62" s="25" t="s">
        <v>1577</v>
      </c>
      <c r="I62" s="25"/>
      <c r="J62" s="25"/>
      <c r="K62" s="25" t="s">
        <v>1497</v>
      </c>
      <c r="L62" s="25" t="str">
        <f t="shared" ref="L62:L67" si="10">IF(J62&lt;&gt;"",CONCATENATE(J62," ",K62),K62)</f>
        <v>Identifier</v>
      </c>
      <c r="M62" s="25" t="s">
        <v>1497</v>
      </c>
      <c r="N62" s="25"/>
      <c r="O62" s="25" t="str">
        <f t="shared" ref="O62:O67" si="11">IF(N62&lt;&gt;"",CONCATENATE(N62,"_ ",M62,". Type"),CONCATENATE(M62,". Type"))</f>
        <v>Identifier. Type</v>
      </c>
      <c r="P62" s="25"/>
      <c r="Q62" s="25"/>
      <c r="R62" s="25" t="s">
        <v>1490</v>
      </c>
      <c r="S62" s="25"/>
      <c r="T62" s="25"/>
      <c r="U62" s="25"/>
      <c r="Y62" s="14" t="s">
        <v>1485</v>
      </c>
      <c r="AF62" s="28">
        <v>20180208</v>
      </c>
    </row>
    <row r="63" spans="1:1029" s="27" customFormat="1" ht="14.1" customHeight="1">
      <c r="A63" s="25" t="str">
        <f t="shared" si="8"/>
        <v>Name</v>
      </c>
      <c r="B63" s="26" t="s">
        <v>1498</v>
      </c>
      <c r="C63" s="13" t="s">
        <v>1580</v>
      </c>
      <c r="D63" s="25"/>
      <c r="E63" s="25"/>
      <c r="F63" s="25" t="str">
        <f t="shared" si="9"/>
        <v>Criterion Property Group. Name</v>
      </c>
      <c r="G63" s="25"/>
      <c r="H63" s="25" t="s">
        <v>1577</v>
      </c>
      <c r="I63" s="25"/>
      <c r="J63" s="25"/>
      <c r="K63" s="25" t="s">
        <v>933</v>
      </c>
      <c r="L63" s="25" t="str">
        <f t="shared" si="10"/>
        <v>Name</v>
      </c>
      <c r="M63" s="25" t="s">
        <v>933</v>
      </c>
      <c r="N63" s="25"/>
      <c r="O63" s="25" t="str">
        <f t="shared" si="11"/>
        <v>Name. Type</v>
      </c>
      <c r="P63" s="25"/>
      <c r="Q63" s="25"/>
      <c r="R63" s="25" t="s">
        <v>1490</v>
      </c>
      <c r="S63" s="25"/>
      <c r="T63" s="25"/>
      <c r="U63" s="25"/>
      <c r="Y63" s="14" t="s">
        <v>1485</v>
      </c>
      <c r="AA63" s="27" t="s">
        <v>1486</v>
      </c>
      <c r="AE63" s="27" t="s">
        <v>1499</v>
      </c>
      <c r="AF63" s="28">
        <v>20180208</v>
      </c>
    </row>
    <row r="64" spans="1:1029" s="27" customFormat="1" ht="14.1" customHeight="1">
      <c r="A64" s="25" t="str">
        <f t="shared" si="8"/>
        <v>Description</v>
      </c>
      <c r="B64" s="26" t="s">
        <v>1502</v>
      </c>
      <c r="C64" s="25" t="s">
        <v>1581</v>
      </c>
      <c r="D64" s="25"/>
      <c r="E64" s="25"/>
      <c r="F64" s="25" t="str">
        <f t="shared" si="9"/>
        <v>Criterion Property Group. Description. Text</v>
      </c>
      <c r="G64" s="25"/>
      <c r="H64" s="25" t="s">
        <v>1577</v>
      </c>
      <c r="I64" s="25"/>
      <c r="J64" s="25"/>
      <c r="K64" s="25" t="s">
        <v>1522</v>
      </c>
      <c r="L64" s="25" t="str">
        <f t="shared" si="10"/>
        <v>Description</v>
      </c>
      <c r="M64" s="25" t="s">
        <v>1494</v>
      </c>
      <c r="N64" s="25"/>
      <c r="O64" s="25" t="str">
        <f t="shared" si="11"/>
        <v>Text. Type</v>
      </c>
      <c r="P64" s="25"/>
      <c r="Q64" s="25"/>
      <c r="R64" s="25" t="s">
        <v>1490</v>
      </c>
      <c r="S64" s="25"/>
      <c r="T64" s="25"/>
      <c r="U64" s="25"/>
      <c r="Y64" s="14" t="s">
        <v>1485</v>
      </c>
      <c r="AA64" s="27" t="s">
        <v>1486</v>
      </c>
      <c r="AE64" s="27" t="s">
        <v>1499</v>
      </c>
      <c r="AF64" s="28">
        <v>20180208</v>
      </c>
    </row>
    <row r="65" spans="1:32" s="27" customFormat="1" ht="14.1" customHeight="1">
      <c r="A65" s="25" t="str">
        <f t="shared" si="8"/>
        <v>TypeCode</v>
      </c>
      <c r="B65" s="26" t="s">
        <v>1498</v>
      </c>
      <c r="C65" s="25" t="s">
        <v>1582</v>
      </c>
      <c r="D65" s="25"/>
      <c r="E65" s="25"/>
      <c r="F65" s="25" t="str">
        <f t="shared" si="9"/>
        <v>Criterion Property Group. Type Code. Code</v>
      </c>
      <c r="G65" s="25"/>
      <c r="H65" s="25" t="s">
        <v>1577</v>
      </c>
      <c r="I65" s="25"/>
      <c r="J65" s="25" t="s">
        <v>1566</v>
      </c>
      <c r="K65" s="25" t="s">
        <v>1489</v>
      </c>
      <c r="L65" s="25" t="str">
        <f t="shared" si="10"/>
        <v>Type Code</v>
      </c>
      <c r="M65" s="25" t="s">
        <v>1489</v>
      </c>
      <c r="N65" s="25"/>
      <c r="O65" s="25" t="str">
        <f t="shared" si="11"/>
        <v>Code. Type</v>
      </c>
      <c r="P65" s="25"/>
      <c r="Q65" s="25"/>
      <c r="R65" s="25" t="s">
        <v>1490</v>
      </c>
      <c r="S65" s="25"/>
      <c r="T65" s="25" t="s">
        <v>1583</v>
      </c>
      <c r="U65" s="25"/>
      <c r="Y65" s="14" t="s">
        <v>1485</v>
      </c>
      <c r="AA65" s="27" t="s">
        <v>1486</v>
      </c>
      <c r="AE65" s="27" t="s">
        <v>1499</v>
      </c>
      <c r="AF65" s="28">
        <v>20180208</v>
      </c>
    </row>
    <row r="66" spans="1:32" s="27" customFormat="1" ht="14.1" customHeight="1">
      <c r="A66" s="25" t="str">
        <f t="shared" si="8"/>
        <v>FulfilmentIndicator</v>
      </c>
      <c r="B66" s="26" t="s">
        <v>1498</v>
      </c>
      <c r="C66" s="25" t="s">
        <v>1584</v>
      </c>
      <c r="D66" s="25"/>
      <c r="E66" s="25"/>
      <c r="F66" s="25" t="str">
        <f t="shared" si="9"/>
        <v>Criterion Property Group. Fulfilment Indicator. Indicator</v>
      </c>
      <c r="G66" s="25"/>
      <c r="H66" s="25" t="s">
        <v>1577</v>
      </c>
      <c r="I66" s="25"/>
      <c r="J66" s="25" t="s">
        <v>1546</v>
      </c>
      <c r="K66" s="25" t="s">
        <v>1547</v>
      </c>
      <c r="L66" s="25" t="str">
        <f t="shared" si="10"/>
        <v>Fulfilment Indicator</v>
      </c>
      <c r="M66" s="25" t="s">
        <v>1547</v>
      </c>
      <c r="N66" s="25"/>
      <c r="O66" s="25" t="str">
        <f t="shared" si="11"/>
        <v>Indicator. Type</v>
      </c>
      <c r="P66" s="25"/>
      <c r="Q66" s="25"/>
      <c r="R66" s="25" t="s">
        <v>1490</v>
      </c>
      <c r="S66" s="25"/>
      <c r="T66" s="25"/>
      <c r="U66" s="25"/>
      <c r="Y66" s="14" t="s">
        <v>1485</v>
      </c>
      <c r="AA66" s="27" t="s">
        <v>1486</v>
      </c>
      <c r="AE66" s="27" t="s">
        <v>1499</v>
      </c>
      <c r="AF66" s="28">
        <v>20180208</v>
      </c>
    </row>
    <row r="67" spans="1:32" s="27" customFormat="1" ht="14.1" customHeight="1">
      <c r="A67" s="25" t="str">
        <f t="shared" si="8"/>
        <v>FulfilmentIndicatorTypeCode</v>
      </c>
      <c r="B67" s="26" t="s">
        <v>1498</v>
      </c>
      <c r="C67" s="25" t="s">
        <v>1585</v>
      </c>
      <c r="D67" s="25"/>
      <c r="E67" s="25"/>
      <c r="F67" s="25" t="str">
        <f t="shared" si="9"/>
        <v>Criterion Property Group. Fulfilment Indicator Type Code. Code</v>
      </c>
      <c r="G67" s="25"/>
      <c r="H67" s="25" t="s">
        <v>1577</v>
      </c>
      <c r="I67" s="25"/>
      <c r="J67" s="25" t="s">
        <v>1549</v>
      </c>
      <c r="K67" s="25" t="s">
        <v>1489</v>
      </c>
      <c r="L67" s="25" t="str">
        <f t="shared" si="10"/>
        <v>Fulfilment Indicator Type Code</v>
      </c>
      <c r="M67" s="25" t="s">
        <v>1489</v>
      </c>
      <c r="N67" s="25"/>
      <c r="O67" s="25" t="str">
        <f t="shared" si="11"/>
        <v>Code. Type</v>
      </c>
      <c r="P67" s="25"/>
      <c r="Q67" s="25"/>
      <c r="R67" s="25" t="s">
        <v>1490</v>
      </c>
      <c r="S67" s="25"/>
      <c r="T67" s="25"/>
      <c r="U67" s="25"/>
      <c r="Y67" s="14" t="s">
        <v>1485</v>
      </c>
      <c r="AA67" s="27" t="s">
        <v>1486</v>
      </c>
      <c r="AE67" s="27" t="s">
        <v>1499</v>
      </c>
      <c r="AF67" s="28">
        <v>20180208</v>
      </c>
    </row>
    <row r="68" spans="1:32" s="27" customFormat="1" ht="14.1" customHeight="1">
      <c r="A68" s="20" t="str">
        <f>SUBSTITUTE(SUBSTITUTE(CONCATENATE(I68,IF(L68="Identifier","ID",L68))," ",""),"_","")</f>
        <v>HasCriterionProperty</v>
      </c>
      <c r="B68" s="21" t="s">
        <v>1502</v>
      </c>
      <c r="C68" s="20" t="s">
        <v>1586</v>
      </c>
      <c r="D68" s="20"/>
      <c r="E68" s="20"/>
      <c r="F68" s="20" t="str">
        <f>CONCATENATE( IF(G68="","",CONCATENATE(G68,"_ ")),H68,". ",IF(I68="","",CONCATENATE(I68,"_ ")),L68,IF(I68="","",CONCATENATE(". ",M68)))</f>
        <v>Criterion Property Group. Has_ Criterion Property. Criterion Property</v>
      </c>
      <c r="G68" s="20"/>
      <c r="H68" s="20" t="s">
        <v>1577</v>
      </c>
      <c r="I68" s="20" t="s">
        <v>1519</v>
      </c>
      <c r="J68" s="20"/>
      <c r="K68" s="20"/>
      <c r="L68" s="20" t="str">
        <f>CONCATENATE(IF(P68="","",CONCATENATE(P68,"_ ")),Q68)</f>
        <v>Criterion Property</v>
      </c>
      <c r="M68" s="20" t="str">
        <f>L68</f>
        <v>Criterion Property</v>
      </c>
      <c r="N68" s="20"/>
      <c r="O68" s="20"/>
      <c r="P68" s="20"/>
      <c r="Q68" s="20" t="s">
        <v>1561</v>
      </c>
      <c r="R68" s="20" t="s">
        <v>1507</v>
      </c>
      <c r="S68" s="20"/>
      <c r="T68" s="20"/>
      <c r="U68" s="20"/>
      <c r="V68" s="23"/>
      <c r="W68" s="23"/>
      <c r="X68" s="23"/>
      <c r="Y68" s="23" t="s">
        <v>1485</v>
      </c>
      <c r="Z68" s="23"/>
      <c r="AA68" s="23" t="s">
        <v>1486</v>
      </c>
      <c r="AB68" s="23"/>
      <c r="AC68" s="23"/>
      <c r="AD68" s="23"/>
      <c r="AE68" s="23" t="s">
        <v>1486</v>
      </c>
      <c r="AF68" s="22">
        <v>20180208</v>
      </c>
    </row>
    <row r="69" spans="1:32" s="27" customFormat="1" ht="14.1" customHeight="1">
      <c r="A69" s="20" t="str">
        <f>SUBSTITUTE(SUBSTITUTE(CONCATENATE(I69,IF(L69="Identifier","ID",L69))," ",""),"_","")</f>
        <v>HasCriterionPropertyGroup</v>
      </c>
      <c r="B69" s="21" t="s">
        <v>1502</v>
      </c>
      <c r="C69" s="20" t="s">
        <v>1587</v>
      </c>
      <c r="D69" s="20"/>
      <c r="E69" s="20"/>
      <c r="F69" s="20" t="str">
        <f>CONCATENATE( IF(G69="","",CONCATENATE(G69,"_ ")),H69,". ",IF(I69="","",CONCATENATE(I69,"_ ")),L69,IF(I69="","",CONCATENATE(". ",M69)))</f>
        <v>Criterion Property Group. Has_ Criterion Property Group. Criterion Property Group</v>
      </c>
      <c r="G69" s="20"/>
      <c r="H69" s="20" t="s">
        <v>1577</v>
      </c>
      <c r="I69" s="20" t="s">
        <v>1519</v>
      </c>
      <c r="J69" s="20"/>
      <c r="K69" s="20"/>
      <c r="L69" s="20" t="str">
        <f>CONCATENATE(IF(P69="","",CONCATENATE(P69,"_ ")),Q69)</f>
        <v>Criterion Property Group</v>
      </c>
      <c r="M69" s="20" t="str">
        <f>L69</f>
        <v>Criterion Property Group</v>
      </c>
      <c r="N69" s="20"/>
      <c r="O69" s="20"/>
      <c r="P69" s="20"/>
      <c r="Q69" s="20" t="s">
        <v>1577</v>
      </c>
      <c r="R69" s="20" t="s">
        <v>1507</v>
      </c>
      <c r="S69" s="20"/>
      <c r="T69" s="20"/>
      <c r="U69" s="20"/>
      <c r="V69" s="23"/>
      <c r="W69" s="23"/>
      <c r="X69" s="23"/>
      <c r="Y69" s="23" t="s">
        <v>1485</v>
      </c>
      <c r="Z69" s="23"/>
      <c r="AA69" s="23" t="s">
        <v>1486</v>
      </c>
      <c r="AB69" s="23"/>
      <c r="AC69" s="23"/>
      <c r="AD69" s="23"/>
      <c r="AE69" s="23" t="s">
        <v>36</v>
      </c>
      <c r="AF69" s="22">
        <v>20180208</v>
      </c>
    </row>
    <row r="70" spans="1:32" s="13" customFormat="1" ht="14.1" customHeight="1">
      <c r="A70" s="11" t="str">
        <f>SUBSTITUTE(CONCATENATE(G70,H70)," ","")</f>
        <v>CriterionPropertyResponse</v>
      </c>
      <c r="B70" s="12"/>
      <c r="C70" s="11" t="s">
        <v>1500</v>
      </c>
      <c r="D70" s="11"/>
      <c r="E70" s="11"/>
      <c r="F70" s="11" t="str">
        <f>CONCATENATE(IF(G70="","",CONCATENATE(G70,"_ ")),H70,". Details")</f>
        <v>Criterion Property Response. Details</v>
      </c>
      <c r="G70" s="11"/>
      <c r="H70" s="24" t="s">
        <v>1588</v>
      </c>
      <c r="I70" s="11"/>
      <c r="J70" s="11"/>
      <c r="K70" s="11"/>
      <c r="L70" s="11"/>
      <c r="M70" s="11"/>
      <c r="N70" s="11"/>
      <c r="O70" s="11"/>
      <c r="P70" s="11"/>
      <c r="Q70" s="11"/>
      <c r="R70" s="11" t="s">
        <v>1483</v>
      </c>
      <c r="S70" s="11"/>
      <c r="T70" s="11"/>
      <c r="U70" s="11"/>
      <c r="V70" s="11"/>
      <c r="W70" s="11"/>
      <c r="X70" s="11"/>
      <c r="Y70" s="11" t="s">
        <v>1485</v>
      </c>
      <c r="Z70" s="11"/>
      <c r="AA70" s="11" t="s">
        <v>1486</v>
      </c>
      <c r="AB70" s="11"/>
      <c r="AC70" s="11"/>
      <c r="AD70" s="11"/>
      <c r="AE70" s="11" t="s">
        <v>36</v>
      </c>
      <c r="AF70" s="11">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ID</v>
      </c>
      <c r="B71" s="26" t="s">
        <v>1498</v>
      </c>
      <c r="C71" s="13" t="s">
        <v>1579</v>
      </c>
      <c r="D71" s="25"/>
      <c r="E71" s="25"/>
      <c r="F71" s="25" t="str">
        <f>CONCATENATE( IF(G71="","",CONCATENATE(G71,"_ ")),H71,". ",IF(I71="","",CONCATENATE(I71,"_ ")),L71,IF(OR(I71&lt;&gt;"",L71&lt;&gt;M71),CONCATENATE(". ",M71),""))</f>
        <v>Criterion Property. Identifier</v>
      </c>
      <c r="G71" s="25"/>
      <c r="H71" s="25" t="s">
        <v>1561</v>
      </c>
      <c r="I71" s="25"/>
      <c r="J71" s="25"/>
      <c r="K71" s="25" t="s">
        <v>1497</v>
      </c>
      <c r="L71" s="25" t="str">
        <f>IF(J71&lt;&gt;"",CONCATENATE(J71," ",K71),K71)</f>
        <v>Identifier</v>
      </c>
      <c r="M71" s="25" t="s">
        <v>1497</v>
      </c>
      <c r="N71" s="25"/>
      <c r="O71" s="25" t="str">
        <f>IF(N71&lt;&gt;"",CONCATENATE(N71,"_ ",M71,". Type"),CONCATENATE(M71,". Type"))</f>
        <v>Identifier. Type</v>
      </c>
      <c r="P71" s="25"/>
      <c r="Q71" s="25"/>
      <c r="R71" s="25" t="s">
        <v>1490</v>
      </c>
      <c r="S71" s="25"/>
      <c r="T71" s="25"/>
      <c r="U71" s="25"/>
      <c r="Y71" s="14" t="s">
        <v>1485</v>
      </c>
      <c r="AA71" s="27" t="s">
        <v>1486</v>
      </c>
      <c r="AE71" s="27" t="s">
        <v>36</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Name</v>
      </c>
      <c r="B72" s="26" t="s">
        <v>1498</v>
      </c>
      <c r="C72" s="13" t="s">
        <v>1580</v>
      </c>
      <c r="D72" s="25"/>
      <c r="E72" s="25"/>
      <c r="F72" s="25" t="str">
        <f>CONCATENATE( IF(G72="","",CONCATENATE(G72,"_ ")),H72,". ",IF(I72="","",CONCATENATE(I72,"_ ")),L72,IF(OR(I72&lt;&gt;"",L72&lt;&gt;M72),CONCATENATE(". ",M72),""))</f>
        <v>Criterion Property. Name</v>
      </c>
      <c r="G72" s="25"/>
      <c r="H72" s="25" t="s">
        <v>1561</v>
      </c>
      <c r="I72" s="25"/>
      <c r="J72" s="25"/>
      <c r="K72" s="25" t="s">
        <v>933</v>
      </c>
      <c r="L72" s="25" t="str">
        <f>IF(J72&lt;&gt;"",CONCATENATE(J72," ",K72),K72)</f>
        <v>Name</v>
      </c>
      <c r="M72" s="25" t="s">
        <v>933</v>
      </c>
      <c r="N72" s="25"/>
      <c r="O72" s="25" t="str">
        <f>IF(N72&lt;&gt;"",CONCATENATE(N72,"_ ",M72,". Type"),CONCATENATE(M72,". Type"))</f>
        <v>Name.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Description</v>
      </c>
      <c r="B73" s="26" t="s">
        <v>1502</v>
      </c>
      <c r="C73" s="25" t="s">
        <v>1581</v>
      </c>
      <c r="D73" s="25"/>
      <c r="E73" s="25"/>
      <c r="F73" s="25" t="str">
        <f>CONCATENATE( IF(G73="","",CONCATENATE(G73,"_ ")),H73,". ",IF(I73="","",CONCATENATE(I73,"_ ")),L73,IF(OR(I73&lt;&gt;"",L73&lt;&gt;M73),CONCATENATE(". ",M73),""))</f>
        <v>Criterion Property. Description. Text</v>
      </c>
      <c r="G73" s="25"/>
      <c r="H73" s="25" t="s">
        <v>1561</v>
      </c>
      <c r="I73" s="25"/>
      <c r="J73" s="25"/>
      <c r="K73" s="25" t="s">
        <v>1522</v>
      </c>
      <c r="L73" s="25" t="str">
        <f>IF(J73&lt;&gt;"",CONCATENATE(J73," ",K73),K73)</f>
        <v>Description</v>
      </c>
      <c r="M73" s="25" t="s">
        <v>1494</v>
      </c>
      <c r="N73" s="25"/>
      <c r="O73" s="25" t="str">
        <f>IF(N73&lt;&gt;"",CONCATENATE(N73,"_ ",M73,". Type"),CONCATENATE(M73,". Type"))</f>
        <v>Text. Type</v>
      </c>
      <c r="P73" s="25"/>
      <c r="Q73" s="25"/>
      <c r="R73" s="25" t="s">
        <v>1490</v>
      </c>
      <c r="S73" s="25"/>
      <c r="T73" s="25"/>
      <c r="U73" s="25"/>
      <c r="Y73" s="14" t="s">
        <v>1485</v>
      </c>
      <c r="AF73" s="28">
        <v>20180219</v>
      </c>
    </row>
    <row r="74" spans="1:32" s="27" customFormat="1" ht="14.1" customHeight="1">
      <c r="A74" s="25" t="str">
        <f>SUBSTITUTE(CONCATENATE(I74,J74,IF(K74="Identifier","ID",IF(AND(K74="Text",OR(I74&lt;&gt;"",J74&lt;&gt;"")),"",K74)),IF(AND(M74&lt;&gt;"Text",K74&lt;&gt;M74,NOT(AND(K74="URI",M74="Identifier")),NOT(AND(K74="UUID",M74="Identifier")),NOT(AND(K74="OID",M74="Identifier"))),IF(M74="Identifier","ID",M74),""))," ","")</f>
        <v>TypeCode</v>
      </c>
      <c r="B74" s="26" t="s">
        <v>1498</v>
      </c>
      <c r="C74" s="25" t="s">
        <v>1582</v>
      </c>
      <c r="D74" s="25"/>
      <c r="E74" s="25"/>
      <c r="F74" s="25" t="str">
        <f>CONCATENATE( IF(G74="","",CONCATENATE(G74,"_ ")),H74,". ",IF(I74="","",CONCATENATE(I74,"_ ")),L74,IF(OR(I74&lt;&gt;"",L74&lt;&gt;M74),CONCATENATE(". ",M74),""))</f>
        <v>Criterion Property. Type Code. Code</v>
      </c>
      <c r="G74" s="25"/>
      <c r="H74" s="25" t="s">
        <v>1561</v>
      </c>
      <c r="I74" s="25"/>
      <c r="J74" s="25" t="s">
        <v>1566</v>
      </c>
      <c r="K74" s="25" t="s">
        <v>1489</v>
      </c>
      <c r="L74" s="25" t="str">
        <f>IF(J74&lt;&gt;"",CONCATENATE(J74," ",K74),K74)</f>
        <v>Type Code</v>
      </c>
      <c r="M74" s="25" t="s">
        <v>1489</v>
      </c>
      <c r="N74" s="25"/>
      <c r="O74" s="25" t="str">
        <f>IF(N74&lt;&gt;"",CONCATENATE(N74,"_ ",M74,". Type"),CONCATENATE(M74,". Type"))</f>
        <v>Code. Type</v>
      </c>
      <c r="P74" s="25"/>
      <c r="Q74" s="25"/>
      <c r="R74" s="25" t="s">
        <v>1490</v>
      </c>
      <c r="S74" s="25"/>
      <c r="T74" s="25"/>
      <c r="U74" s="25"/>
      <c r="Y74" s="14" t="s">
        <v>1485</v>
      </c>
      <c r="AF74" s="28">
        <v>20180219</v>
      </c>
    </row>
    <row r="75" spans="1:32" s="27" customFormat="1" ht="14.1" customHeight="1">
      <c r="A75" s="25" t="str">
        <f>SUBSTITUTE(CONCATENATE(I75,J75,IF(K75="Identifier","ID",IF(AND(K75="Text",OR(I75&lt;&gt;"",J75&lt;&gt;"")),"",K75)),IF(AND(M75&lt;&gt;"Text",K75&lt;&gt;M75,NOT(AND(K75="URI",M75="Identifier")),NOT(AND(K75="UUID",M75="Identifier")),NOT(AND(K75="OID",M75="Identifier"))),IF(M75="Identifier","ID",M75),""))," ","")</f>
        <v>ConfidentialityLevelCode</v>
      </c>
      <c r="B75" s="26" t="s">
        <v>1498</v>
      </c>
      <c r="C75" s="25" t="s">
        <v>1589</v>
      </c>
      <c r="D75" s="25"/>
      <c r="E75" s="25"/>
      <c r="F75" s="25" t="str">
        <f>CONCATENATE( IF(G75="","",CONCATENATE(G75,"_ ")),H75,". ",IF(I75="","",CONCATENATE(I75,"_ ")),L75,IF(OR(I75&lt;&gt;"",L75&lt;&gt;M75),CONCATENATE(". ",M75),""))</f>
        <v>Criterion Property. Confidentiality Level Code. Code</v>
      </c>
      <c r="G75" s="25"/>
      <c r="H75" s="25" t="s">
        <v>1561</v>
      </c>
      <c r="I75" s="25"/>
      <c r="J75" s="25" t="s">
        <v>1590</v>
      </c>
      <c r="K75" s="25" t="s">
        <v>1489</v>
      </c>
      <c r="L75" s="25" t="str">
        <f>IF(J75&lt;&gt;"",CONCATENATE(J75," ",K75),K75)</f>
        <v>Confidentiality Level Code</v>
      </c>
      <c r="M75" s="25" t="s">
        <v>1489</v>
      </c>
      <c r="N75" s="25"/>
      <c r="O75" s="25" t="str">
        <f>IF(N75&lt;&gt;"",CONCATENATE(N75,"_ ",M75,". Type"),CONCATENATE(M75,". Type"))</f>
        <v>Code. Type</v>
      </c>
      <c r="P75" s="25"/>
      <c r="Q75" s="25"/>
      <c r="R75" s="25" t="s">
        <v>1490</v>
      </c>
      <c r="S75" s="25"/>
      <c r="T75" s="25"/>
      <c r="U75" s="25"/>
      <c r="Y75" s="14" t="s">
        <v>1485</v>
      </c>
      <c r="AF75" s="28">
        <v>20180219</v>
      </c>
    </row>
    <row r="76" spans="1:32" s="27" customFormat="1" ht="14.1" customHeight="1">
      <c r="A76" s="20" t="str">
        <f>SUBSTITUTE(SUBSTITUTE(CONCATENATE(I76,IF(L76="Identifier","ID",L76))," ",""),"_","")</f>
        <v>RespondsToCriterionProperty</v>
      </c>
      <c r="B76" s="21">
        <v>1</v>
      </c>
      <c r="C76" s="23" t="s">
        <v>1569</v>
      </c>
      <c r="D76" s="20"/>
      <c r="E76" s="20"/>
      <c r="F76" s="20" t="str">
        <f>CONCATENATE( IF(G76="","",CONCATENATE(G76,"_ ")),H76,". ",IF(I76="","",CONCATENATE(I76,"_ ")),L76,IF(I76="","",CONCATENATE(". ",M76)))</f>
        <v>Criterion Property. Responds To_ Criterion Property. Criterion Property</v>
      </c>
      <c r="G76" s="20"/>
      <c r="H76" s="20" t="s">
        <v>1561</v>
      </c>
      <c r="I76" s="20" t="s">
        <v>1591</v>
      </c>
      <c r="J76" s="20"/>
      <c r="K76" s="20"/>
      <c r="L76" s="20" t="str">
        <f>CONCATENATE(IF(P76="","",CONCATENATE(P76,"_ ")),Q76)</f>
        <v>Criterion Property</v>
      </c>
      <c r="M76" s="20" t="str">
        <f>L76</f>
        <v>Criterion Property</v>
      </c>
      <c r="N76" s="20"/>
      <c r="O76" s="20"/>
      <c r="P76" s="20"/>
      <c r="Q76" s="20" t="s">
        <v>1561</v>
      </c>
      <c r="R76" s="20" t="s">
        <v>1507</v>
      </c>
      <c r="S76" s="20"/>
      <c r="T76" s="20"/>
      <c r="U76" s="23"/>
      <c r="V76" s="23"/>
      <c r="W76" s="23"/>
      <c r="X76" s="23"/>
      <c r="Y76" s="23" t="s">
        <v>1485</v>
      </c>
      <c r="Z76" s="23"/>
      <c r="AA76" s="23" t="s">
        <v>1486</v>
      </c>
      <c r="AB76" s="23"/>
      <c r="AC76" s="23"/>
      <c r="AD76" s="23"/>
      <c r="AE76" s="23" t="s">
        <v>1486</v>
      </c>
      <c r="AF76" s="22">
        <v>20180219</v>
      </c>
    </row>
    <row r="77" spans="1:32" s="27" customFormat="1" ht="14.1" customHeight="1">
      <c r="A77" s="20" t="str">
        <f>SUBSTITUTE(SUBSTITUTE(CONCATENATE(I77,IF(L77="Identifier","ID",L77))," ",""),"_","")</f>
        <v>HasValue</v>
      </c>
      <c r="B77" s="21" t="s">
        <v>1502</v>
      </c>
      <c r="C77" s="23" t="s">
        <v>1569</v>
      </c>
      <c r="D77" s="20"/>
      <c r="E77" s="20"/>
      <c r="F77" s="20" t="str">
        <f>CONCATENATE( IF(G77="","",CONCATENATE(G77,"_ ")),H77,". ",IF(I77="","",CONCATENATE(I77,"_ ")),L77,IF(I77="","",CONCATENATE(". ",M77)))</f>
        <v>Criterion Property. Has_ Value. Value</v>
      </c>
      <c r="G77" s="20"/>
      <c r="H77" s="20" t="s">
        <v>1561</v>
      </c>
      <c r="I77" s="20" t="s">
        <v>1519</v>
      </c>
      <c r="J77" s="20"/>
      <c r="K77" s="20"/>
      <c r="L77" s="20" t="str">
        <f>CONCATENATE(IF(P77="","",CONCATENATE(P77,"_ ")),Q77)</f>
        <v>Value</v>
      </c>
      <c r="M77" s="20" t="str">
        <f>L77</f>
        <v>Value</v>
      </c>
      <c r="N77" s="20"/>
      <c r="O77" s="20"/>
      <c r="P77" s="20"/>
      <c r="Q77" s="20" t="s">
        <v>1570</v>
      </c>
      <c r="R77" s="20" t="s">
        <v>1507</v>
      </c>
      <c r="S77" s="20"/>
      <c r="T77" s="20"/>
      <c r="U77" s="23"/>
      <c r="V77" s="23"/>
      <c r="W77" s="23"/>
      <c r="X77" s="23"/>
      <c r="Y77" s="23" t="s">
        <v>1485</v>
      </c>
      <c r="Z77" s="23"/>
      <c r="AA77" s="23" t="s">
        <v>1486</v>
      </c>
      <c r="AB77" s="23"/>
      <c r="AC77" s="23"/>
      <c r="AD77" s="23"/>
      <c r="AE77" s="23" t="s">
        <v>36</v>
      </c>
      <c r="AF77" s="22">
        <v>20180219</v>
      </c>
    </row>
    <row r="78" spans="1:32" s="27" customFormat="1" ht="14.1" customHeight="1">
      <c r="A78" s="20" t="str">
        <f>SUBSTITUTE(SUBSTITUTE(CONCATENATE(I78,IF(L78="Identifier","ID",L78))," ",""),"_","")</f>
        <v>HasApplicablePeriod</v>
      </c>
      <c r="B78" s="21" t="s">
        <v>1502</v>
      </c>
      <c r="C78" s="20" t="s">
        <v>1592</v>
      </c>
      <c r="D78" s="20"/>
      <c r="E78" s="20"/>
      <c r="F78" s="20" t="str">
        <f>CONCATENATE( IF(G78="","",CONCATENATE(G78,"_ ")),H78,". ",IF(I78="","",CONCATENATE(I78,"_ ")),L78,IF(I78="","",CONCATENATE(". ",M78)))</f>
        <v>Criterion Property. Has_ Applicable_ Period. Applicable_ Period</v>
      </c>
      <c r="G78" s="20"/>
      <c r="H78" s="20" t="s">
        <v>1561</v>
      </c>
      <c r="I78" s="20" t="s">
        <v>1519</v>
      </c>
      <c r="J78" s="20"/>
      <c r="K78" s="20" t="s">
        <v>1572</v>
      </c>
      <c r="L78" s="20" t="str">
        <f>CONCATENATE(IF(P78="","",CONCATENATE(P78,"_ ")),Q78)</f>
        <v>Applicable_ Period</v>
      </c>
      <c r="M78" s="20" t="str">
        <f>L78</f>
        <v>Applicable_ Period</v>
      </c>
      <c r="N78" s="20"/>
      <c r="O78" s="20"/>
      <c r="P78" s="20" t="s">
        <v>1572</v>
      </c>
      <c r="Q78" s="20" t="s">
        <v>1526</v>
      </c>
      <c r="R78" s="20" t="s">
        <v>1507</v>
      </c>
      <c r="S78" s="20"/>
      <c r="T78" s="20"/>
      <c r="U78" s="23"/>
      <c r="V78" s="23"/>
      <c r="W78" s="23"/>
      <c r="X78" s="23"/>
      <c r="Y78" s="23" t="s">
        <v>1485</v>
      </c>
      <c r="Z78" s="23"/>
      <c r="AA78" s="23" t="s">
        <v>1486</v>
      </c>
      <c r="AB78" s="23"/>
      <c r="AC78" s="23"/>
      <c r="AD78" s="23"/>
      <c r="AE78" s="23" t="s">
        <v>36</v>
      </c>
      <c r="AF78" s="22">
        <v>20180219</v>
      </c>
    </row>
    <row r="79" spans="1:32" s="27" customFormat="1" ht="14.1" customHeight="1">
      <c r="A79" s="20" t="str">
        <f>SUBSTITUTE(SUBSTITUTE(CONCATENATE(I79,IF(L79="Identifier","ID",L79))," ",""),"_","")</f>
        <v>SuppliesEvidence</v>
      </c>
      <c r="B79" s="21" t="s">
        <v>1502</v>
      </c>
      <c r="C79" s="20" t="s">
        <v>1593</v>
      </c>
      <c r="D79" s="20"/>
      <c r="E79" s="20"/>
      <c r="F79" s="20" t="str">
        <f>CONCATENATE( IF(G79="","",CONCATENATE(G79,"_ ")),H79,". ",IF(I79="","",CONCATENATE(I79,"_ ")),L79,IF(I79="","",CONCATENATE(". ",M79)))</f>
        <v>Criterion Property. Supplies_ Evidence. Evidence</v>
      </c>
      <c r="G79" s="20"/>
      <c r="H79" s="20" t="s">
        <v>1561</v>
      </c>
      <c r="I79" s="20" t="s">
        <v>1594</v>
      </c>
      <c r="J79" s="20"/>
      <c r="K79" s="20"/>
      <c r="L79" s="20" t="str">
        <f>CONCATENATE(IF(P79="","",CONCATENATE(P79,"_ ")),Q79)</f>
        <v>Evidence</v>
      </c>
      <c r="M79" s="20" t="str">
        <f>L79</f>
        <v>Evidence</v>
      </c>
      <c r="N79" s="20"/>
      <c r="O79" s="20"/>
      <c r="P79" s="20"/>
      <c r="Q79" s="20" t="s">
        <v>1575</v>
      </c>
      <c r="R79" s="20" t="s">
        <v>1507</v>
      </c>
      <c r="S79" s="20"/>
      <c r="T79" s="20"/>
      <c r="U79" s="20" t="s">
        <v>1576</v>
      </c>
      <c r="V79" s="23"/>
      <c r="W79" s="23"/>
      <c r="X79" s="23"/>
      <c r="Y79" s="23" t="s">
        <v>1485</v>
      </c>
      <c r="Z79" s="23"/>
      <c r="AA79" s="23"/>
      <c r="AB79" s="23"/>
      <c r="AC79" s="23"/>
      <c r="AD79" s="23"/>
      <c r="AE79" s="23"/>
      <c r="AF79" s="22">
        <v>20180219</v>
      </c>
    </row>
    <row r="80" spans="1:32" s="13" customFormat="1" ht="14.1" customHeight="1">
      <c r="A80" s="11" t="str">
        <f>SUBSTITUTE(CONCATENATE(G80,H80)," ","")</f>
        <v>Document</v>
      </c>
      <c r="B80" s="12"/>
      <c r="C80" s="24" t="s">
        <v>1500</v>
      </c>
      <c r="D80" s="11"/>
      <c r="E80" s="11"/>
      <c r="F80" s="11" t="str">
        <f>CONCATENATE(IF(G80="","",CONCATENATE(G80,"_ ")),H80,". Details")</f>
        <v>Document. Details</v>
      </c>
      <c r="G80" s="11"/>
      <c r="H80" s="24" t="s">
        <v>2235</v>
      </c>
      <c r="I80" s="11"/>
      <c r="J80" s="11"/>
      <c r="K80" s="11"/>
      <c r="L80" s="11"/>
      <c r="M80" s="11"/>
      <c r="N80" s="11"/>
      <c r="O80" s="11"/>
      <c r="P80" s="11"/>
      <c r="Q80" s="11"/>
      <c r="R80" s="11" t="s">
        <v>1483</v>
      </c>
      <c r="S80" s="11"/>
      <c r="T80" s="11"/>
      <c r="U80" s="11"/>
      <c r="V80" s="11"/>
      <c r="W80" s="11"/>
      <c r="X80" s="11"/>
      <c r="Y80" s="11" t="s">
        <v>1485</v>
      </c>
      <c r="Z80" s="11"/>
      <c r="AA80" s="11" t="s">
        <v>1486</v>
      </c>
      <c r="AB80" s="11"/>
      <c r="AC80" s="11"/>
      <c r="AD80" s="11"/>
      <c r="AE80" s="11" t="s">
        <v>2236</v>
      </c>
      <c r="AF80" s="11">
        <v>20180321</v>
      </c>
    </row>
    <row r="81" spans="1:1029" s="27" customFormat="1" ht="14.1" customHeight="1">
      <c r="A81" s="20" t="str">
        <f>SUBSTITUTE(SUBSTITUTE(CONCATENATE(I81,IF(L81="Identifier","ID",L81))," ",""),"_","")</f>
        <v>RefersTolrm:Work</v>
      </c>
      <c r="B81" s="21">
        <v>1</v>
      </c>
      <c r="C81" s="23"/>
      <c r="D81" s="20"/>
      <c r="E81" s="20"/>
      <c r="F81" s="20" t="str">
        <f>CONCATENATE( IF(G81="","",CONCATENATE(G81,"_ ")),H81,". ",IF(I81="","",CONCATENATE(I81,"_ ")),L81,IF(I81="","",CONCATENATE(". ",M81)))</f>
        <v>Document. Refers To_ lrm:Work. lrm:Work</v>
      </c>
      <c r="G81" s="20"/>
      <c r="H81" s="20" t="s">
        <v>2235</v>
      </c>
      <c r="I81" s="20" t="s">
        <v>2237</v>
      </c>
      <c r="J81" s="20"/>
      <c r="K81" s="20"/>
      <c r="L81" s="20" t="str">
        <f>CONCATENATE(IF(P81="","",CONCATENATE(P81,"_ ")),Q81)</f>
        <v>lrm:Work</v>
      </c>
      <c r="M81" s="20" t="str">
        <f>L81</f>
        <v>lrm:Work</v>
      </c>
      <c r="N81" s="20"/>
      <c r="O81" s="20"/>
      <c r="P81" s="20"/>
      <c r="Q81" s="20" t="s">
        <v>2238</v>
      </c>
      <c r="R81" s="20" t="s">
        <v>1507</v>
      </c>
      <c r="S81" s="20"/>
      <c r="T81" s="20"/>
      <c r="U81" s="23"/>
      <c r="V81" s="23"/>
      <c r="W81" s="23"/>
      <c r="X81" s="23"/>
      <c r="Y81" s="23" t="s">
        <v>1485</v>
      </c>
      <c r="Z81" s="23"/>
      <c r="AA81" s="23" t="s">
        <v>1486</v>
      </c>
      <c r="AB81" s="23"/>
      <c r="AC81" s="23"/>
      <c r="AD81" s="23"/>
      <c r="AE81" s="23" t="s">
        <v>1486</v>
      </c>
      <c r="AF81" s="22">
        <v>20180219</v>
      </c>
    </row>
    <row r="82" spans="1:1029" s="13" customFormat="1" ht="14.1" customHeight="1">
      <c r="A82" s="11" t="str">
        <f>SUBSTITUTE(CONCATENATE(G82,H82)," ","")</f>
        <v>EconomicOperator</v>
      </c>
      <c r="B82" s="12"/>
      <c r="C82" s="24" t="s">
        <v>1595</v>
      </c>
      <c r="D82" s="11"/>
      <c r="E82" s="11"/>
      <c r="F82" s="11" t="str">
        <f>CONCATENATE(IF(G82="","",CONCATENATE(G82,"_ ")),H82,". Details")</f>
        <v>Economic Operator. Details</v>
      </c>
      <c r="G82" s="11"/>
      <c r="H82" s="24" t="s">
        <v>481</v>
      </c>
      <c r="I82" s="11"/>
      <c r="J82" s="11"/>
      <c r="K82" s="11"/>
      <c r="L82" s="11"/>
      <c r="M82" s="11"/>
      <c r="N82" s="11"/>
      <c r="O82" s="11"/>
      <c r="P82" s="11"/>
      <c r="Q82" s="11"/>
      <c r="R82" s="11" t="s">
        <v>1483</v>
      </c>
      <c r="S82" s="11" t="s">
        <v>1596</v>
      </c>
      <c r="T82" s="11"/>
      <c r="U82" s="11"/>
      <c r="V82" s="11"/>
      <c r="W82" s="11"/>
      <c r="X82" s="11" t="s">
        <v>481</v>
      </c>
      <c r="Y82" s="11" t="s">
        <v>1485</v>
      </c>
      <c r="Z82" s="11"/>
      <c r="AA82" s="11" t="s">
        <v>1486</v>
      </c>
      <c r="AB82" s="11"/>
      <c r="AC82" s="11"/>
      <c r="AD82" s="11"/>
      <c r="AE82" s="11" t="s">
        <v>36</v>
      </c>
      <c r="AF82" s="11" t="s">
        <v>1597</v>
      </c>
    </row>
    <row r="83" spans="1:1029" s="27" customFormat="1" ht="14.1" customHeight="1">
      <c r="A83" s="25" t="str">
        <f>SUBSTITUTE(CONCATENATE(I83,J83,IF(K83="Identifier","ID",IF(AND(K83="Text",OR(I83&lt;&gt;"",J83&lt;&gt;"")),"",K83)),IF(AND(M83&lt;&gt;"Text",K83&lt;&gt;M83,NOT(AND(K83="URI",M83="Identifier")),NOT(AND(K83="UUID",M83="Identifier")),NOT(AND(K83="OID",M83="Identifier"))),IF(M83="Identifier","ID",M83),""))," ","")</f>
        <v>SMECode</v>
      </c>
      <c r="B83" s="26" t="s">
        <v>1498</v>
      </c>
      <c r="C83" s="29" t="s">
        <v>144</v>
      </c>
      <c r="D83" s="25"/>
      <c r="E83" s="25" t="s">
        <v>1598</v>
      </c>
      <c r="F83" s="25" t="str">
        <f>CONCATENATE( IF(G83="","",CONCATENATE(G83,"_ ")),H83,". ",IF(I83="","",CONCATENATE(I83,"_ ")),L83,IF(OR(I83&lt;&gt;"",L83&lt;&gt;M83),CONCATENATE(". ",M83),""))</f>
        <v>Economic Operator. SME Code. Code</v>
      </c>
      <c r="G83" s="25"/>
      <c r="H83" s="25" t="s">
        <v>481</v>
      </c>
      <c r="I83" s="25"/>
      <c r="J83" s="25" t="s">
        <v>2215</v>
      </c>
      <c r="K83" s="25" t="s">
        <v>1489</v>
      </c>
      <c r="L83" s="25" t="str">
        <f>IF(J83&lt;&gt;"",CONCATENATE(J83," ",K83),K83)</f>
        <v>SME Code</v>
      </c>
      <c r="M83" s="25" t="s">
        <v>1489</v>
      </c>
      <c r="N83" s="25"/>
      <c r="O83" s="25" t="str">
        <f>IF(N83&lt;&gt;"",CONCATENATE(N83,"_ ",M83,". Type"),CONCATENATE(M83,". Type"))</f>
        <v>Code. Type</v>
      </c>
      <c r="P83" s="25"/>
      <c r="Q83" s="25"/>
      <c r="R83" s="25" t="s">
        <v>1490</v>
      </c>
      <c r="S83" s="25"/>
      <c r="T83" s="25" t="s">
        <v>1599</v>
      </c>
      <c r="U83" s="25"/>
      <c r="X83" s="27" t="s">
        <v>143</v>
      </c>
      <c r="Y83" s="14" t="s">
        <v>1485</v>
      </c>
      <c r="AA83" s="27" t="s">
        <v>36</v>
      </c>
      <c r="AE83" s="27" t="s">
        <v>1600</v>
      </c>
      <c r="AF83" s="28" t="s">
        <v>1597</v>
      </c>
    </row>
    <row r="84" spans="1:1029" s="27" customFormat="1" ht="14.1" customHeight="1">
      <c r="A84" s="25" t="str">
        <f>SUBSTITUTE(CONCATENATE(I84,J84,IF(K84="Identifier","ID",IF(AND(K84="Text",OR(I84&lt;&gt;"",J84&lt;&gt;"")),"",K84)),IF(AND(M84&lt;&gt;"Text",K84&lt;&gt;M84,NOT(AND(K84="URI",M84="Identifier")),NOT(AND(K84="UUID",M84="Identifier")),NOT(AND(K84="OID",M84="Identifier"))),IF(M84="Identifier","ID",M84),""))," ","")</f>
        <v>LegalFormCode</v>
      </c>
      <c r="B84" s="26">
        <v>1</v>
      </c>
      <c r="C84" s="29" t="s">
        <v>794</v>
      </c>
      <c r="D84" s="25"/>
      <c r="E84" s="25" t="s">
        <v>1601</v>
      </c>
      <c r="F84" s="25" t="str">
        <f>CONCATENATE( IF(G84="","",CONCATENATE(G84,"_ ")),H84,". ",IF(I84="","",CONCATENATE(I84,"_ ")),L84,IF(OR(I84&lt;&gt;"",L84&lt;&gt;M84),CONCATENATE(". ",M84),""))</f>
        <v>Economic Operator. Legal Form Code. Code</v>
      </c>
      <c r="G84" s="25"/>
      <c r="H84" s="25" t="s">
        <v>481</v>
      </c>
      <c r="I84" s="25"/>
      <c r="J84" s="25" t="s">
        <v>793</v>
      </c>
      <c r="K84" s="25" t="s">
        <v>1489</v>
      </c>
      <c r="L84" s="25" t="str">
        <f>IF(J84&lt;&gt;"",CONCATENATE(J84," ",K84),K84)</f>
        <v>Legal Form Code</v>
      </c>
      <c r="M84" s="25" t="s">
        <v>1489</v>
      </c>
      <c r="N84" s="25"/>
      <c r="O84" s="25" t="str">
        <f>IF(N84&lt;&gt;"",CONCATENATE(N84,"_ ",M84,". Type"),CONCATENATE(M84,". Type"))</f>
        <v>Code. Type</v>
      </c>
      <c r="P84" s="25"/>
      <c r="Q84" s="25"/>
      <c r="R84" s="25" t="s">
        <v>1490</v>
      </c>
      <c r="S84" s="25"/>
      <c r="T84" s="25"/>
      <c r="U84" s="25" t="s">
        <v>1602</v>
      </c>
      <c r="X84" s="27" t="s">
        <v>793</v>
      </c>
      <c r="Y84" s="14" t="s">
        <v>1485</v>
      </c>
      <c r="AA84" s="27" t="s">
        <v>36</v>
      </c>
      <c r="AE84" s="27" t="s">
        <v>36</v>
      </c>
      <c r="AF84" s="28">
        <v>20180307</v>
      </c>
    </row>
    <row r="85" spans="1:1029" s="27" customFormat="1" ht="14.1" customHeight="1">
      <c r="A85" s="20" t="str">
        <f>SUBSTITUTE(SUBSTITUTE(CONCATENATE(I85,IF(L85="Identifier","ID",L85))," ",""),"_","")</f>
        <v>FinancialAccount</v>
      </c>
      <c r="B85" s="21" t="s">
        <v>1502</v>
      </c>
      <c r="C85" s="20" t="s">
        <v>1605</v>
      </c>
      <c r="D85" s="20"/>
      <c r="E85" s="20"/>
      <c r="F85" s="20" t="str">
        <f>CONCATENATE( IF(G85="","",CONCATENATE(G85,"_ ")),H85,". ",IF(I85="","",CONCATENATE(I85,"_ ")),L85,IF(I85="","",CONCATENATE(". ",M85)))</f>
        <v>Economic Operator. Financial Account</v>
      </c>
      <c r="G85" s="20"/>
      <c r="H85" s="20" t="s">
        <v>481</v>
      </c>
      <c r="I85" s="20"/>
      <c r="J85" s="20"/>
      <c r="K85" s="20"/>
      <c r="L85" s="20" t="s">
        <v>1606</v>
      </c>
      <c r="M85" s="20" t="str">
        <f>L85</f>
        <v>Financial Account</v>
      </c>
      <c r="N85" s="20"/>
      <c r="O85" s="20"/>
      <c r="P85" s="20"/>
      <c r="Q85" s="20" t="s">
        <v>1606</v>
      </c>
      <c r="R85" s="20" t="s">
        <v>1507</v>
      </c>
      <c r="S85" s="20"/>
      <c r="T85" s="20"/>
      <c r="U85" s="20"/>
      <c r="V85" s="20"/>
      <c r="W85" s="20"/>
      <c r="X85" s="23"/>
      <c r="Y85" s="23" t="s">
        <v>1485</v>
      </c>
      <c r="Z85" s="23"/>
      <c r="AA85" s="23" t="s">
        <v>1486</v>
      </c>
      <c r="AB85" s="23"/>
      <c r="AC85" s="23"/>
      <c r="AD85" s="23"/>
      <c r="AE85" s="23" t="s">
        <v>36</v>
      </c>
      <c r="AF85" s="22">
        <v>20180307</v>
      </c>
    </row>
    <row r="86" spans="1:1029" s="27" customFormat="1" ht="14.1" customHeight="1">
      <c r="A86" s="20" t="str">
        <f>SUBSTITUTE(SUBSTITUTE(CONCATENATE(I86,IF(L86="Identifier","ID",L86))," ",""),"_","")</f>
        <v>QualifyingParty</v>
      </c>
      <c r="B86" s="21" t="s">
        <v>1502</v>
      </c>
      <c r="C86" s="20" t="s">
        <v>1608</v>
      </c>
      <c r="D86" s="20"/>
      <c r="E86" s="20" t="s">
        <v>1609</v>
      </c>
      <c r="F86" s="20" t="str">
        <f>CONCATENATE( IF(G86="","",CONCATENATE(G86,"_ ")),H86,". ",IF(I86="","",CONCATENATE(I86,"_ ")),L86,IF(I86="","",CONCATENATE(". ",M86)))</f>
        <v>Economic Operator. Qualifying Party</v>
      </c>
      <c r="G86" s="20"/>
      <c r="H86" s="20" t="s">
        <v>481</v>
      </c>
      <c r="I86" s="20"/>
      <c r="J86" s="20"/>
      <c r="K86" s="20"/>
      <c r="L86" s="20" t="str">
        <f>CONCATENATE(IF(P86="","",CONCATENATE(P86,"_ ")),Q86)</f>
        <v>Qualifying Party</v>
      </c>
      <c r="M86" s="20" t="str">
        <f>L86</f>
        <v>Qualifying Party</v>
      </c>
      <c r="N86" s="20"/>
      <c r="O86" s="20"/>
      <c r="P86" s="20"/>
      <c r="Q86" s="20" t="s">
        <v>1610</v>
      </c>
      <c r="R86" s="20" t="s">
        <v>1507</v>
      </c>
      <c r="S86" s="20"/>
      <c r="T86" s="20"/>
      <c r="U86" s="20"/>
      <c r="V86" s="20"/>
      <c r="W86" s="20"/>
      <c r="X86" s="23"/>
      <c r="Y86" s="23" t="s">
        <v>1485</v>
      </c>
      <c r="Z86" s="23"/>
      <c r="AA86" s="23"/>
      <c r="AB86" s="23"/>
      <c r="AC86" s="23"/>
      <c r="AD86" s="23"/>
      <c r="AE86" s="23"/>
      <c r="AF86" s="22"/>
    </row>
    <row r="87" spans="1:1029" s="13" customFormat="1" ht="14.1" customHeight="1">
      <c r="A87" s="11" t="str">
        <f>SUBSTITUTE(CONCATENATE(G87,H87)," ","")</f>
        <v>EconomicOperatorGroup</v>
      </c>
      <c r="B87" s="12"/>
      <c r="C87" s="31" t="s">
        <v>1612</v>
      </c>
      <c r="D87" s="11"/>
      <c r="E87" s="11"/>
      <c r="F87" s="11" t="str">
        <f>CONCATENATE(IF(G87="","",CONCATENATE(G87,"_ ")),H87,". Details")</f>
        <v>Economic Operator Group. Details</v>
      </c>
      <c r="G87" s="11"/>
      <c r="H87" s="24" t="s">
        <v>1613</v>
      </c>
      <c r="I87" s="11"/>
      <c r="J87" s="11"/>
      <c r="K87" s="11"/>
      <c r="L87" s="11"/>
      <c r="M87" s="11"/>
      <c r="N87" s="11"/>
      <c r="O87" s="11"/>
      <c r="P87" s="11"/>
      <c r="Q87" s="11"/>
      <c r="R87" s="11" t="s">
        <v>1483</v>
      </c>
      <c r="S87" s="11" t="s">
        <v>1508</v>
      </c>
      <c r="T87" s="11"/>
      <c r="U87" s="11"/>
      <c r="V87" s="11"/>
      <c r="W87" s="11"/>
      <c r="X87" s="11" t="s">
        <v>481</v>
      </c>
      <c r="Y87" s="11" t="s">
        <v>1485</v>
      </c>
      <c r="Z87" s="11"/>
      <c r="AA87" s="11" t="s">
        <v>1486</v>
      </c>
      <c r="AB87" s="11"/>
      <c r="AC87" s="11"/>
      <c r="AD87" s="11"/>
      <c r="AE87" s="11" t="s">
        <v>1499</v>
      </c>
      <c r="AF87" s="11">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ID</v>
      </c>
      <c r="B88" s="26" t="s">
        <v>1498</v>
      </c>
      <c r="C88" s="30" t="s">
        <v>1614</v>
      </c>
      <c r="D88" s="25"/>
      <c r="E88" s="25"/>
      <c r="F88" s="25" t="str">
        <f>CONCATENATE( IF(G88="","",CONCATENATE(G88,"_ ")),H88,". ",IF(I88="","",CONCATENATE(I88,"_ ")),L88,IF(OR(I88&lt;&gt;"",L88&lt;&gt;M88),CONCATENATE(". ",M88),""))</f>
        <v>Economic Operator Group. Identifier</v>
      </c>
      <c r="G88" s="25"/>
      <c r="H88" s="25" t="s">
        <v>1613</v>
      </c>
      <c r="I88" s="25"/>
      <c r="J88" s="25"/>
      <c r="K88" s="25" t="s">
        <v>1497</v>
      </c>
      <c r="L88" s="25" t="str">
        <f>IF(J88&lt;&gt;"",CONCATENATE(J88," ",K88),K88)</f>
        <v>Identifier</v>
      </c>
      <c r="M88" s="25" t="s">
        <v>1497</v>
      </c>
      <c r="N88" s="25"/>
      <c r="O88" s="25" t="str">
        <f>IF(N88&lt;&gt;"",CONCATENATE(N88,"_ ",M88,". Type"),CONCATENATE(M88,". Type"))</f>
        <v>Identifier. Type</v>
      </c>
      <c r="P88" s="25"/>
      <c r="Q88" s="25"/>
      <c r="R88" s="25" t="s">
        <v>1490</v>
      </c>
      <c r="S88" s="25"/>
      <c r="T88" s="25"/>
      <c r="U88" s="25"/>
      <c r="Y88" s="14" t="s">
        <v>1485</v>
      </c>
      <c r="AA88" s="27" t="s">
        <v>1486</v>
      </c>
      <c r="AE88" s="27" t="s">
        <v>1486</v>
      </c>
      <c r="AF88" s="28">
        <v>20180219</v>
      </c>
    </row>
    <row r="89" spans="1:1029" s="27" customFormat="1" ht="14.1" customHeight="1">
      <c r="A89" s="25" t="str">
        <f>SUBSTITUTE(CONCATENATE(I89,J89,IF(K89="Identifier","ID",IF(AND(K89="Text",OR(I89&lt;&gt;"",J89&lt;&gt;"")),"",K89)),IF(AND(M89&lt;&gt;"Text",K89&lt;&gt;M89,NOT(AND(K89="URI",M89="Identifier")),NOT(AND(K89="UUID",M89="Identifier")),NOT(AND(K89="OID",M89="Identifier"))),IF(M89="Identifier","ID",M89),""))," ","")</f>
        <v>Name</v>
      </c>
      <c r="B89" s="26" t="s">
        <v>1498</v>
      </c>
      <c r="C89" s="13" t="s">
        <v>1615</v>
      </c>
      <c r="D89" s="25"/>
      <c r="E89" s="25"/>
      <c r="F89" s="25" t="str">
        <f>CONCATENATE( IF(G89="","",CONCATENATE(G89,"_ ")),H89,". ",IF(I89="","",CONCATENATE(I89,"_ ")),L89,IF(OR(I89&lt;&gt;"",L89&lt;&gt;M89),CONCATENATE(". ",M89),""))</f>
        <v>Economic Operator Group. Name. Text</v>
      </c>
      <c r="G89" s="25"/>
      <c r="H89" s="25" t="s">
        <v>1613</v>
      </c>
      <c r="I89" s="25"/>
      <c r="J89" s="25"/>
      <c r="K89" s="25" t="s">
        <v>933</v>
      </c>
      <c r="L89" s="25" t="str">
        <f>IF(J89&lt;&gt;"",CONCATENATE(J89," ",K89),K89)</f>
        <v>Name</v>
      </c>
      <c r="M89" s="25" t="s">
        <v>1494</v>
      </c>
      <c r="N89" s="25"/>
      <c r="O89" s="25" t="str">
        <f>IF(N89&lt;&gt;"",CONCATENATE(N89,"_ ",M89,". Type"),CONCATENATE(M89,". Type"))</f>
        <v>Text. Type</v>
      </c>
      <c r="P89" s="25"/>
      <c r="Q89" s="25"/>
      <c r="R89" s="25" t="s">
        <v>1490</v>
      </c>
      <c r="S89" s="25"/>
      <c r="T89" s="25"/>
      <c r="U89" s="25"/>
      <c r="Y89" s="14" t="s">
        <v>1485</v>
      </c>
      <c r="AA89" s="27" t="s">
        <v>1486</v>
      </c>
      <c r="AE89" s="27" t="s">
        <v>1486</v>
      </c>
      <c r="AF89" s="28">
        <v>20180219</v>
      </c>
    </row>
    <row r="90" spans="1:1029" s="27" customFormat="1" ht="14.1" customHeight="1">
      <c r="A90" s="25" t="str">
        <f>SUBSTITUTE(CONCATENATE(I90,J90,IF(K90="Identifier","ID",IF(AND(K90="Text",OR(I90&lt;&gt;"",J90&lt;&gt;"")),"",K90)),IF(AND(M90&lt;&gt;"Text",K90&lt;&gt;M90,NOT(AND(K90="URI",M90="Identifier")),NOT(AND(K90="UUID",M90="Identifier")),NOT(AND(K90="OID",M90="Identifier"))),IF(M90="Identifier","ID",M90),""))," ","")</f>
        <v>TypeCode</v>
      </c>
      <c r="B90" s="26" t="s">
        <v>1498</v>
      </c>
      <c r="C90" s="25" t="s">
        <v>1616</v>
      </c>
      <c r="D90" s="25"/>
      <c r="E90" s="25"/>
      <c r="F90" s="25" t="str">
        <f>CONCATENATE( IF(G90="","",CONCATENATE(G90,"_ ")),H90,". ",IF(I90="","",CONCATENATE(I90,"_ ")),L90,IF(OR(I90&lt;&gt;"",L90&lt;&gt;M90),CONCATENATE(". ",M90),""))</f>
        <v>Economic Operator Group. Type Code. Code</v>
      </c>
      <c r="G90" s="25"/>
      <c r="H90" s="25" t="s">
        <v>1613</v>
      </c>
      <c r="I90" s="25"/>
      <c r="J90" s="25" t="s">
        <v>1566</v>
      </c>
      <c r="K90" s="25" t="s">
        <v>1489</v>
      </c>
      <c r="L90" s="25" t="str">
        <f>IF(J90&lt;&gt;"",CONCATENATE(J90," ",K90),K90)</f>
        <v>Type Code</v>
      </c>
      <c r="M90" s="25" t="s">
        <v>1489</v>
      </c>
      <c r="N90" s="25"/>
      <c r="O90" s="25" t="str">
        <f>IF(N90&lt;&gt;"",CONCATENATE(N90,"_ ",M90,". Type"),CONCATENATE(M90,". Type"))</f>
        <v>Code. Type</v>
      </c>
      <c r="P90" s="25"/>
      <c r="Q90" s="25"/>
      <c r="R90" s="25" t="s">
        <v>1490</v>
      </c>
      <c r="S90" s="25"/>
      <c r="T90" s="25" t="s">
        <v>1617</v>
      </c>
      <c r="U90" s="25"/>
      <c r="Y90" s="14" t="s">
        <v>1485</v>
      </c>
      <c r="AA90" s="27" t="s">
        <v>1486</v>
      </c>
      <c r="AE90" s="27" t="s">
        <v>1486</v>
      </c>
      <c r="AF90" s="28">
        <v>20180219</v>
      </c>
    </row>
    <row r="91" spans="1:1029" s="27" customFormat="1" ht="14.1" customHeight="1">
      <c r="A91" s="20" t="str">
        <f>SUBSTITUTE(SUBSTITUTE(CONCATENATE(I91,IF(L91="Identifier","ID",L91))," ",""),"_","")</f>
        <v>HasEconomicOperator</v>
      </c>
      <c r="B91" s="21" t="s">
        <v>1492</v>
      </c>
      <c r="C91" s="20" t="s">
        <v>1618</v>
      </c>
      <c r="D91" s="20"/>
      <c r="E91" s="20"/>
      <c r="F91" s="20" t="str">
        <f>CONCATENATE( IF(G91="","",CONCATENATE(G91,"_ ")),H91,". ",IF(I91="","",CONCATENATE(I91,"_ ")),L91,IF(I91="","",CONCATENATE(". ",M91)))</f>
        <v>Economic Operator Group. Has_ Economic Operator. Economic Operator</v>
      </c>
      <c r="G91" s="20"/>
      <c r="H91" s="20" t="s">
        <v>1613</v>
      </c>
      <c r="I91" s="20" t="s">
        <v>1519</v>
      </c>
      <c r="J91" s="20"/>
      <c r="K91" s="20"/>
      <c r="L91" s="20" t="str">
        <f>CONCATENATE(IF(P91="","",CONCATENATE(P91,"_ ")),Q91)</f>
        <v>Economic Operator</v>
      </c>
      <c r="M91" s="20" t="str">
        <f>L91</f>
        <v>Economic Operator</v>
      </c>
      <c r="N91" s="20"/>
      <c r="O91" s="20"/>
      <c r="P91" s="20"/>
      <c r="Q91" s="20" t="s">
        <v>481</v>
      </c>
      <c r="R91" s="20" t="s">
        <v>1507</v>
      </c>
      <c r="S91" s="20"/>
      <c r="T91" s="20"/>
      <c r="U91" s="20"/>
      <c r="V91" s="20"/>
      <c r="W91" s="20"/>
      <c r="X91" s="23"/>
      <c r="Y91" s="23" t="s">
        <v>1485</v>
      </c>
      <c r="Z91" s="23"/>
      <c r="AA91" s="23" t="s">
        <v>1486</v>
      </c>
      <c r="AB91" s="23"/>
      <c r="AC91" s="23"/>
      <c r="AD91" s="23"/>
      <c r="AE91" s="23" t="s">
        <v>36</v>
      </c>
      <c r="AF91" s="22">
        <v>20180219</v>
      </c>
    </row>
    <row r="92" spans="1:1029" s="13" customFormat="1" ht="14.1" customHeight="1">
      <c r="A92" s="11" t="str">
        <f>SUBSTITUTE(CONCATENATE(G92,H92)," ","")</f>
        <v>e-Auction</v>
      </c>
      <c r="B92" s="12"/>
      <c r="C92" s="24" t="s">
        <v>441</v>
      </c>
      <c r="D92" s="11"/>
      <c r="E92" s="11"/>
      <c r="F92" s="11" t="str">
        <f>CONCATENATE(IF(G92="","",CONCATENATE(G92,"_ ")),H92,". Details")</f>
        <v>e-Auction. Details</v>
      </c>
      <c r="G92" s="11"/>
      <c r="H92" s="24" t="s">
        <v>437</v>
      </c>
      <c r="I92" s="11"/>
      <c r="J92" s="11"/>
      <c r="K92" s="11"/>
      <c r="L92" s="11"/>
      <c r="M92" s="11"/>
      <c r="N92" s="11"/>
      <c r="O92" s="11"/>
      <c r="P92" s="11"/>
      <c r="Q92" s="11"/>
      <c r="R92" s="11" t="s">
        <v>1483</v>
      </c>
      <c r="S92" s="11" t="s">
        <v>1619</v>
      </c>
      <c r="T92" s="11"/>
      <c r="U92" s="11"/>
      <c r="V92" s="11"/>
      <c r="W92" s="11"/>
      <c r="X92" s="11" t="s">
        <v>437</v>
      </c>
      <c r="Y92" s="11" t="s">
        <v>1485</v>
      </c>
      <c r="Z92" s="11"/>
      <c r="AA92" s="11" t="s">
        <v>36</v>
      </c>
      <c r="AB92" s="11"/>
      <c r="AC92" s="11"/>
      <c r="AD92" s="11"/>
      <c r="AE92" s="11" t="s">
        <v>1486</v>
      </c>
      <c r="AF92" s="11">
        <v>20180220</v>
      </c>
    </row>
    <row r="93" spans="1:1029" s="27" customFormat="1" ht="14.1" customHeight="1">
      <c r="A93" s="25" t="str">
        <f>SUBSTITUTE(CONCATENATE(I93,J93,IF(K93="Identifier","ID",IF(AND(K93="Text",OR(I93&lt;&gt;"",J93&lt;&gt;"")),"",K93)),IF(AND(M93&lt;&gt;"Text",K93&lt;&gt;M93,NOT(AND(K93="URI",M93="Identifier")),NOT(AND(K93="UUID",M93="Identifier")),NOT(AND(K93="OID",M93="Identifier"))),IF(M93="Identifier","ID",M93),""))," ","")</f>
        <v>ID</v>
      </c>
      <c r="B93" s="26" t="s">
        <v>1498</v>
      </c>
      <c r="C93" s="29" t="s">
        <v>1500</v>
      </c>
      <c r="D93" s="25"/>
      <c r="E93" s="25"/>
      <c r="F93" s="25" t="str">
        <f>CONCATENATE( IF(G93="","",CONCATENATE(G93,"_ ")),H93,". ",IF(I93="","",CONCATENATE(I93,"_ ")),L93,IF(OR(I93&lt;&gt;"",L93&lt;&gt;M93),CONCATENATE(". ",M93),""))</f>
        <v>e-Auction. Identifier</v>
      </c>
      <c r="G93" s="25"/>
      <c r="H93" s="25" t="s">
        <v>437</v>
      </c>
      <c r="I93" s="25"/>
      <c r="J93" s="25"/>
      <c r="K93" s="25" t="s">
        <v>1497</v>
      </c>
      <c r="L93" s="25" t="str">
        <f>IF(J93&lt;&gt;"",CONCATENATE(J93," ",K93),K93)</f>
        <v>Identifier</v>
      </c>
      <c r="M93" s="25" t="s">
        <v>1497</v>
      </c>
      <c r="N93" s="25"/>
      <c r="O93" s="25" t="str">
        <f>IF(N93&lt;&gt;"",CONCATENATE(N93,"_ ",M93,". Type"),CONCATENATE(M93,". Type"))</f>
        <v>Identifier. Type</v>
      </c>
      <c r="P93" s="25"/>
      <c r="Q93" s="25"/>
      <c r="R93" s="25" t="s">
        <v>1490</v>
      </c>
      <c r="S93" s="25"/>
      <c r="T93" s="25"/>
      <c r="U93" s="25"/>
      <c r="Y93" s="14" t="s">
        <v>1485</v>
      </c>
      <c r="AF93" s="28">
        <v>20180220</v>
      </c>
    </row>
    <row r="94" spans="1:1029" s="27" customFormat="1" ht="14.1" customHeight="1">
      <c r="A94" s="25" t="str">
        <f>SUBSTITUTE(CONCATENATE(I94,J94,IF(K94="Identifier","ID",IF(AND(K94="Text",OR(I94&lt;&gt;"",J94&lt;&gt;"")),"",K94)),IF(AND(M94&lt;&gt;"Text",K94&lt;&gt;M94,NOT(AND(K94="URI",M94="Identifier")),NOT(AND(K94="UUID",M94="Identifier")),NOT(AND(K94="OID",M94="Identifier"))),IF(M94="Identifier","ID",M94),""))," ","")</f>
        <v>URI</v>
      </c>
      <c r="B94" s="26" t="s">
        <v>1498</v>
      </c>
      <c r="C94" s="14" t="s">
        <v>1620</v>
      </c>
      <c r="D94" s="25"/>
      <c r="E94" s="25"/>
      <c r="F94" s="25" t="str">
        <f>CONCATENATE( IF(G94="","",CONCATENATE(G94,"_ ")),H94,". ",IF(I94="","",CONCATENATE(I94,"_ ")),L94,IF(OR(I94&lt;&gt;"",L94&lt;&gt;M94),CONCATENATE(". ",M94),""))</f>
        <v>e-Auction. URI. Identifier</v>
      </c>
      <c r="G94" s="25"/>
      <c r="H94" s="25" t="s">
        <v>437</v>
      </c>
      <c r="I94" s="25"/>
      <c r="J94" s="25"/>
      <c r="K94" s="14" t="s">
        <v>1496</v>
      </c>
      <c r="L94" s="14" t="str">
        <f>IF(J94&lt;&gt;"",CONCATENATE(J94," ",K94),K94)</f>
        <v>URI</v>
      </c>
      <c r="M94" s="14" t="s">
        <v>1497</v>
      </c>
      <c r="N94" s="14"/>
      <c r="O94" s="14" t="str">
        <f>IF(N94&lt;&gt;"",CONCATENATE(N94,"_ ",M94,". Type"),CONCATENATE(M94,". Type"))</f>
        <v>Identifier. Type</v>
      </c>
      <c r="P94" s="14"/>
      <c r="Q94" s="14"/>
      <c r="R94" s="14" t="s">
        <v>1490</v>
      </c>
      <c r="S94" s="14"/>
      <c r="T94" s="14"/>
      <c r="U94" s="14"/>
      <c r="V94" s="14"/>
      <c r="W94" s="14"/>
      <c r="X94" s="14" t="s">
        <v>464</v>
      </c>
      <c r="Y94" s="14" t="s">
        <v>1485</v>
      </c>
      <c r="Z94" s="14"/>
      <c r="AA94" s="27" t="s">
        <v>36</v>
      </c>
      <c r="AE94" s="27" t="s">
        <v>36</v>
      </c>
      <c r="AF94" s="17">
        <v>20180220</v>
      </c>
    </row>
    <row r="95" spans="1:1029">
      <c r="A95" s="14" t="str">
        <f>SUBSTITUTE(CONCATENATE(I95,J95,IF(K95="Identifier","ID",IF(AND(K95="Text",OR(I95&lt;&gt;"",J95&lt;&gt;"")),"",K95)),IF(AND(M95&lt;&gt;"Text",K95&lt;&gt;M95,NOT(AND(K95="URI",M95="Identifier")),NOT(AND(K95="UUID",M95="Identifier")),NOT(AND(K95="OID",M95="Identifier"))),IF(M95="Identifier","ID",M95),""))," ","")</f>
        <v>AdditionalInformation</v>
      </c>
      <c r="B95" s="19" t="s">
        <v>1498</v>
      </c>
      <c r="C95" s="13" t="s">
        <v>1621</v>
      </c>
      <c r="F95" s="14" t="str">
        <f>CONCATENATE( IF(G95="","",CONCATENATE(G95,"_ ")),H95,". ",IF(I95="","",CONCATENATE(I95,"_ ")),L95,IF(OR(I95&lt;&gt;"",L95&lt;&gt;M95),CONCATENATE(". ",M95),""))</f>
        <v>e-Auction. Additional Information. Text</v>
      </c>
      <c r="H95" s="25" t="s">
        <v>437</v>
      </c>
      <c r="I95" s="14"/>
      <c r="J95" s="14"/>
      <c r="K95" s="14" t="s">
        <v>81</v>
      </c>
      <c r="L95" s="14" t="str">
        <f>IF(J95&lt;&gt;"",CONCATENATE(J95," ",K95),K95)</f>
        <v>Additional Information</v>
      </c>
      <c r="M95" s="14" t="s">
        <v>1494</v>
      </c>
      <c r="N95" s="14"/>
      <c r="O95" s="14" t="str">
        <f>IF(N95&lt;&gt;"",CONCATENATE(N95,"_ ",M95,". Type"),CONCATENATE(M95,". Type"))</f>
        <v>Text. Type</v>
      </c>
      <c r="P95" s="14"/>
      <c r="Q95" s="14"/>
      <c r="R95" s="14" t="s">
        <v>1490</v>
      </c>
      <c r="S95" s="14"/>
      <c r="T95" s="14"/>
      <c r="U95" s="14"/>
      <c r="V95" s="14"/>
      <c r="W95" s="14"/>
      <c r="X95" s="14" t="s">
        <v>448</v>
      </c>
      <c r="Y95" s="14" t="s">
        <v>1485</v>
      </c>
      <c r="Z95" s="14"/>
      <c r="AA95" s="14"/>
      <c r="AB95" s="14"/>
      <c r="AC95" s="14"/>
      <c r="AD95" s="14"/>
      <c r="AE95" s="14"/>
      <c r="AF95" s="17">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3" customFormat="1" ht="14.1" customHeight="1">
      <c r="A96" s="11" t="str">
        <f>SUBSTITUTE(CONCATENATE(G96,H96)," ","")</f>
        <v>EvaluationBoard</v>
      </c>
      <c r="B96" s="12"/>
      <c r="C96" s="24" t="s">
        <v>1500</v>
      </c>
      <c r="D96" s="11"/>
      <c r="E96" s="11"/>
      <c r="F96" s="11" t="str">
        <f>CONCATENATE(IF(G96="","",CONCATENATE(G96,"_ ")),H96,". Details")</f>
        <v>Evaluation Board. Details</v>
      </c>
      <c r="G96" s="11"/>
      <c r="H96" s="24" t="s">
        <v>2221</v>
      </c>
      <c r="I96" s="11"/>
      <c r="J96" s="11"/>
      <c r="K96" s="11"/>
      <c r="L96" s="11"/>
      <c r="M96" s="11"/>
      <c r="N96" s="11"/>
      <c r="O96" s="11"/>
      <c r="P96" s="11"/>
      <c r="Q96" s="11"/>
      <c r="R96" s="11" t="s">
        <v>1483</v>
      </c>
      <c r="S96" s="11" t="s">
        <v>2222</v>
      </c>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TypeCode</v>
      </c>
      <c r="B97" s="26" t="s">
        <v>1498</v>
      </c>
      <c r="C97" s="29" t="s">
        <v>1500</v>
      </c>
      <c r="D97" s="25"/>
      <c r="E97" s="25" t="s">
        <v>2223</v>
      </c>
      <c r="F97" s="25" t="str">
        <f>CONCATENATE( IF(G97="","",CONCATENATE(G97,"_ ")),H97,". ",IF(I97="","",CONCATENATE(I97,"_ ")),L97,IF(OR(I97&lt;&gt;"",L97&lt;&gt;M97),CONCATENATE(". ",M97),""))</f>
        <v>Evaluation Board. Type Code. Code</v>
      </c>
      <c r="G97" s="25"/>
      <c r="H97" s="25" t="s">
        <v>2221</v>
      </c>
      <c r="I97" s="25"/>
      <c r="J97" s="25" t="s">
        <v>1566</v>
      </c>
      <c r="K97" s="25" t="s">
        <v>1489</v>
      </c>
      <c r="L97" s="25" t="str">
        <f>IF(J97&lt;&gt;"",CONCATENATE(J97," ",K97),K97)</f>
        <v>Type Code</v>
      </c>
      <c r="M97" s="25" t="s">
        <v>1489</v>
      </c>
      <c r="N97" s="25"/>
      <c r="O97" s="25" t="str">
        <f>IF(N97&lt;&gt;"",CONCATENATE(N97,"_ ",M97,". Type"),CONCATENATE(M97,". Type"))</f>
        <v>Code. Type</v>
      </c>
      <c r="P97" s="25"/>
      <c r="Q97" s="25"/>
      <c r="R97" s="25" t="s">
        <v>1490</v>
      </c>
      <c r="S97" s="25"/>
      <c r="T97" s="25"/>
      <c r="U97" s="25"/>
      <c r="Y97" s="14" t="s">
        <v>1485</v>
      </c>
      <c r="AF97" s="28">
        <v>20180321</v>
      </c>
    </row>
    <row r="98" spans="1:32" s="13" customFormat="1" ht="14.1" customHeight="1">
      <c r="A98" s="11" t="str">
        <f>SUBSTITUTE(CONCATENATE(G98,H98)," ","")</f>
        <v>EvaluationProcess</v>
      </c>
      <c r="B98" s="12"/>
      <c r="C98" s="24" t="s">
        <v>1500</v>
      </c>
      <c r="D98" s="11"/>
      <c r="E98" s="11"/>
      <c r="F98" s="11" t="str">
        <f>CONCATENATE(IF(G98="","",CONCATENATE(G98,"_ ")),H98,". Details")</f>
        <v>Evaluation Process. Details</v>
      </c>
      <c r="G98" s="11"/>
      <c r="H98" s="24" t="s">
        <v>1622</v>
      </c>
      <c r="I98" s="11"/>
      <c r="J98" s="11"/>
      <c r="K98" s="11"/>
      <c r="L98" s="11"/>
      <c r="M98" s="11"/>
      <c r="N98" s="11"/>
      <c r="O98" s="11"/>
      <c r="P98" s="11"/>
      <c r="Q98" s="11"/>
      <c r="R98" s="11" t="s">
        <v>1483</v>
      </c>
      <c r="S98" s="11"/>
      <c r="T98" s="11"/>
      <c r="U98" s="11"/>
      <c r="V98" s="11"/>
      <c r="W98" s="11"/>
      <c r="X98" s="11"/>
      <c r="Y98" s="11" t="s">
        <v>1485</v>
      </c>
      <c r="Z98" s="11"/>
      <c r="AA98" s="11"/>
      <c r="AB98" s="11"/>
      <c r="AC98" s="11"/>
      <c r="AD98" s="11"/>
      <c r="AE98" s="11"/>
      <c r="AF98" s="11">
        <v>20180313</v>
      </c>
    </row>
    <row r="99" spans="1:32" s="27" customFormat="1" ht="14.1" customHeight="1">
      <c r="A99" s="25" t="str">
        <f>SUBSTITUTE(CONCATENATE(I99,J99,IF(K99="Identifier","ID",IF(AND(K99="Text",OR(I99&lt;&gt;"",J99&lt;&gt;"")),"",K99)),IF(AND(M99&lt;&gt;"Text",K99&lt;&gt;M99,NOT(AND(K99="URI",M99="Identifier")),NOT(AND(K99="UUID",M99="Identifier")),NOT(AND(K99="OID",M99="Identifier"))),IF(M99="Identifier","ID",M99),""))," ","")</f>
        <v>TenderOpeningDate</v>
      </c>
      <c r="B99" s="26" t="s">
        <v>1498</v>
      </c>
      <c r="C99" s="29" t="s">
        <v>1623</v>
      </c>
      <c r="D99" s="25"/>
      <c r="E99" s="25"/>
      <c r="F99" s="25" t="str">
        <f>CONCATENATE( IF(G99="","",CONCATENATE(G99,"_ ")),H99,". ",IF(I99="","",CONCATENATE(I99,"_ ")),L99,IF(OR(I99&lt;&gt;"",L99&lt;&gt;M99),CONCATENATE(". ",M99),""))</f>
        <v>Evaluation Process. Tender Opening Date. Date</v>
      </c>
      <c r="G99" s="25"/>
      <c r="H99" s="25" t="s">
        <v>1622</v>
      </c>
      <c r="I99" s="25"/>
      <c r="J99" s="25" t="s">
        <v>1624</v>
      </c>
      <c r="K99" s="25" t="s">
        <v>1505</v>
      </c>
      <c r="L99" s="25" t="str">
        <f>IF(J99&lt;&gt;"",CONCATENATE(J99," ",K99),K99)</f>
        <v>Tender Opening Date</v>
      </c>
      <c r="M99" s="25" t="s">
        <v>1505</v>
      </c>
      <c r="N99" s="25"/>
      <c r="O99" s="25" t="str">
        <f>IF(N99&lt;&gt;"",CONCATENATE(N99,"_ ",M99,". Type"),CONCATENATE(M99,". Type"))</f>
        <v>Date. Type</v>
      </c>
      <c r="P99" s="25"/>
      <c r="Q99" s="25"/>
      <c r="R99" s="25" t="s">
        <v>1490</v>
      </c>
      <c r="S99" s="25"/>
      <c r="T99" s="25"/>
      <c r="U99" s="25"/>
      <c r="X99" s="27" t="s">
        <v>1008</v>
      </c>
      <c r="Y99" s="14" t="s">
        <v>1485</v>
      </c>
      <c r="AA99" s="27" t="s">
        <v>36</v>
      </c>
      <c r="AF99" s="28">
        <v>20180313</v>
      </c>
    </row>
    <row r="100" spans="1:32" s="27" customFormat="1" ht="14.1" customHeight="1">
      <c r="A100" s="25" t="str">
        <f>SUBSTITUTE(CONCATENATE(I100,J100,IF(K100="Identifier","ID",IF(AND(K100="Text",OR(I100&lt;&gt;"",J100&lt;&gt;"")),"",K100)),IF(AND(M100&lt;&gt;"Text",K100&lt;&gt;M100,NOT(AND(K100="URI",M100="Identifier")),NOT(AND(K100="UUID",M100="Identifier")),NOT(AND(K100="OID",M100="Identifier"))),IF(M100="Identifier","ID",M100),""))," ","")</f>
        <v>TenderOpeningConditionsDescription</v>
      </c>
      <c r="B100" s="26" t="s">
        <v>1502</v>
      </c>
      <c r="C100" s="29" t="s">
        <v>1625</v>
      </c>
      <c r="D100" s="25"/>
      <c r="E100" s="25"/>
      <c r="F100" s="25" t="str">
        <f>CONCATENATE( IF(G100="","",CONCATENATE(G100,"_ ")),H100,". ",IF(I100="","",CONCATENATE(I100,"_ ")),L100,IF(OR(I100&lt;&gt;"",L100&lt;&gt;M100),CONCATENATE(". ",M100),""))</f>
        <v>Evaluation Process. Tender Opening Conditions Description. Description</v>
      </c>
      <c r="G100" s="25"/>
      <c r="H100" s="25" t="s">
        <v>1622</v>
      </c>
      <c r="I100" s="25"/>
      <c r="J100" s="25" t="s">
        <v>1626</v>
      </c>
      <c r="K100" s="25" t="s">
        <v>1522</v>
      </c>
      <c r="L100" s="25" t="str">
        <f>IF(J100&lt;&gt;"",CONCATENATE(J100," ",K100),K100)</f>
        <v>Tender Opening Conditions Description</v>
      </c>
      <c r="M100" s="25" t="s">
        <v>1522</v>
      </c>
      <c r="N100" s="25"/>
      <c r="O100" s="25" t="str">
        <f>IF(N100&lt;&gt;"",CONCATENATE(N100,"_ ",M100,". Type"),CONCATENATE(M100,". Type"))</f>
        <v>Description. Type</v>
      </c>
      <c r="P100" s="25"/>
      <c r="Q100" s="25"/>
      <c r="R100" s="25" t="s">
        <v>1490</v>
      </c>
      <c r="S100" s="25"/>
      <c r="T100" s="25"/>
      <c r="U100" s="25"/>
      <c r="X100" s="27" t="s">
        <v>1014</v>
      </c>
      <c r="Y100" s="14" t="s">
        <v>1485</v>
      </c>
      <c r="AA100" s="27" t="s">
        <v>36</v>
      </c>
      <c r="AF100" s="28">
        <v>20180313</v>
      </c>
    </row>
    <row r="101" spans="1:32" s="27" customFormat="1" ht="14.1" customHeight="1">
      <c r="A101" s="20" t="str">
        <f>SUBSTITUTE(SUBSTITUTE(CONCATENATE(I101,IF(L101="Identifier","ID",L101))," ",""),"_","")</f>
        <v>HasTenderingOpeningLocation</v>
      </c>
      <c r="B101" s="21" t="s">
        <v>1502</v>
      </c>
      <c r="C101" s="20" t="s">
        <v>1627</v>
      </c>
      <c r="D101" s="20"/>
      <c r="E101" s="20"/>
      <c r="F101" s="20" t="str">
        <f>CONCATENATE( IF(G101="","",CONCATENATE(G101,"_ ")),H101,". ",IF(I101="","",CONCATENATE(I101,"_ ")),L101,IF(I101="","",CONCATENATE(". ",M101)))</f>
        <v>Evaluation Process. Has_ Tendering Opening Location. Tendering Opening Location</v>
      </c>
      <c r="G101" s="20"/>
      <c r="H101" s="20" t="s">
        <v>1622</v>
      </c>
      <c r="I101" s="20" t="s">
        <v>1519</v>
      </c>
      <c r="J101" s="20"/>
      <c r="K101" s="20"/>
      <c r="L101" s="20" t="s">
        <v>1628</v>
      </c>
      <c r="M101" s="20" t="str">
        <f>L101</f>
        <v>Tendering Opening Location</v>
      </c>
      <c r="N101" s="20"/>
      <c r="O101" s="20"/>
      <c r="P101" s="20"/>
      <c r="Q101" s="20" t="s">
        <v>1629</v>
      </c>
      <c r="R101" s="20" t="s">
        <v>1507</v>
      </c>
      <c r="S101" s="20"/>
      <c r="T101" s="20"/>
      <c r="U101" s="20"/>
      <c r="V101" s="20"/>
      <c r="W101" s="20"/>
      <c r="X101" s="23" t="s">
        <v>1008</v>
      </c>
      <c r="Y101" s="23" t="s">
        <v>1485</v>
      </c>
      <c r="Z101" s="23"/>
      <c r="AA101" s="23" t="s">
        <v>36</v>
      </c>
      <c r="AB101" s="23"/>
      <c r="AC101" s="23"/>
      <c r="AD101" s="23"/>
      <c r="AE101" s="23" t="s">
        <v>36</v>
      </c>
      <c r="AF101" s="22">
        <v>20180313</v>
      </c>
    </row>
    <row r="102" spans="1:32" s="27" customFormat="1" ht="14.1" customHeight="1">
      <c r="A102" s="20" t="str">
        <f>SUBSTITUTE(SUBSTITUTE(CONCATENATE(I102,IF(L102="Identifier","ID",L102))," ",""),"_","")</f>
        <v>HasAwardingResult</v>
      </c>
      <c r="B102" s="21" t="s">
        <v>1498</v>
      </c>
      <c r="C102" s="20" t="s">
        <v>1500</v>
      </c>
      <c r="D102" s="20"/>
      <c r="E102" s="20"/>
      <c r="F102" s="20" t="str">
        <f>CONCATENATE( IF(G102="","",CONCATENATE(G102,"_ ")),H102,". ",IF(I102="","",CONCATENATE(I102,"_ ")),L102,IF(I102="","",CONCATENATE(". ",M102)))</f>
        <v>Evaluation Process. Has_ Awarding Result. Awarding Result</v>
      </c>
      <c r="G102" s="20"/>
      <c r="H102" s="20" t="s">
        <v>1622</v>
      </c>
      <c r="I102" s="20" t="s">
        <v>1519</v>
      </c>
      <c r="J102" s="20"/>
      <c r="K102" s="20"/>
      <c r="L102" s="20" t="s">
        <v>1501</v>
      </c>
      <c r="M102" s="20" t="str">
        <f>L102</f>
        <v>Awarding Result</v>
      </c>
      <c r="N102" s="20"/>
      <c r="O102" s="20"/>
      <c r="P102" s="20"/>
      <c r="Q102" s="20" t="s">
        <v>1501</v>
      </c>
      <c r="R102" s="20" t="s">
        <v>1507</v>
      </c>
      <c r="S102" s="20"/>
      <c r="T102" s="20"/>
      <c r="U102" s="20"/>
      <c r="V102" s="20"/>
      <c r="W102" s="20"/>
      <c r="X102" s="23"/>
      <c r="Y102" s="23" t="s">
        <v>1485</v>
      </c>
      <c r="Z102" s="23"/>
      <c r="AA102" s="23" t="s">
        <v>36</v>
      </c>
      <c r="AB102" s="23"/>
      <c r="AC102" s="23"/>
      <c r="AD102" s="23"/>
      <c r="AE102" s="23"/>
      <c r="AF102" s="22">
        <v>20180313</v>
      </c>
    </row>
    <row r="103" spans="1:32" s="27" customFormat="1" ht="14.1" customHeight="1">
      <c r="A103" s="20" t="str">
        <f>SUBSTITUTE(SUBSTITUTE(CONCATENATE(I103,IF(L103="Identifier","ID",L103))," ",""),"_","")</f>
        <v>HasEvaluationBoard</v>
      </c>
      <c r="B103" s="21">
        <v>1</v>
      </c>
      <c r="C103" s="20" t="s">
        <v>1500</v>
      </c>
      <c r="D103" s="20"/>
      <c r="E103" s="20"/>
      <c r="F103" s="20" t="str">
        <f>CONCATENATE( IF(G103="","",CONCATENATE(G103,"_ ")),H103,". ",IF(I103="","",CONCATENATE(I103,"_ ")),L103,IF(I103="","",CONCATENATE(". ",M103)))</f>
        <v>Evaluation Process. Has_ Evaluation Board. Evaluation Board</v>
      </c>
      <c r="G103" s="20"/>
      <c r="H103" s="20" t="s">
        <v>1622</v>
      </c>
      <c r="I103" s="20" t="s">
        <v>1519</v>
      </c>
      <c r="J103" s="20"/>
      <c r="K103" s="20"/>
      <c r="L103" s="20" t="s">
        <v>2221</v>
      </c>
      <c r="M103" s="20" t="str">
        <f>L103</f>
        <v>Evaluation Board</v>
      </c>
      <c r="N103" s="20"/>
      <c r="O103" s="20"/>
      <c r="P103" s="20"/>
      <c r="Q103" s="20" t="s">
        <v>2221</v>
      </c>
      <c r="R103" s="20" t="s">
        <v>1507</v>
      </c>
      <c r="S103" s="20"/>
      <c r="T103" s="20"/>
      <c r="U103" s="20"/>
      <c r="V103" s="20"/>
      <c r="W103" s="20"/>
      <c r="X103" s="23"/>
      <c r="Y103" s="23" t="s">
        <v>1485</v>
      </c>
      <c r="Z103" s="23"/>
      <c r="AA103" s="23" t="s">
        <v>36</v>
      </c>
      <c r="AB103" s="23"/>
      <c r="AC103" s="23"/>
      <c r="AD103" s="23"/>
      <c r="AE103" s="23"/>
      <c r="AF103" s="22">
        <v>20180313</v>
      </c>
    </row>
    <row r="104" spans="1:32" s="27" customFormat="1" ht="14.1" customHeight="1">
      <c r="A104" s="20" t="str">
        <f>SUBSTITUTE(SUBSTITUTE(CONCATENATE(I104,IF(L104="Identifier","ID",L104))," ",""),"_","")</f>
        <v>EvaluatedEconomicOperator</v>
      </c>
      <c r="B104" s="21" t="s">
        <v>1502</v>
      </c>
      <c r="C104" s="20" t="s">
        <v>1500</v>
      </c>
      <c r="D104" s="20"/>
      <c r="E104" s="20"/>
      <c r="F104" s="20" t="str">
        <f>CONCATENATE( IF(G104="","",CONCATENATE(G104,"_ ")),H104,". ",IF(I104="","",CONCATENATE(I104,"_ ")),L104,IF(I104="","",CONCATENATE(". ",M104)))</f>
        <v>Evaluation Process. Evaluated_ Economic Operator. Economic Operator</v>
      </c>
      <c r="G104" s="20"/>
      <c r="H104" s="20" t="s">
        <v>1622</v>
      </c>
      <c r="I104" s="20" t="s">
        <v>2224</v>
      </c>
      <c r="J104" s="20"/>
      <c r="K104" s="20"/>
      <c r="L104" s="20" t="s">
        <v>481</v>
      </c>
      <c r="M104" s="20" t="str">
        <f>L104</f>
        <v>Economic Operator</v>
      </c>
      <c r="N104" s="20"/>
      <c r="O104" s="20"/>
      <c r="P104" s="20"/>
      <c r="Q104" s="20" t="s">
        <v>481</v>
      </c>
      <c r="R104" s="20" t="s">
        <v>1507</v>
      </c>
      <c r="S104" s="20"/>
      <c r="T104" s="20"/>
      <c r="U104" s="20"/>
      <c r="V104" s="20"/>
      <c r="W104" s="20"/>
      <c r="X104" s="23"/>
      <c r="Y104" s="23" t="s">
        <v>1485</v>
      </c>
      <c r="Z104" s="23"/>
      <c r="AA104" s="23" t="s">
        <v>36</v>
      </c>
      <c r="AB104" s="23"/>
      <c r="AC104" s="23"/>
      <c r="AD104" s="23"/>
      <c r="AE104" s="23"/>
      <c r="AF104" s="22">
        <v>20180313</v>
      </c>
    </row>
    <row r="105" spans="1:32" s="13" customFormat="1" ht="14.1" customHeight="1">
      <c r="A105" s="11" t="str">
        <f>SUBSTITUTE(CONCATENATE(G105,H105)," ","")</f>
        <v>EvaluationResult</v>
      </c>
      <c r="B105" s="12"/>
      <c r="C105" s="24" t="s">
        <v>1500</v>
      </c>
      <c r="D105" s="11"/>
      <c r="E105" s="11"/>
      <c r="F105" s="11" t="str">
        <f>CONCATENATE(IF(G105="","",CONCATENATE(G105,"_ ")),H105,". Details")</f>
        <v>Evaluation Result. Details</v>
      </c>
      <c r="G105" s="11"/>
      <c r="H105" s="24" t="s">
        <v>2216</v>
      </c>
      <c r="I105" s="11"/>
      <c r="J105" s="11"/>
      <c r="K105" s="11"/>
      <c r="L105" s="11"/>
      <c r="M105" s="11"/>
      <c r="N105" s="11"/>
      <c r="O105" s="11"/>
      <c r="P105" s="11"/>
      <c r="Q105" s="11"/>
      <c r="R105" s="11" t="s">
        <v>1483</v>
      </c>
      <c r="S105" s="11"/>
      <c r="T105" s="11"/>
      <c r="U105" s="11"/>
      <c r="V105" s="11"/>
      <c r="W105" s="11"/>
      <c r="X105" s="11"/>
      <c r="Y105" s="11" t="s">
        <v>1485</v>
      </c>
      <c r="Z105" s="11"/>
      <c r="AA105" s="11" t="s">
        <v>1486</v>
      </c>
      <c r="AB105" s="11"/>
      <c r="AC105" s="11"/>
      <c r="AD105" s="11"/>
      <c r="AE105" s="11"/>
      <c r="AF105" s="11">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NoResultReason</v>
      </c>
      <c r="B106" s="26" t="s">
        <v>1502</v>
      </c>
      <c r="C106" s="72" t="s">
        <v>2219</v>
      </c>
      <c r="D106" s="25"/>
      <c r="E106" s="25"/>
      <c r="F106" s="25" t="str">
        <f>CONCATENATE( IF(G106="","",CONCATENATE(G106,"_ ")),H106,". ",IF(I106="","",CONCATENATE(I106,"_ ")),L106,IF(OR(I106&lt;&gt;"",L106&lt;&gt;M106),CONCATENATE(". ",M106),""))</f>
        <v>Evaluation Result. No Result Reason Text. Text</v>
      </c>
      <c r="G106" s="25"/>
      <c r="H106" s="25" t="s">
        <v>2216</v>
      </c>
      <c r="I106" s="25"/>
      <c r="J106" s="25" t="s">
        <v>2217</v>
      </c>
      <c r="K106" s="25" t="s">
        <v>1494</v>
      </c>
      <c r="L106" s="25" t="str">
        <f>IF(J106&lt;&gt;"",CONCATENATE(J106," ",K106),K106)</f>
        <v>No Result Reason Text</v>
      </c>
      <c r="M106" s="25" t="s">
        <v>1494</v>
      </c>
      <c r="N106" s="25"/>
      <c r="O106" s="25" t="str">
        <f>IF(N106&lt;&gt;"",CONCATENATE(N106,"_ ",M106,". Type"),CONCATENATE(M106,". Type"))</f>
        <v>Text. Type</v>
      </c>
      <c r="P106" s="25"/>
      <c r="Q106" s="25"/>
      <c r="R106" s="25" t="s">
        <v>1490</v>
      </c>
      <c r="S106" s="25"/>
      <c r="T106" s="25"/>
      <c r="U106" s="25"/>
      <c r="Y106" s="14" t="s">
        <v>1485</v>
      </c>
      <c r="AA106" s="27" t="s">
        <v>1486</v>
      </c>
      <c r="AF106" s="28">
        <v>20180306</v>
      </c>
    </row>
    <row r="107" spans="1:32" s="27" customFormat="1" ht="14.1" customHeight="1">
      <c r="A107" s="25" t="str">
        <f>SUBSTITUTE(CONCATENATE(I107,J107,IF(K107="Identifier","ID",IF(AND(K107="Text",OR(I107&lt;&gt;"",J107&lt;&gt;"")),"",K107)),IF(AND(M107&lt;&gt;"Text",K107&lt;&gt;M107,NOT(AND(K107="URI",M107="Identifier")),NOT(AND(K107="UUID",M107="Identifier")),NOT(AND(K107="OID",M107="Identifier"))),IF(M107="Identifier","ID",M107),""))," ","")</f>
        <v>NumberAwardedContractsNumeric</v>
      </c>
      <c r="B107" s="26" t="s">
        <v>1498</v>
      </c>
      <c r="C107" s="72" t="s">
        <v>2218</v>
      </c>
      <c r="D107" s="25"/>
      <c r="E107" s="25"/>
      <c r="F107" s="25" t="str">
        <f>CONCATENATE( IF(G107="","",CONCATENATE(G107,"_ ")),H107,". ",IF(I107="","",CONCATENATE(I107,"_ ")),L107,IF(OR(I107&lt;&gt;"",L107&lt;&gt;M107),CONCATENATE(". ",M107),""))</f>
        <v>Evaluation Result. Number Awarded Contracts Numeric. Numeric</v>
      </c>
      <c r="G107" s="25"/>
      <c r="H107" s="25" t="s">
        <v>2216</v>
      </c>
      <c r="I107" s="25"/>
      <c r="J107" s="73" t="s">
        <v>2226</v>
      </c>
      <c r="K107" s="25" t="s">
        <v>1503</v>
      </c>
      <c r="L107" s="25" t="str">
        <f>IF(J107&lt;&gt;"",CONCATENATE(J107," ",K107),K107)</f>
        <v>Number Awarded Contracts Numeric</v>
      </c>
      <c r="M107" s="25" t="s">
        <v>1503</v>
      </c>
      <c r="N107" s="25"/>
      <c r="O107" s="25" t="str">
        <f>IF(N107&lt;&gt;"",CONCATENATE(N107,"_ ",M107,". Type"),CONCATENATE(M107,". Type"))</f>
        <v>Numeric. Type</v>
      </c>
      <c r="P107" s="25"/>
      <c r="Q107" s="25"/>
      <c r="R107" s="25" t="s">
        <v>1490</v>
      </c>
      <c r="S107" s="25"/>
      <c r="T107" s="25"/>
      <c r="U107" s="25"/>
      <c r="Y107" s="14" t="s">
        <v>1485</v>
      </c>
      <c r="AA107" s="27" t="s">
        <v>1486</v>
      </c>
      <c r="AF107" s="28">
        <v>20180306</v>
      </c>
    </row>
    <row r="108" spans="1:32" s="27" customFormat="1" ht="14.1" customHeight="1">
      <c r="A108" s="25" t="str">
        <f>SUBSTITUTE(CONCATENATE(I108,J108,IF(K108="Identifier","ID",IF(AND(K108="Text",OR(I108&lt;&gt;"",J108&lt;&gt;"")),"",K108)),IF(AND(M108&lt;&gt;"Text",K108&lt;&gt;M108,NOT(AND(K108="URI",M108="Identifier")),NOT(AND(K108="UUID",M108="Identifier")),NOT(AND(K108="OID",M108="Identifier"))),IF(M108="Identifier","ID",M108),""))," ","")</f>
        <v>ResultDate</v>
      </c>
      <c r="B108" s="26" t="s">
        <v>1498</v>
      </c>
      <c r="C108" s="72" t="s">
        <v>1504</v>
      </c>
      <c r="D108" s="25"/>
      <c r="E108" s="25"/>
      <c r="F108" s="25" t="str">
        <f>CONCATENATE( IF(G108="","",CONCATENATE(G108,"_ ")),H108,". ",IF(I108="","",CONCATENATE(I108,"_ ")),L108,IF(OR(I108&lt;&gt;"",L108&lt;&gt;M108),CONCATENATE(". ",M108),""))</f>
        <v>Evaluation Result. Result Date. Date</v>
      </c>
      <c r="G108" s="25"/>
      <c r="H108" s="25" t="s">
        <v>2216</v>
      </c>
      <c r="I108" s="25"/>
      <c r="J108" s="73" t="s">
        <v>1244</v>
      </c>
      <c r="K108" s="25" t="s">
        <v>1505</v>
      </c>
      <c r="L108" s="25" t="str">
        <f>IF(J108&lt;&gt;"",CONCATENATE(J108," ",K108),K108)</f>
        <v>Result Date</v>
      </c>
      <c r="M108" s="25" t="s">
        <v>1505</v>
      </c>
      <c r="N108" s="25"/>
      <c r="O108" s="25" t="str">
        <f>IF(N108&lt;&gt;"",CONCATENATE(N108,"_ ",M108,". Type"),CONCATENATE(M108,". Type"))</f>
        <v>Date. Type</v>
      </c>
      <c r="P108" s="25"/>
      <c r="Q108" s="25"/>
      <c r="R108" s="25" t="s">
        <v>1490</v>
      </c>
      <c r="S108" s="25"/>
      <c r="T108" s="25"/>
      <c r="U108" s="25"/>
      <c r="Y108" s="14" t="s">
        <v>1485</v>
      </c>
      <c r="AA108" s="27" t="s">
        <v>1486</v>
      </c>
      <c r="AF108" s="28">
        <v>20180306</v>
      </c>
    </row>
    <row r="109" spans="1:32" s="27" customFormat="1" ht="14.1" customHeight="1">
      <c r="A109" s="20" t="str">
        <f>SUBSTITUTE(SUBSTITUTE(CONCATENATE(I109,IF(L109="Identifier","ID",L109))," ",""),"_","")</f>
        <v>ProposedEconomicOperator</v>
      </c>
      <c r="B109" s="21" t="s">
        <v>1502</v>
      </c>
      <c r="C109" s="20" t="s">
        <v>1500</v>
      </c>
      <c r="D109" s="20"/>
      <c r="E109" s="20"/>
      <c r="F109" s="20" t="str">
        <f>CONCATENATE( IF(G109="","",CONCATENATE(G109,"_ ")),H109,". ",IF(I109="","",CONCATENATE(I109,"_ ")),L109,IF(I109="","",CONCATENATE(". ",M109)))</f>
        <v>Evaluation Result. Proposed_ Economic Operator. Economic Operator</v>
      </c>
      <c r="G109" s="20"/>
      <c r="H109" s="20" t="s">
        <v>2216</v>
      </c>
      <c r="I109" s="20" t="s">
        <v>2225</v>
      </c>
      <c r="J109" s="20"/>
      <c r="K109" s="20"/>
      <c r="L109" s="20" t="str">
        <f>CONCATENATE(IF(P109="","",CONCATENATE(P109,"_ ")),Q109)</f>
        <v>Economic Operator</v>
      </c>
      <c r="M109" s="20" t="str">
        <f>L109</f>
        <v>Economic Operator</v>
      </c>
      <c r="N109" s="20"/>
      <c r="O109" s="20"/>
      <c r="P109" s="20"/>
      <c r="Q109" s="20" t="s">
        <v>481</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ExpressionOfInterest</v>
      </c>
      <c r="B110" s="12"/>
      <c r="C110" s="24" t="s">
        <v>1500</v>
      </c>
      <c r="D110" s="11"/>
      <c r="E110" s="11"/>
      <c r="F110" s="11" t="str">
        <f>CONCATENATE(IF(G110="","",CONCATENATE(G110,"_ ")),H110,". Details")</f>
        <v>Expression Of Interest. Details</v>
      </c>
      <c r="G110" s="11"/>
      <c r="H110" s="24" t="s">
        <v>2249</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0" t="str">
        <f>SUBSTITUTE(SUBSTITUTE(CONCATENATE(I111,IF(L111="Identifier","ID",L111))," ",""),"_","")</f>
        <v>RefersToInvitationToTender</v>
      </c>
      <c r="B111" s="21" t="s">
        <v>1498</v>
      </c>
      <c r="C111" s="20" t="s">
        <v>1500</v>
      </c>
      <c r="D111" s="20"/>
      <c r="E111" s="20"/>
      <c r="F111" s="20" t="str">
        <f>CONCATENATE( IF(G111="","",CONCATENATE(G111,"_ ")),H111,". ",IF(I111="","",CONCATENATE(I111,"_ ")),L111,IF(I111="","",CONCATENATE(". ",M111)))</f>
        <v>Expression Of Interest. Refers To_ Invitation To Tender. Invitation To Tender</v>
      </c>
      <c r="G111" s="20"/>
      <c r="H111" s="20" t="s">
        <v>2249</v>
      </c>
      <c r="I111" s="20" t="s">
        <v>2237</v>
      </c>
      <c r="J111" s="20"/>
      <c r="K111" s="20"/>
      <c r="L111" s="20" t="str">
        <f>CONCATENATE(IF(P111="","",CONCATENATE(P111,"_ ")),Q111)</f>
        <v>Invitation To Tender</v>
      </c>
      <c r="M111" s="20" t="str">
        <f>L111</f>
        <v>Invitation To Tender</v>
      </c>
      <c r="N111" s="20"/>
      <c r="O111" s="20"/>
      <c r="P111" s="20"/>
      <c r="Q111" s="20" t="s">
        <v>1682</v>
      </c>
      <c r="R111" s="20" t="s">
        <v>1507</v>
      </c>
      <c r="S111" s="20"/>
      <c r="T111" s="20"/>
      <c r="U111" s="23"/>
      <c r="V111" s="23"/>
      <c r="W111" s="23"/>
      <c r="X111" s="23"/>
      <c r="Y111" s="23" t="s">
        <v>1485</v>
      </c>
      <c r="Z111" s="23"/>
      <c r="AA111" s="23" t="s">
        <v>1486</v>
      </c>
      <c r="AB111" s="23"/>
      <c r="AC111" s="23"/>
      <c r="AD111" s="23"/>
      <c r="AE111" s="23" t="s">
        <v>1499</v>
      </c>
      <c r="AF111" s="22">
        <v>20180208</v>
      </c>
    </row>
    <row r="112" spans="1:32" s="13" customFormat="1" ht="14.1" customHeight="1">
      <c r="A112" s="11" t="str">
        <f>SUBSTITUTE(CONCATENATE(G112,H112)," ","")</f>
        <v>EvaluationResult</v>
      </c>
      <c r="B112" s="12"/>
      <c r="C112" s="24" t="s">
        <v>1500</v>
      </c>
      <c r="D112" s="11"/>
      <c r="E112" s="11"/>
      <c r="F112" s="11" t="str">
        <f>CONCATENATE(IF(G112="","",CONCATENATE(G112,"_ ")),H112,". Details")</f>
        <v>Evaluation Result. Details</v>
      </c>
      <c r="G112" s="11"/>
      <c r="H112" s="24" t="s">
        <v>2216</v>
      </c>
      <c r="I112" s="11"/>
      <c r="J112" s="11"/>
      <c r="K112" s="11"/>
      <c r="L112" s="11"/>
      <c r="M112" s="11"/>
      <c r="N112" s="11"/>
      <c r="O112" s="11"/>
      <c r="P112" s="11"/>
      <c r="Q112" s="11"/>
      <c r="R112" s="11" t="s">
        <v>1483</v>
      </c>
      <c r="S112" s="11"/>
      <c r="T112" s="11"/>
      <c r="U112" s="11"/>
      <c r="V112" s="11"/>
      <c r="W112" s="11"/>
      <c r="X112" s="11"/>
      <c r="Y112" s="11" t="s">
        <v>1485</v>
      </c>
      <c r="Z112" s="11"/>
      <c r="AA112" s="11" t="s">
        <v>1486</v>
      </c>
      <c r="AB112" s="11"/>
      <c r="AC112" s="11"/>
      <c r="AD112" s="11"/>
      <c r="AE112" s="11"/>
      <c r="AF112" s="11">
        <v>20180306</v>
      </c>
    </row>
    <row r="113" spans="1:1029" s="27" customFormat="1" ht="14.1" customHeight="1">
      <c r="A113" s="25" t="str">
        <f t="shared" ref="A113:A120" si="12">SUBSTITUTE(CONCATENATE(I113,J113,IF(K113="Identifier","ID",IF(AND(K113="Text",OR(I113&lt;&gt;"",J113&lt;&gt;"")),"",K113)),IF(AND(M113&lt;&gt;"Text",K113&lt;&gt;M113,NOT(AND(K113="URI",M113="Identifier")),NOT(AND(K113="UUID",M113="Identifier")),NOT(AND(K113="OID",M113="Identifier"))),IF(M113="Identifier","ID",M113),""))," ","")</f>
        <v>ID</v>
      </c>
      <c r="B113" s="26" t="s">
        <v>1498</v>
      </c>
      <c r="C113" s="29" t="s">
        <v>1630</v>
      </c>
      <c r="D113" s="25"/>
      <c r="E113" s="25" t="s">
        <v>1631</v>
      </c>
      <c r="F113" s="25" t="str">
        <f t="shared" ref="F113:F120" si="13">CONCATENATE( IF(G113="","",CONCATENATE(G113,"_ ")),H113,". ",IF(I113="","",CONCATENATE(I113,"_ ")),L113,IF(OR(I113&lt;&gt;"",L113&lt;&gt;M113),CONCATENATE(". ",M113),""))</f>
        <v>Financial Account. Identifier</v>
      </c>
      <c r="G113" s="25"/>
      <c r="H113" s="25" t="s">
        <v>1606</v>
      </c>
      <c r="I113" s="25"/>
      <c r="J113" s="25"/>
      <c r="K113" s="25" t="s">
        <v>1497</v>
      </c>
      <c r="L113" s="25" t="str">
        <f t="shared" ref="L113:L120" si="14">IF(J113&lt;&gt;"",CONCATENATE(J113," ",K113),K113)</f>
        <v>Identifier</v>
      </c>
      <c r="M113" s="25" t="s">
        <v>1497</v>
      </c>
      <c r="N113" s="25"/>
      <c r="O113" s="25" t="str">
        <f t="shared" ref="O113:O120" si="15">IF(N113&lt;&gt;"",CONCATENATE(N113,"_ ",M113,". Type"),CONCATENATE(M113,". Type"))</f>
        <v>Identifier. Type</v>
      </c>
      <c r="P113" s="25"/>
      <c r="Q113" s="25"/>
      <c r="R113" s="25" t="s">
        <v>1490</v>
      </c>
      <c r="S113" s="25"/>
      <c r="T113" s="25"/>
      <c r="U113" s="25"/>
      <c r="Y113" s="14" t="s">
        <v>1485</v>
      </c>
      <c r="AE113" s="27" t="s">
        <v>36</v>
      </c>
      <c r="AF113" s="28">
        <v>20180307</v>
      </c>
    </row>
    <row r="114" spans="1:1029" s="27" customFormat="1" ht="14.1" customHeight="1">
      <c r="A114" s="25" t="str">
        <f t="shared" si="12"/>
        <v>Name</v>
      </c>
      <c r="B114" s="26" t="s">
        <v>1498</v>
      </c>
      <c r="C114" s="29" t="s">
        <v>1632</v>
      </c>
      <c r="D114" s="25"/>
      <c r="E114" s="25"/>
      <c r="F114" s="25" t="str">
        <f t="shared" si="13"/>
        <v>Financial Account. Name</v>
      </c>
      <c r="G114" s="25"/>
      <c r="H114" s="25" t="s">
        <v>1606</v>
      </c>
      <c r="I114" s="25"/>
      <c r="J114" s="25"/>
      <c r="K114" s="25" t="s">
        <v>933</v>
      </c>
      <c r="L114" s="25" t="str">
        <f t="shared" si="14"/>
        <v>Name</v>
      </c>
      <c r="M114" s="25" t="s">
        <v>933</v>
      </c>
      <c r="N114" s="25"/>
      <c r="O114" s="25" t="str">
        <f t="shared" si="15"/>
        <v>Name. Type</v>
      </c>
      <c r="P114" s="25"/>
      <c r="Q114" s="25"/>
      <c r="R114" s="25" t="s">
        <v>1490</v>
      </c>
      <c r="S114" s="25"/>
      <c r="T114" s="25"/>
      <c r="U114" s="25"/>
      <c r="Y114" s="14" t="s">
        <v>1485</v>
      </c>
      <c r="AE114" s="27" t="s">
        <v>36</v>
      </c>
      <c r="AF114" s="28">
        <v>20180307</v>
      </c>
    </row>
    <row r="115" spans="1:1029" s="27" customFormat="1" ht="14.1" customHeight="1">
      <c r="A115" s="25" t="str">
        <f t="shared" si="12"/>
        <v>AliasName</v>
      </c>
      <c r="B115" s="26" t="s">
        <v>1498</v>
      </c>
      <c r="C115" s="29" t="s">
        <v>1633</v>
      </c>
      <c r="D115" s="25"/>
      <c r="E115" s="25"/>
      <c r="F115" s="25" t="str">
        <f t="shared" si="13"/>
        <v>Financial Account. Alias_ Name. Name</v>
      </c>
      <c r="G115" s="25"/>
      <c r="H115" s="25" t="s">
        <v>1606</v>
      </c>
      <c r="I115" s="25" t="s">
        <v>1634</v>
      </c>
      <c r="J115" s="25"/>
      <c r="K115" s="25" t="s">
        <v>933</v>
      </c>
      <c r="L115" s="25" t="str">
        <f t="shared" si="14"/>
        <v>Name</v>
      </c>
      <c r="M115" s="25" t="s">
        <v>933</v>
      </c>
      <c r="N115" s="25"/>
      <c r="O115" s="25" t="str">
        <f t="shared" si="15"/>
        <v>Name. Type</v>
      </c>
      <c r="P115" s="25"/>
      <c r="Q115" s="25"/>
      <c r="R115" s="25" t="s">
        <v>1490</v>
      </c>
      <c r="S115" s="25"/>
      <c r="T115" s="25"/>
      <c r="U115" s="25"/>
      <c r="Y115" s="14" t="s">
        <v>1485</v>
      </c>
      <c r="AE115" s="27" t="s">
        <v>36</v>
      </c>
      <c r="AF115" s="28">
        <v>20180307</v>
      </c>
    </row>
    <row r="116" spans="1:1029" s="27" customFormat="1" ht="14.1" customHeight="1">
      <c r="A116" s="25" t="str">
        <f t="shared" si="12"/>
        <v>AccountTypeCode</v>
      </c>
      <c r="B116" s="26">
        <v>1</v>
      </c>
      <c r="C116" s="29" t="s">
        <v>1635</v>
      </c>
      <c r="D116" s="25"/>
      <c r="E116" s="25"/>
      <c r="F116" s="25" t="str">
        <f t="shared" si="13"/>
        <v>Financial Account. Account Type Code. Code</v>
      </c>
      <c r="G116" s="25"/>
      <c r="H116" s="25" t="s">
        <v>1606</v>
      </c>
      <c r="I116" s="25"/>
      <c r="J116" s="25" t="s">
        <v>1636</v>
      </c>
      <c r="K116" s="25" t="s">
        <v>1489</v>
      </c>
      <c r="L116" s="25" t="str">
        <f t="shared" si="14"/>
        <v>Account Type Code</v>
      </c>
      <c r="M116" s="25" t="s">
        <v>1489</v>
      </c>
      <c r="N116" s="25"/>
      <c r="O116" s="25" t="str">
        <f t="shared" si="15"/>
        <v>Code. Type</v>
      </c>
      <c r="P116" s="25"/>
      <c r="Q116" s="25"/>
      <c r="R116" s="25" t="s">
        <v>1490</v>
      </c>
      <c r="S116" s="25"/>
      <c r="T116" s="25"/>
      <c r="U116" s="25"/>
      <c r="Y116" s="14" t="s">
        <v>1485</v>
      </c>
      <c r="AE116" s="27" t="s">
        <v>36</v>
      </c>
      <c r="AF116" s="28">
        <v>20180307</v>
      </c>
    </row>
    <row r="117" spans="1:1029" s="27" customFormat="1" ht="14.1" customHeight="1">
      <c r="A117" s="25" t="str">
        <f t="shared" si="12"/>
        <v>AccountFormatCode</v>
      </c>
      <c r="B117" s="26" t="s">
        <v>1498</v>
      </c>
      <c r="C117" s="29" t="s">
        <v>1637</v>
      </c>
      <c r="D117" s="25"/>
      <c r="E117" s="25" t="s">
        <v>1638</v>
      </c>
      <c r="F117" s="25" t="str">
        <f t="shared" si="13"/>
        <v>Financial Account. Account Format Code. Code</v>
      </c>
      <c r="G117" s="25"/>
      <c r="H117" s="25" t="s">
        <v>1606</v>
      </c>
      <c r="I117" s="25"/>
      <c r="J117" s="25" t="s">
        <v>1639</v>
      </c>
      <c r="K117" s="25" t="s">
        <v>1489</v>
      </c>
      <c r="L117" s="25" t="str">
        <f t="shared" si="14"/>
        <v>Account Format Code</v>
      </c>
      <c r="M117" s="25" t="s">
        <v>1489</v>
      </c>
      <c r="N117" s="25"/>
      <c r="O117" s="25" t="str">
        <f t="shared" si="15"/>
        <v>Code. Type</v>
      </c>
      <c r="P117" s="25"/>
      <c r="Q117" s="25"/>
      <c r="R117" s="25" t="s">
        <v>1490</v>
      </c>
      <c r="S117" s="25"/>
      <c r="T117" s="25"/>
      <c r="U117" s="25"/>
      <c r="Y117" s="14" t="s">
        <v>1485</v>
      </c>
      <c r="AE117" s="27" t="s">
        <v>36</v>
      </c>
      <c r="AF117" s="28">
        <v>20180307</v>
      </c>
    </row>
    <row r="118" spans="1:1029" s="27" customFormat="1" ht="14.1" customHeight="1">
      <c r="A118" s="25" t="str">
        <f t="shared" si="12"/>
        <v>CurrencyCode</v>
      </c>
      <c r="B118" s="26" t="s">
        <v>1498</v>
      </c>
      <c r="C118" s="29" t="s">
        <v>1640</v>
      </c>
      <c r="D118" s="25"/>
      <c r="E118" s="25"/>
      <c r="F118" s="25" t="str">
        <f t="shared" si="13"/>
        <v>Financial Account. Currency Code. Code</v>
      </c>
      <c r="G118" s="25"/>
      <c r="H118" s="25" t="s">
        <v>1606</v>
      </c>
      <c r="I118" s="25"/>
      <c r="J118" s="25" t="s">
        <v>1641</v>
      </c>
      <c r="K118" s="25" t="s">
        <v>1489</v>
      </c>
      <c r="L118" s="25" t="str">
        <f t="shared" si="14"/>
        <v>Currency Code</v>
      </c>
      <c r="M118" s="25" t="s">
        <v>1489</v>
      </c>
      <c r="N118" s="25"/>
      <c r="O118" s="25" t="str">
        <f t="shared" si="15"/>
        <v>Code. Type</v>
      </c>
      <c r="P118" s="25" t="s">
        <v>1641</v>
      </c>
      <c r="Q118" s="25"/>
      <c r="R118" s="25" t="s">
        <v>1490</v>
      </c>
      <c r="S118" s="25"/>
      <c r="T118" s="25"/>
      <c r="U118" s="25"/>
      <c r="Y118" s="14" t="s">
        <v>1485</v>
      </c>
      <c r="AE118" s="27" t="s">
        <v>36</v>
      </c>
      <c r="AF118" s="28">
        <v>20180307</v>
      </c>
    </row>
    <row r="119" spans="1:1029" s="27" customFormat="1" ht="14.1" customHeight="1">
      <c r="A119" s="25" t="str">
        <f t="shared" si="12"/>
        <v>PaymentNote</v>
      </c>
      <c r="B119" s="26" t="s">
        <v>1502</v>
      </c>
      <c r="C119" s="29" t="s">
        <v>1642</v>
      </c>
      <c r="D119" s="25"/>
      <c r="E119" s="25"/>
      <c r="F119" s="25" t="str">
        <f t="shared" si="13"/>
        <v>Financial Account. Payment_ Note. Note</v>
      </c>
      <c r="G119" s="25"/>
      <c r="H119" s="25" t="s">
        <v>1606</v>
      </c>
      <c r="I119" s="25" t="s">
        <v>1643</v>
      </c>
      <c r="J119" s="25"/>
      <c r="K119" s="25" t="s">
        <v>1644</v>
      </c>
      <c r="L119" s="25" t="str">
        <f t="shared" si="14"/>
        <v>Note</v>
      </c>
      <c r="M119" s="25" t="s">
        <v>1644</v>
      </c>
      <c r="N119" s="25"/>
      <c r="O119" s="25" t="str">
        <f t="shared" si="15"/>
        <v>Note. Type</v>
      </c>
      <c r="P119" s="25"/>
      <c r="Q119" s="25"/>
      <c r="R119" s="25" t="s">
        <v>1490</v>
      </c>
      <c r="S119" s="25"/>
      <c r="T119" s="25"/>
      <c r="U119" s="25"/>
      <c r="Y119" s="14" t="s">
        <v>1485</v>
      </c>
      <c r="AE119" s="27" t="s">
        <v>36</v>
      </c>
      <c r="AF119" s="28">
        <v>20180307</v>
      </c>
    </row>
    <row r="120" spans="1:1029" s="27" customFormat="1" ht="14.1" customHeight="1">
      <c r="A120" s="25" t="str">
        <f t="shared" si="12"/>
        <v>CountryCode</v>
      </c>
      <c r="B120" s="26">
        <v>1</v>
      </c>
      <c r="C120" s="29" t="s">
        <v>1603</v>
      </c>
      <c r="D120" s="25"/>
      <c r="E120" s="25"/>
      <c r="F120" s="25" t="str">
        <f t="shared" si="13"/>
        <v>Financial Account. Country Code. Code</v>
      </c>
      <c r="G120" s="25"/>
      <c r="H120" s="25" t="s">
        <v>1606</v>
      </c>
      <c r="I120" s="25"/>
      <c r="J120" s="25" t="s">
        <v>358</v>
      </c>
      <c r="K120" s="25" t="s">
        <v>1489</v>
      </c>
      <c r="L120" s="25" t="str">
        <f t="shared" si="14"/>
        <v>Country Code</v>
      </c>
      <c r="M120" s="25" t="s">
        <v>1489</v>
      </c>
      <c r="N120" s="25"/>
      <c r="O120" s="25" t="str">
        <f t="shared" si="15"/>
        <v>Code. Type</v>
      </c>
      <c r="P120" s="25"/>
      <c r="Q120" s="25"/>
      <c r="R120" s="25" t="s">
        <v>1490</v>
      </c>
      <c r="S120" s="25"/>
      <c r="T120" s="25" t="s">
        <v>1604</v>
      </c>
      <c r="U120" s="25"/>
      <c r="X120" s="27" t="s">
        <v>358</v>
      </c>
      <c r="Y120" s="14" t="s">
        <v>1485</v>
      </c>
      <c r="AE120" s="27" t="s">
        <v>36</v>
      </c>
      <c r="AF120" s="28">
        <v>20180307</v>
      </c>
    </row>
    <row r="121" spans="1:1029" s="13" customFormat="1" ht="14.1" customHeight="1">
      <c r="A121" s="11" t="str">
        <f>SUBSTITUTE(CONCATENATE(G121,H121)," ","")</f>
        <v>FrameworkAgreement</v>
      </c>
      <c r="B121" s="12"/>
      <c r="C121" s="24" t="s">
        <v>1645</v>
      </c>
      <c r="D121" s="11"/>
      <c r="E121" s="11"/>
      <c r="F121" s="11" t="str">
        <f>CONCATENATE(IF(G121="","",CONCATENATE(G121,"_ ")),H121,". Details")</f>
        <v>Framework Agreement. Details</v>
      </c>
      <c r="G121" s="11"/>
      <c r="H121" s="24" t="s">
        <v>1646</v>
      </c>
      <c r="I121" s="11"/>
      <c r="J121" s="11"/>
      <c r="K121" s="11"/>
      <c r="L121" s="11"/>
      <c r="M121" s="11"/>
      <c r="N121" s="11"/>
      <c r="O121" s="11"/>
      <c r="P121" s="11"/>
      <c r="Q121" s="11"/>
      <c r="R121" s="11" t="s">
        <v>1483</v>
      </c>
      <c r="S121" s="11" t="s">
        <v>1619</v>
      </c>
      <c r="T121" s="11"/>
      <c r="U121" s="11"/>
      <c r="V121" s="11"/>
      <c r="W121" s="11"/>
      <c r="X121" s="11"/>
      <c r="Y121" s="11" t="s">
        <v>1485</v>
      </c>
      <c r="Z121" s="11"/>
      <c r="AA121" s="11" t="s">
        <v>36</v>
      </c>
      <c r="AB121" s="11"/>
      <c r="AC121" s="11" t="s">
        <v>36</v>
      </c>
      <c r="AD121" s="11"/>
      <c r="AE121" s="11" t="s">
        <v>36</v>
      </c>
      <c r="AF121" s="11">
        <v>20180308</v>
      </c>
    </row>
    <row r="122" spans="1:1029" s="27" customFormat="1" ht="14.1" customHeight="1">
      <c r="A122" s="25" t="str">
        <f t="shared" ref="A122:A128" si="16">SUBSTITUTE(CONCATENATE(I122,J122,IF(K122="Identifier","ID",IF(AND(K122="Text",OR(I122&lt;&gt;"",J122&lt;&gt;"")),"",K122)),IF(AND(M122&lt;&gt;"Text",K122&lt;&gt;M122,NOT(AND(K122="URI",M122="Identifier")),NOT(AND(K122="UUID",M122="Identifier")),NOT(AND(K122="OID",M122="Identifier"))),IF(M122="Identifier","ID",M122),""))," ","")</f>
        <v>ID</v>
      </c>
      <c r="B122" s="26" t="s">
        <v>1498</v>
      </c>
      <c r="C122" s="29" t="s">
        <v>1500</v>
      </c>
      <c r="D122" s="25"/>
      <c r="E122" s="25"/>
      <c r="F122" s="25" t="str">
        <f t="shared" ref="F122:F128" si="17">CONCATENATE( IF(G122="","",CONCATENATE(G122,"_ ")),H122,". ",IF(I122="","",CONCATENATE(I122,"_ ")),L122,IF(OR(I122&lt;&gt;"",L122&lt;&gt;M122),CONCATENATE(". ",M122),""))</f>
        <v>Framework Agreement. Identifier</v>
      </c>
      <c r="G122" s="25"/>
      <c r="H122" s="25" t="s">
        <v>1646</v>
      </c>
      <c r="I122" s="25"/>
      <c r="J122" s="25"/>
      <c r="K122" s="25" t="s">
        <v>1497</v>
      </c>
      <c r="L122" s="25" t="str">
        <f t="shared" ref="L122:L128" si="18">IF(J122&lt;&gt;"",CONCATENATE(J122," ",K122),K122)</f>
        <v>Identifier</v>
      </c>
      <c r="M122" s="25" t="s">
        <v>1497</v>
      </c>
      <c r="N122" s="25"/>
      <c r="O122" s="25" t="str">
        <f t="shared" ref="O122:O128" si="19">IF(N122&lt;&gt;"",CONCATENATE(N122,"_ ",M122,". Type"),CONCATENATE(M122,". Type"))</f>
        <v>Identifier. Type</v>
      </c>
      <c r="P122" s="25"/>
      <c r="Q122" s="25"/>
      <c r="R122" s="25" t="s">
        <v>1490</v>
      </c>
      <c r="S122" s="25"/>
      <c r="T122" s="25"/>
      <c r="U122" s="25"/>
      <c r="Y122" s="14" t="s">
        <v>1485</v>
      </c>
      <c r="AF122" s="28">
        <v>20180308</v>
      </c>
    </row>
    <row r="123" spans="1:1029" s="27" customFormat="1" ht="14.1" customHeight="1">
      <c r="A123" s="25" t="str">
        <f t="shared" si="16"/>
        <v>TypeCode</v>
      </c>
      <c r="B123" s="26">
        <v>1</v>
      </c>
      <c r="C123" s="14" t="s">
        <v>668</v>
      </c>
      <c r="D123" s="25" t="s">
        <v>1647</v>
      </c>
      <c r="E123" s="25"/>
      <c r="F123" s="25" t="str">
        <f t="shared" si="17"/>
        <v>Framework Agreement. Type Code. Text</v>
      </c>
      <c r="G123" s="25"/>
      <c r="H123" s="25" t="s">
        <v>1646</v>
      </c>
      <c r="I123" s="25"/>
      <c r="J123" s="14" t="s">
        <v>1566</v>
      </c>
      <c r="K123" s="14" t="s">
        <v>1489</v>
      </c>
      <c r="L123" s="14" t="str">
        <f t="shared" si="18"/>
        <v>Type Code</v>
      </c>
      <c r="M123" s="14" t="s">
        <v>1494</v>
      </c>
      <c r="N123" s="14"/>
      <c r="O123" s="14" t="str">
        <f t="shared" si="19"/>
        <v>Text. Type</v>
      </c>
      <c r="P123" s="14"/>
      <c r="Q123" s="14"/>
      <c r="R123" s="14" t="s">
        <v>1490</v>
      </c>
      <c r="S123" s="14"/>
      <c r="T123" s="14"/>
      <c r="U123" s="14"/>
      <c r="V123" s="14"/>
      <c r="W123" s="14"/>
      <c r="X123" s="14" t="s">
        <v>667</v>
      </c>
      <c r="Y123" s="14" t="s">
        <v>1485</v>
      </c>
      <c r="Z123" s="14"/>
      <c r="AA123" s="27" t="s">
        <v>36</v>
      </c>
      <c r="AD123" s="27" t="s">
        <v>1486</v>
      </c>
      <c r="AE123" s="27" t="s">
        <v>1486</v>
      </c>
      <c r="AF123" s="17">
        <v>20180308</v>
      </c>
    </row>
    <row r="124" spans="1:1029" s="27" customFormat="1" ht="14.1" customHeight="1">
      <c r="A124" s="25" t="str">
        <f t="shared" si="16"/>
        <v>AddedCategoryBuyer</v>
      </c>
      <c r="B124" s="26" t="s">
        <v>1502</v>
      </c>
      <c r="C124" s="14" t="s">
        <v>77</v>
      </c>
      <c r="D124" s="25"/>
      <c r="E124" s="25"/>
      <c r="F124" s="25" t="str">
        <f t="shared" si="17"/>
        <v>Framework Agreement. Added Category Buyer Text. Text</v>
      </c>
      <c r="G124" s="25"/>
      <c r="H124" s="25" t="s">
        <v>1646</v>
      </c>
      <c r="I124" s="25"/>
      <c r="J124" s="14" t="s">
        <v>1648</v>
      </c>
      <c r="K124" s="14" t="s">
        <v>1494</v>
      </c>
      <c r="L124" s="14" t="str">
        <f t="shared" si="18"/>
        <v>Added Category Buyer Text</v>
      </c>
      <c r="M124" s="14" t="s">
        <v>1494</v>
      </c>
      <c r="N124" s="14"/>
      <c r="O124" s="14" t="str">
        <f t="shared" si="19"/>
        <v>Text. Type</v>
      </c>
      <c r="P124" s="14"/>
      <c r="Q124" s="14"/>
      <c r="R124" s="14" t="s">
        <v>1490</v>
      </c>
      <c r="S124" s="14"/>
      <c r="T124" s="14"/>
      <c r="U124" s="14"/>
      <c r="V124" s="14"/>
      <c r="W124" s="14"/>
      <c r="X124" s="14" t="s">
        <v>76</v>
      </c>
      <c r="Y124" s="14" t="s">
        <v>1485</v>
      </c>
      <c r="Z124" s="14"/>
      <c r="AA124" s="14"/>
      <c r="AB124" s="14"/>
      <c r="AC124" s="14"/>
      <c r="AD124" s="14" t="s">
        <v>36</v>
      </c>
      <c r="AE124" s="14" t="s">
        <v>36</v>
      </c>
      <c r="AF124" s="17">
        <v>20180308</v>
      </c>
    </row>
    <row r="125" spans="1:1029" s="27" customFormat="1" ht="14.1" customHeight="1">
      <c r="A125" s="25" t="str">
        <f t="shared" si="16"/>
        <v>ExtensionJustification</v>
      </c>
      <c r="B125" s="26" t="s">
        <v>1502</v>
      </c>
      <c r="C125" s="14" t="s">
        <v>652</v>
      </c>
      <c r="D125" s="25"/>
      <c r="E125" s="25"/>
      <c r="F125" s="25" t="str">
        <f t="shared" si="17"/>
        <v>Framework Agreement. Extension Justification Text. Text</v>
      </c>
      <c r="G125" s="25"/>
      <c r="H125" s="25" t="s">
        <v>1646</v>
      </c>
      <c r="I125" s="25"/>
      <c r="J125" s="14" t="s">
        <v>1649</v>
      </c>
      <c r="K125" s="14" t="s">
        <v>1494</v>
      </c>
      <c r="L125" s="14" t="str">
        <f t="shared" si="18"/>
        <v>Extension Justification Text</v>
      </c>
      <c r="M125" s="14" t="s">
        <v>1494</v>
      </c>
      <c r="N125" s="14"/>
      <c r="O125" s="14" t="str">
        <f t="shared" si="19"/>
        <v>Text. Type</v>
      </c>
      <c r="P125" s="14"/>
      <c r="Q125" s="14"/>
      <c r="R125" s="14" t="s">
        <v>1490</v>
      </c>
      <c r="S125" s="14"/>
      <c r="T125" s="14"/>
      <c r="U125" s="14"/>
      <c r="V125" s="14"/>
      <c r="W125" s="14"/>
      <c r="X125" s="14" t="s">
        <v>651</v>
      </c>
      <c r="Y125" s="14" t="s">
        <v>1485</v>
      </c>
      <c r="Z125" s="14"/>
      <c r="AA125" s="14" t="s">
        <v>36</v>
      </c>
      <c r="AB125" s="14"/>
      <c r="AC125" s="14"/>
      <c r="AD125" s="14"/>
      <c r="AE125" s="14" t="s">
        <v>1499</v>
      </c>
      <c r="AF125" s="17">
        <v>20180308</v>
      </c>
    </row>
    <row r="126" spans="1:1029" s="27" customFormat="1" ht="14.1" customHeight="1">
      <c r="A126" s="25" t="str">
        <f t="shared" si="16"/>
        <v>MaximumVallueAllLotsAmount</v>
      </c>
      <c r="B126" s="26" t="s">
        <v>1498</v>
      </c>
      <c r="C126" s="14" t="s">
        <v>690</v>
      </c>
      <c r="D126" s="25"/>
      <c r="E126" s="25"/>
      <c r="F126" s="25" t="str">
        <f t="shared" si="17"/>
        <v>Framework Agreement. Maximum Vallue All Lots Amount. Amount</v>
      </c>
      <c r="G126" s="25"/>
      <c r="H126" s="25" t="s">
        <v>1646</v>
      </c>
      <c r="I126" s="25"/>
      <c r="J126" s="14" t="s">
        <v>1650</v>
      </c>
      <c r="K126" s="14" t="s">
        <v>1651</v>
      </c>
      <c r="L126" s="14" t="str">
        <f t="shared" si="18"/>
        <v>Maximum Vallue All Lots Amount</v>
      </c>
      <c r="M126" s="14" t="s">
        <v>1651</v>
      </c>
      <c r="N126" s="14"/>
      <c r="O126" s="14" t="str">
        <f t="shared" si="19"/>
        <v>Amount. Type</v>
      </c>
      <c r="P126" s="14"/>
      <c r="Q126" s="14"/>
      <c r="R126" s="14" t="s">
        <v>1490</v>
      </c>
      <c r="S126" s="14"/>
      <c r="T126" s="14"/>
      <c r="U126" s="14"/>
      <c r="V126" s="14"/>
      <c r="W126" s="14"/>
      <c r="X126" s="14" t="s">
        <v>689</v>
      </c>
      <c r="Y126" s="14" t="s">
        <v>1485</v>
      </c>
      <c r="Z126" s="14"/>
      <c r="AA126" s="14" t="s">
        <v>36</v>
      </c>
      <c r="AB126" s="14"/>
      <c r="AC126" s="14"/>
      <c r="AD126" s="14"/>
      <c r="AE126" s="14" t="s">
        <v>1486</v>
      </c>
      <c r="AF126" s="17">
        <v>20180308</v>
      </c>
    </row>
    <row r="127" spans="1:1029" s="27" customFormat="1" ht="14.1" customHeight="1">
      <c r="A127" s="25" t="str">
        <f t="shared" si="16"/>
        <v>MaximumTotalValueAmount</v>
      </c>
      <c r="B127" s="26" t="s">
        <v>1498</v>
      </c>
      <c r="C127" s="14" t="s">
        <v>886</v>
      </c>
      <c r="D127" s="25"/>
      <c r="E127" s="25"/>
      <c r="F127" s="25" t="str">
        <f t="shared" si="17"/>
        <v>Framework Agreement. Maximum Total Value Amount. Amount</v>
      </c>
      <c r="G127" s="25"/>
      <c r="H127" s="25" t="s">
        <v>1646</v>
      </c>
      <c r="I127" s="25"/>
      <c r="J127" s="14" t="s">
        <v>1652</v>
      </c>
      <c r="K127" s="14" t="s">
        <v>1651</v>
      </c>
      <c r="L127" s="14" t="str">
        <f t="shared" si="18"/>
        <v>Maximum Total Value Amount</v>
      </c>
      <c r="M127" s="14" t="s">
        <v>1651</v>
      </c>
      <c r="N127" s="14"/>
      <c r="O127" s="14" t="str">
        <f t="shared" si="19"/>
        <v>Amount. Type</v>
      </c>
      <c r="P127" s="14"/>
      <c r="Q127" s="14"/>
      <c r="R127" s="14" t="s">
        <v>1490</v>
      </c>
      <c r="S127" s="14"/>
      <c r="T127" s="14"/>
      <c r="U127" s="14"/>
      <c r="V127" s="14"/>
      <c r="W127" s="14"/>
      <c r="X127" s="14" t="s">
        <v>885</v>
      </c>
      <c r="Y127" s="14" t="s">
        <v>1485</v>
      </c>
      <c r="Z127" s="14"/>
      <c r="AA127" s="14" t="s">
        <v>36</v>
      </c>
      <c r="AB127" s="14"/>
      <c r="AC127" s="14"/>
      <c r="AD127" s="14"/>
      <c r="AE127" s="14"/>
      <c r="AF127" s="17">
        <v>20180308</v>
      </c>
    </row>
    <row r="128" spans="1:1029" ht="14.1" customHeight="1">
      <c r="A128" s="32" t="str">
        <f t="shared" si="16"/>
        <v>MaximumNumberParticipantsQuantity</v>
      </c>
      <c r="B128" s="33" t="s">
        <v>1498</v>
      </c>
      <c r="C128" s="34" t="s">
        <v>1653</v>
      </c>
      <c r="D128" s="35"/>
      <c r="E128" s="35"/>
      <c r="F128" s="25" t="str">
        <f t="shared" si="17"/>
        <v>Framework Agreement. Maximum Number Participants Quantity. Quantity</v>
      </c>
      <c r="G128" s="35"/>
      <c r="H128" s="25" t="s">
        <v>1646</v>
      </c>
      <c r="I128" s="35"/>
      <c r="J128" s="14" t="s">
        <v>1654</v>
      </c>
      <c r="K128" s="35" t="s">
        <v>1655</v>
      </c>
      <c r="L128" s="32" t="str">
        <f t="shared" si="18"/>
        <v>Maximum Number Participants Quantity</v>
      </c>
      <c r="M128" s="35" t="s">
        <v>1655</v>
      </c>
      <c r="N128" s="35"/>
      <c r="O128" s="35" t="str">
        <f t="shared" si="19"/>
        <v>Quantity. Type</v>
      </c>
      <c r="P128" s="35"/>
      <c r="Q128" s="35"/>
      <c r="R128" s="35" t="s">
        <v>1490</v>
      </c>
      <c r="S128" s="35"/>
      <c r="T128" s="14"/>
      <c r="U128" s="14"/>
      <c r="V128" s="14"/>
      <c r="W128" s="14"/>
      <c r="X128" s="14" t="s">
        <v>879</v>
      </c>
      <c r="Y128" s="14" t="s">
        <v>1485</v>
      </c>
      <c r="Z128" s="14"/>
      <c r="AA128" s="14" t="s">
        <v>36</v>
      </c>
      <c r="AB128" s="14"/>
      <c r="AC128" s="14"/>
      <c r="AD128" s="14" t="s">
        <v>36</v>
      </c>
      <c r="AE128" s="14"/>
      <c r="AF128" s="17">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7" customFormat="1" ht="14.1" customHeight="1">
      <c r="A129" s="20" t="str">
        <f>SUBSTITUTE(SUBSTITUTE(CONCATENATE(I129,IF(L129="Identifier","ID",L129))," ",""),"_","")</f>
        <v>HasDurationPeriod</v>
      </c>
      <c r="B129" s="21">
        <v>1</v>
      </c>
      <c r="C129" s="20" t="s">
        <v>2227</v>
      </c>
      <c r="D129" s="20"/>
      <c r="E129" s="20" t="s">
        <v>1656</v>
      </c>
      <c r="F129" s="20" t="str">
        <f>CONCATENATE( IF(G129="","",CONCATENATE(G129,"_ ")),H129,". ",IF(I129="","",CONCATENATE(I129,"_ ")),L129,IF(I129="","",CONCATENATE(". ",M129)))</f>
        <v>Framework Agreement. Has_ Duration_ Period. Duration_ Period</v>
      </c>
      <c r="G129" s="20"/>
      <c r="H129" s="20" t="s">
        <v>1646</v>
      </c>
      <c r="I129" s="20" t="s">
        <v>1519</v>
      </c>
      <c r="J129" s="20"/>
      <c r="K129" s="20"/>
      <c r="L129" s="20" t="str">
        <f>CONCATENATE(IF(P129="","",CONCATENATE(P129,"_ ")),Q129)</f>
        <v>Duration_ Period</v>
      </c>
      <c r="M129" s="20" t="str">
        <f>L129</f>
        <v>Duration_ Period</v>
      </c>
      <c r="N129" s="20"/>
      <c r="O129" s="20"/>
      <c r="P129" s="20" t="s">
        <v>1657</v>
      </c>
      <c r="Q129" s="20" t="s">
        <v>1526</v>
      </c>
      <c r="R129" s="20" t="s">
        <v>1507</v>
      </c>
      <c r="S129" s="20"/>
      <c r="T129" s="20"/>
      <c r="U129" s="20"/>
      <c r="V129" s="20"/>
      <c r="W129" s="20"/>
      <c r="X129" s="23" t="s">
        <v>683</v>
      </c>
      <c r="Y129" s="23" t="s">
        <v>1485</v>
      </c>
      <c r="Z129" s="23"/>
      <c r="AA129" s="23" t="s">
        <v>36</v>
      </c>
      <c r="AB129" s="23"/>
      <c r="AC129" s="23"/>
      <c r="AD129" s="23"/>
      <c r="AE129" s="23" t="s">
        <v>1658</v>
      </c>
      <c r="AF129" s="22">
        <v>20180308</v>
      </c>
    </row>
    <row r="130" spans="1:1029" s="13" customFormat="1" ht="14.1" customHeight="1">
      <c r="A130" s="11" t="str">
        <f>SUBSTITUTE(CONCATENATE(G130,H130)," ","")</f>
        <v>FundsIdentification</v>
      </c>
      <c r="B130" s="12"/>
      <c r="C130" s="24" t="s">
        <v>1659</v>
      </c>
      <c r="D130" s="11"/>
      <c r="E130" s="11" t="s">
        <v>1660</v>
      </c>
      <c r="F130" s="11" t="str">
        <f>CONCATENATE(IF(G130="","",CONCATENATE(G130,"_ ")),H130,". Details")</f>
        <v>Funds Identification. Details</v>
      </c>
      <c r="G130" s="11"/>
      <c r="H130" s="24" t="s">
        <v>1661</v>
      </c>
      <c r="I130" s="11"/>
      <c r="J130" s="11"/>
      <c r="K130" s="11"/>
      <c r="L130" s="11"/>
      <c r="M130" s="11"/>
      <c r="N130" s="11"/>
      <c r="O130" s="11"/>
      <c r="P130" s="11"/>
      <c r="Q130" s="11"/>
      <c r="R130" s="11" t="s">
        <v>1483</v>
      </c>
      <c r="S130" s="11"/>
      <c r="T130" s="11"/>
      <c r="U130" s="11"/>
      <c r="V130" s="11"/>
      <c r="W130" s="11"/>
      <c r="X130" s="11" t="s">
        <v>1661</v>
      </c>
      <c r="Y130" s="11" t="s">
        <v>1485</v>
      </c>
      <c r="Z130" s="11"/>
      <c r="AA130" s="11"/>
      <c r="AB130" s="11"/>
      <c r="AC130" s="11"/>
      <c r="AD130" s="11"/>
      <c r="AE130" s="11"/>
      <c r="AF130" s="11">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Name</v>
      </c>
      <c r="B131" s="26" t="s">
        <v>1498</v>
      </c>
      <c r="C131" s="14" t="s">
        <v>1662</v>
      </c>
      <c r="D131" s="25"/>
      <c r="E131" s="25" t="s">
        <v>1663</v>
      </c>
      <c r="F131" s="25" t="str">
        <f>CONCATENATE( IF(G131="","",CONCATENATE(G131,"_ ")),H131,". ",IF(I131="","",CONCATENATE(I131,"_ ")),L131,IF(OR(I131&lt;&gt;"",L131&lt;&gt;M131),CONCATENATE(". ",M131),""))</f>
        <v>Funds Identification. Name. Text</v>
      </c>
      <c r="G131" s="25"/>
      <c r="H131" s="25" t="s">
        <v>1661</v>
      </c>
      <c r="I131" s="25"/>
      <c r="J131" s="25"/>
      <c r="K131" s="25" t="s">
        <v>933</v>
      </c>
      <c r="L131" s="25" t="str">
        <f>IF(J131&lt;&gt;"",CONCATENATE(J131," ",K131),K131)</f>
        <v>Name</v>
      </c>
      <c r="M131" s="25" t="s">
        <v>1494</v>
      </c>
      <c r="N131" s="25"/>
      <c r="O131" s="25" t="str">
        <f>IF(N131&lt;&gt;"",CONCATENATE(N131,"_ ",M131,". Type"),CONCATENATE(M131,". Type"))</f>
        <v>Text. Type</v>
      </c>
      <c r="P131" s="25"/>
      <c r="Q131" s="25"/>
      <c r="R131" s="25" t="s">
        <v>1490</v>
      </c>
      <c r="S131" s="25"/>
      <c r="T131" s="25"/>
      <c r="U131" s="25"/>
      <c r="Y131" s="14" t="s">
        <v>1485</v>
      </c>
      <c r="AA131" s="27" t="s">
        <v>36</v>
      </c>
      <c r="AF131" s="28">
        <v>20180228</v>
      </c>
    </row>
    <row r="132" spans="1:1029" s="27" customFormat="1" ht="14.1" customHeight="1">
      <c r="A132" s="25" t="str">
        <f>SUBSTITUTE(CONCATENATE(I132,J132,IF(K132="Identifier","ID",IF(AND(K132="Text",OR(I132&lt;&gt;"",J132&lt;&gt;"")),"",K132)),IF(AND(M132&lt;&gt;"Text",K132&lt;&gt;M132,NOT(AND(K132="URI",M132="Identifier")),NOT(AND(K132="UUID",M132="Identifier")),NOT(AND(K132="OID",M132="Identifier"))),IF(M132="Identifier","ID",M132),""))," ","")</f>
        <v>FundsID</v>
      </c>
      <c r="B132" s="26" t="s">
        <v>1498</v>
      </c>
      <c r="C132" s="14" t="s">
        <v>1664</v>
      </c>
      <c r="D132" s="25"/>
      <c r="E132" s="25"/>
      <c r="F132" s="25" t="str">
        <f>CONCATENATE( IF(G132="","",CONCATENATE(G132,"_ ")),H132,". ",IF(I132="","",CONCATENATE(I132,"_ ")),L132,IF(OR(I132&lt;&gt;"",L132&lt;&gt;M132),CONCATENATE(". ",M132),""))</f>
        <v>Funds Identification. Funds Identifier. Identifier</v>
      </c>
      <c r="G132" s="25"/>
      <c r="H132" s="25" t="s">
        <v>1661</v>
      </c>
      <c r="I132" s="25"/>
      <c r="J132" s="25" t="s">
        <v>1665</v>
      </c>
      <c r="K132" s="25" t="s">
        <v>1497</v>
      </c>
      <c r="L132" s="25" t="str">
        <f>IF(J132&lt;&gt;"",CONCATENATE(J132," ",K132),K132)</f>
        <v>Funds Identifier</v>
      </c>
      <c r="M132" s="25" t="s">
        <v>1497</v>
      </c>
      <c r="N132" s="25"/>
      <c r="O132" s="25" t="str">
        <f>IF(N132&lt;&gt;"",CONCATENATE(N132,"_ ",M132,". Type"),CONCATENATE(M132,". Type"))</f>
        <v>Identifier. Type</v>
      </c>
      <c r="P132" s="25"/>
      <c r="Q132" s="25"/>
      <c r="R132" s="25" t="s">
        <v>1490</v>
      </c>
      <c r="S132" s="25"/>
      <c r="T132" s="25"/>
      <c r="U132" s="25"/>
      <c r="Y132" s="14" t="s">
        <v>1485</v>
      </c>
      <c r="AA132" s="27" t="s">
        <v>36</v>
      </c>
      <c r="AF132" s="28">
        <v>20180228</v>
      </c>
    </row>
    <row r="133" spans="1:1029" s="27" customFormat="1" ht="14.1" customHeight="1">
      <c r="A133" s="25" t="str">
        <f>SUBSTITUTE(CONCATENATE(I133,J133,IF(K133="Identifier","ID",IF(AND(K133="Text",OR(I133&lt;&gt;"",J133&lt;&gt;"")),"",K133)),IF(AND(M133&lt;&gt;"Text",K133&lt;&gt;M133,NOT(AND(K133="URI",M133="Identifier")),NOT(AND(K133="UUID",M133="Identifier")),NOT(AND(K133="OID",M133="Identifier"))),IF(M133="Identifier","ID",M133),""))," ","")</f>
        <v>IsEUIndicator</v>
      </c>
      <c r="B133" s="26">
        <v>1</v>
      </c>
      <c r="C133" s="14" t="s">
        <v>1666</v>
      </c>
      <c r="D133" s="25"/>
      <c r="E133" s="25"/>
      <c r="F133" s="25" t="str">
        <f>CONCATENATE( IF(G133="","",CONCATENATE(G133,"_ ")),H133,". ",IF(I133="","",CONCATENATE(I133,"_ ")),L133,IF(OR(I133&lt;&gt;"",L133&lt;&gt;M133),CONCATENATE(". ",M133),""))</f>
        <v>Funds Identification. Is_ EU Indicator. Indicator</v>
      </c>
      <c r="G133" s="25"/>
      <c r="H133" s="25" t="s">
        <v>1661</v>
      </c>
      <c r="I133" s="25" t="s">
        <v>1667</v>
      </c>
      <c r="J133" s="25" t="s">
        <v>1668</v>
      </c>
      <c r="K133" s="25" t="s">
        <v>1547</v>
      </c>
      <c r="L133" s="25" t="str">
        <f>IF(J133&lt;&gt;"",CONCATENATE(J133," ",K133),K133)</f>
        <v>EU Indicator</v>
      </c>
      <c r="M133" s="25" t="s">
        <v>1547</v>
      </c>
      <c r="N133" s="25"/>
      <c r="O133" s="25" t="str">
        <f>IF(N133&lt;&gt;"",CONCATENATE(N133,"_ ",M133,". Type"),CONCATENATE(M133,". Type"))</f>
        <v>Indicator. Type</v>
      </c>
      <c r="P133" s="25"/>
      <c r="Q133" s="25"/>
      <c r="R133" s="25" t="s">
        <v>1490</v>
      </c>
      <c r="S133" s="25"/>
      <c r="T133" s="25"/>
      <c r="U133" s="25"/>
      <c r="X133" s="27" t="s">
        <v>608</v>
      </c>
      <c r="Y133" s="14" t="s">
        <v>1485</v>
      </c>
      <c r="AA133" s="27" t="s">
        <v>36</v>
      </c>
      <c r="AF133" s="28">
        <v>20180228</v>
      </c>
    </row>
    <row r="134" spans="1:1029" s="27" customFormat="1" ht="14.1" customHeight="1">
      <c r="A134" s="20" t="str">
        <f>SUBSTITUTE(SUBSTITUTE(CONCATENATE(I134,IF(L134="Identifier","ID",L134))," ",""),"_","")</f>
        <v>HasRegistryServiceProvider</v>
      </c>
      <c r="B134" s="21" t="s">
        <v>1498</v>
      </c>
      <c r="C134" s="20" t="s">
        <v>1666</v>
      </c>
      <c r="D134" s="20"/>
      <c r="E134" s="20"/>
      <c r="F134" s="20" t="str">
        <f>CONCATENATE( IF(G134="","",CONCATENATE(G134,"_ ")),H134,". ",IF(I134="","",CONCATENATE(I134,"_ ")),L134,IF(I134="","",CONCATENATE(". ",M134)))</f>
        <v>Funds Identification. Has_ Registry_ Service Provider. Registry_ Service Provider</v>
      </c>
      <c r="G134" s="20"/>
      <c r="H134" s="20" t="s">
        <v>1661</v>
      </c>
      <c r="I134" s="20" t="s">
        <v>1519</v>
      </c>
      <c r="J134" s="20"/>
      <c r="K134" s="20"/>
      <c r="L134" s="20" t="str">
        <f>CONCATENATE(IF(P134="","",CONCATENATE(P134,"_ ")),Q134)</f>
        <v>Registry_ Service Provider</v>
      </c>
      <c r="M134" s="20" t="str">
        <f>L134</f>
        <v>Registry_ Service Provider</v>
      </c>
      <c r="N134" s="20"/>
      <c r="O134" s="20"/>
      <c r="P134" s="20" t="s">
        <v>1669</v>
      </c>
      <c r="Q134" s="20" t="s">
        <v>1670</v>
      </c>
      <c r="R134" s="20" t="s">
        <v>1507</v>
      </c>
      <c r="S134" s="20"/>
      <c r="T134" s="20"/>
      <c r="U134" s="20"/>
      <c r="V134" s="20"/>
      <c r="W134" s="20"/>
      <c r="X134" s="23"/>
      <c r="Y134" s="23" t="s">
        <v>1485</v>
      </c>
      <c r="Z134" s="23"/>
      <c r="AA134" s="23" t="s">
        <v>36</v>
      </c>
      <c r="AB134" s="23"/>
      <c r="AC134" s="23"/>
      <c r="AD134" s="23"/>
      <c r="AE134" s="23"/>
      <c r="AF134" s="22">
        <v>20180228</v>
      </c>
    </row>
    <row r="135" spans="1:1029" s="13" customFormat="1" ht="14.1" customHeight="1">
      <c r="A135" s="11" t="str">
        <f>SUBSTITUTE(CONCATENATE(G135,H135)," ","")</f>
        <v>LotGroup</v>
      </c>
      <c r="B135" s="12"/>
      <c r="C135" s="24" t="s">
        <v>1671</v>
      </c>
      <c r="D135" s="11"/>
      <c r="E135" s="11"/>
      <c r="F135" s="11" t="str">
        <f>CONCATENATE(IF(G135="","",CONCATENATE(G135,"_ ")),H135,". Details")</f>
        <v>LotGroup. Details</v>
      </c>
      <c r="G135" s="11"/>
      <c r="H135" s="24" t="s">
        <v>1672</v>
      </c>
      <c r="I135" s="11"/>
      <c r="J135" s="11"/>
      <c r="K135" s="11"/>
      <c r="L135" s="11"/>
      <c r="M135" s="11"/>
      <c r="N135" s="11"/>
      <c r="O135" s="11"/>
      <c r="P135" s="11"/>
      <c r="Q135" s="11"/>
      <c r="R135" s="11" t="s">
        <v>1483</v>
      </c>
      <c r="S135" s="11"/>
      <c r="T135" s="11"/>
      <c r="U135" s="11"/>
      <c r="V135" s="11"/>
      <c r="W135" s="11"/>
      <c r="X135" s="11" t="s">
        <v>266</v>
      </c>
      <c r="Y135" s="11" t="s">
        <v>1485</v>
      </c>
      <c r="Z135" s="11"/>
      <c r="AA135" s="11" t="s">
        <v>36</v>
      </c>
      <c r="AB135" s="11"/>
      <c r="AC135" s="11"/>
      <c r="AD135" s="11"/>
      <c r="AE135" s="11" t="s">
        <v>1673</v>
      </c>
      <c r="AF135" s="11">
        <v>20180208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ID</v>
      </c>
      <c r="B136" s="26" t="s">
        <v>1498</v>
      </c>
      <c r="C136" s="29" t="s">
        <v>1674</v>
      </c>
      <c r="D136" s="25"/>
      <c r="E136" s="25"/>
      <c r="F136" s="25" t="str">
        <f>CONCATENATE( IF(G136="","",CONCATENATE(G136,"_ ")),H136,". ",IF(I136="","",CONCATENATE(I136,"_ ")),L136,IF(OR(I136&lt;&gt;"",L136&lt;&gt;M136),CONCATENATE(". ",M136),""))</f>
        <v>LotGroup. Identifier</v>
      </c>
      <c r="G136" s="25"/>
      <c r="H136" s="25" t="s">
        <v>1672</v>
      </c>
      <c r="I136" s="25"/>
      <c r="J136" s="25"/>
      <c r="K136" s="25" t="s">
        <v>1497</v>
      </c>
      <c r="L136" s="25" t="str">
        <f>IF(J136&lt;&gt;"",CONCATENATE(J136," ",K136),K136)</f>
        <v>Identifier</v>
      </c>
      <c r="M136" s="25" t="s">
        <v>1497</v>
      </c>
      <c r="N136" s="25"/>
      <c r="O136" s="25" t="str">
        <f>IF(N136&lt;&gt;"",CONCATENATE(N136,"_ ",M136,". Type"),CONCATENATE(M136,". Type"))</f>
        <v>Identifier. Type</v>
      </c>
      <c r="P136" s="25"/>
      <c r="Q136" s="25"/>
      <c r="R136" s="25" t="s">
        <v>1490</v>
      </c>
      <c r="S136" s="25"/>
      <c r="T136" s="25"/>
      <c r="U136" s="25"/>
      <c r="Y136" s="14" t="s">
        <v>1485</v>
      </c>
      <c r="AF136" s="28">
        <v>20180208</v>
      </c>
    </row>
    <row r="137" spans="1:1029" s="27" customFormat="1" ht="14.1" customHeight="1">
      <c r="A137" s="25" t="str">
        <f>SUBSTITUTE(CONCATENATE(I137,J137,IF(K137="Identifier","ID",IF(AND(K137="Text",OR(I137&lt;&gt;"",J137&lt;&gt;"")),"",K137)),IF(AND(M137&lt;&gt;"Text",K137&lt;&gt;M137,NOT(AND(K137="URI",M137="Identifier")),NOT(AND(K137="UUID",M137="Identifier")),NOT(AND(K137="OID",M137="Identifier"))),IF(M137="Identifier","ID",M137),""))," ","")</f>
        <v>FrameworkMaximumGroupValueAmount</v>
      </c>
      <c r="B137" s="26" t="s">
        <v>1498</v>
      </c>
      <c r="C137" s="14" t="s">
        <v>1675</v>
      </c>
      <c r="D137" s="25"/>
      <c r="E137" s="25"/>
      <c r="F137" s="25" t="str">
        <f>CONCATENATE( IF(G137="","",CONCATENATE(G137,"_ ")),H137,". ",IF(I137="","",CONCATENATE(I137,"_ ")),L137,IF(OR(I137&lt;&gt;"",L137&lt;&gt;M137),CONCATENATE(". ",M137),""))</f>
        <v>LotGroup. Framework Maximum Group Value Amount. Text</v>
      </c>
      <c r="G137" s="25"/>
      <c r="H137" s="25" t="s">
        <v>1672</v>
      </c>
      <c r="I137" s="25"/>
      <c r="J137" s="25" t="s">
        <v>1676</v>
      </c>
      <c r="K137" s="25" t="s">
        <v>1651</v>
      </c>
      <c r="L137" s="25" t="str">
        <f>IF(J137&lt;&gt;"",CONCATENATE(J137," ",K137),K137)</f>
        <v>Framework Maximum Group Value Amount</v>
      </c>
      <c r="M137" s="25" t="s">
        <v>1494</v>
      </c>
      <c r="N137" s="25"/>
      <c r="O137" s="25" t="str">
        <f>IF(N137&lt;&gt;"",CONCATENATE(N137,"_ ",M137,". Type"),CONCATENATE(M137,". Type"))</f>
        <v>Text. Type</v>
      </c>
      <c r="P137" s="25"/>
      <c r="Q137" s="25"/>
      <c r="R137" s="25" t="s">
        <v>1490</v>
      </c>
      <c r="S137" s="25"/>
      <c r="T137" s="25"/>
      <c r="U137" s="25"/>
      <c r="X137" s="27" t="s">
        <v>694</v>
      </c>
      <c r="Y137" s="14" t="s">
        <v>1485</v>
      </c>
      <c r="AA137" s="27" t="s">
        <v>36</v>
      </c>
      <c r="AE137" s="27" t="s">
        <v>1486</v>
      </c>
      <c r="AF137" s="28">
        <v>20180208</v>
      </c>
    </row>
    <row r="138" spans="1:1029" s="27" customFormat="1" ht="14.1" customHeight="1">
      <c r="A138" s="25" t="str">
        <f>SUBSTITUTE(CONCATENATE(I138,J138,IF(K138="Identifier","ID",IF(AND(K138="Text",OR(I138&lt;&gt;"",J138&lt;&gt;"")),"",K138)),IF(AND(M138&lt;&gt;"Text",K138&lt;&gt;M138,NOT(AND(K138="URI",M138="Identifier")),NOT(AND(K138="UUID",M138="Identifier")),NOT(AND(K138="OID",M138="Identifier"))),IF(M138="Identifier","ID",M138),""))," ","")</f>
        <v>GroupingCriterionCode</v>
      </c>
      <c r="B138" s="26">
        <v>1</v>
      </c>
      <c r="C138" s="14" t="s">
        <v>1677</v>
      </c>
      <c r="D138" s="25"/>
      <c r="E138" s="25" t="s">
        <v>1678</v>
      </c>
      <c r="F138" s="25" t="str">
        <f>CONCATENATE( IF(G138="","",CONCATENATE(G138,"_ ")),H138,". ",IF(I138="","",CONCATENATE(I138,"_ ")),L138,IF(OR(I138&lt;&gt;"",L138&lt;&gt;M138),CONCATENATE(". ",M138),""))</f>
        <v>LotGroup. Grouping Criterion Code. Code</v>
      </c>
      <c r="G138" s="25"/>
      <c r="H138" s="25" t="s">
        <v>1672</v>
      </c>
      <c r="I138" s="25"/>
      <c r="J138" s="25" t="s">
        <v>1679</v>
      </c>
      <c r="K138" s="25" t="s">
        <v>1489</v>
      </c>
      <c r="L138" s="25" t="str">
        <f>IF(J138&lt;&gt;"",CONCATENATE(J138," ",K138),K138)</f>
        <v>Grouping Criterion Code</v>
      </c>
      <c r="M138" s="25" t="s">
        <v>1489</v>
      </c>
      <c r="N138" s="25"/>
      <c r="O138" s="25" t="str">
        <f>IF(N138&lt;&gt;"",CONCATENATE(N138,"_ ",M138,". Type"),CONCATENATE(M138,". Type"))</f>
        <v>Code. Type</v>
      </c>
      <c r="P138" s="25"/>
      <c r="Q138" s="25"/>
      <c r="R138" s="25" t="s">
        <v>1490</v>
      </c>
      <c r="S138" s="25"/>
      <c r="T138" s="25"/>
      <c r="U138" s="25"/>
      <c r="Y138" s="14" t="s">
        <v>1485</v>
      </c>
      <c r="AF138" s="28">
        <v>20180208</v>
      </c>
    </row>
    <row r="139" spans="1:1029" s="27" customFormat="1" ht="14.1" customHeight="1">
      <c r="A139" s="20" t="str">
        <f>SUBSTITUTE(SUBSTITUTE(CONCATENATE(I139,IF(L139="Identifier","ID",L139))," ",""),"_","")</f>
        <v>HasLot</v>
      </c>
      <c r="B139" s="21" t="s">
        <v>1492</v>
      </c>
      <c r="C139" s="23" t="s">
        <v>1680</v>
      </c>
      <c r="D139" s="20"/>
      <c r="E139" s="20"/>
      <c r="F139" s="20" t="str">
        <f>CONCATENATE( IF(G139="","",CONCATENATE(G139,"_ ")),H139,". ",IF(I139="","",CONCATENATE(I139,"_ ")),L139,IF(I139="","",CONCATENATE(". ",M139)))</f>
        <v>LotGroup. Has_ Lot. Lot</v>
      </c>
      <c r="G139" s="20"/>
      <c r="H139" s="20" t="s">
        <v>1672</v>
      </c>
      <c r="I139" s="20" t="s">
        <v>1519</v>
      </c>
      <c r="J139" s="20"/>
      <c r="K139" s="20"/>
      <c r="L139" s="20" t="str">
        <f>CONCATENATE(IF(P139="","",CONCATENATE(P139,"_ ")),Q139)</f>
        <v>Lot</v>
      </c>
      <c r="M139" s="20" t="str">
        <f>L139</f>
        <v>Lot</v>
      </c>
      <c r="N139" s="20"/>
      <c r="O139" s="20"/>
      <c r="P139" s="20"/>
      <c r="Q139" s="20" t="s">
        <v>822</v>
      </c>
      <c r="R139" s="20" t="s">
        <v>1507</v>
      </c>
      <c r="S139" s="20"/>
      <c r="T139" s="20"/>
      <c r="U139" s="20"/>
      <c r="V139" s="20"/>
      <c r="W139" s="20"/>
      <c r="X139" s="23" t="s">
        <v>822</v>
      </c>
      <c r="Y139" s="23" t="s">
        <v>1485</v>
      </c>
      <c r="Z139" s="23"/>
      <c r="AA139" s="23" t="s">
        <v>1486</v>
      </c>
      <c r="AB139" s="23"/>
      <c r="AC139" s="23"/>
      <c r="AD139" s="23"/>
      <c r="AE139" s="23" t="s">
        <v>1681</v>
      </c>
      <c r="AF139" s="22">
        <v>20180208</v>
      </c>
    </row>
    <row r="140" spans="1:1029" s="13" customFormat="1" ht="14.1" customHeight="1">
      <c r="A140" s="11" t="str">
        <f>SUBSTITUTE(CONCATENATE(G140,H140)," ","")</f>
        <v>InvitationToTender</v>
      </c>
      <c r="B140" s="12"/>
      <c r="C140" s="24" t="s">
        <v>1500</v>
      </c>
      <c r="D140" s="11"/>
      <c r="E140" s="11"/>
      <c r="F140" s="11" t="str">
        <f>CONCATENATE(IF(G140="","",CONCATENATE(G140,"_ ")),H140,". Details")</f>
        <v>Invitation To Tender. Details</v>
      </c>
      <c r="G140" s="11"/>
      <c r="H140" s="24" t="s">
        <v>1682</v>
      </c>
      <c r="I140" s="11"/>
      <c r="J140" s="11"/>
      <c r="K140" s="11"/>
      <c r="L140" s="11"/>
      <c r="M140" s="11"/>
      <c r="N140" s="11"/>
      <c r="O140" s="11"/>
      <c r="P140" s="11"/>
      <c r="Q140" s="11"/>
      <c r="R140" s="11" t="s">
        <v>1483</v>
      </c>
      <c r="S140" s="11"/>
      <c r="T140" s="11"/>
      <c r="U140" s="11"/>
      <c r="V140" s="11"/>
      <c r="W140" s="11"/>
      <c r="X140" s="11"/>
      <c r="Y140" s="11" t="s">
        <v>1485</v>
      </c>
      <c r="Z140" s="11"/>
      <c r="AA140" s="11"/>
      <c r="AB140" s="11"/>
      <c r="AC140" s="11"/>
      <c r="AD140" s="11"/>
      <c r="AE140" s="11"/>
      <c r="AF140" s="11">
        <v>20180228</v>
      </c>
    </row>
    <row r="141" spans="1:1029" s="27" customFormat="1" ht="14.1" customHeight="1">
      <c r="A141" s="25" t="str">
        <f>SUBSTITUTE(CONCATENATE(I141,J141,IF(K141="Identifier","ID",IF(AND(K141="Text",OR(I141&lt;&gt;"",J141&lt;&gt;"")),"",K141)),IF(AND(M141&lt;&gt;"Text",K141&lt;&gt;M141,NOT(AND(K141="URI",M141="Identifier")),NOT(AND(K141="UUID",M141="Identifier")),NOT(AND(K141="OID",M141="Identifier"))),IF(M141="Identifier","ID",M141),""))," ","")</f>
        <v>ID</v>
      </c>
      <c r="B141" s="26" t="s">
        <v>1498</v>
      </c>
      <c r="C141" s="29" t="s">
        <v>1683</v>
      </c>
      <c r="D141" s="25"/>
      <c r="E141" s="25"/>
      <c r="F141" s="25" t="str">
        <f>CONCATENATE( IF(G141="","",CONCATENATE(G141,"_ ")),H141,". ",IF(I141="","",CONCATENATE(I141,"_ ")),L141,IF(OR(I141&lt;&gt;"",L141&lt;&gt;M141),CONCATENATE(". ",M141),""))</f>
        <v>Invitation To Tender. Identifier</v>
      </c>
      <c r="G141" s="25"/>
      <c r="H141" s="25" t="s">
        <v>1682</v>
      </c>
      <c r="I141" s="25"/>
      <c r="J141" s="25"/>
      <c r="K141" s="25" t="s">
        <v>1497</v>
      </c>
      <c r="L141" s="25" t="str">
        <f>IF(J141&lt;&gt;"",CONCATENATE(J141," ",K141),K141)</f>
        <v>Identifier</v>
      </c>
      <c r="M141" s="25" t="s">
        <v>1497</v>
      </c>
      <c r="N141" s="25"/>
      <c r="O141" s="25" t="str">
        <f>IF(N141&lt;&gt;"",CONCATENATE(N141,"_ ",M141,". Type"),CONCATENATE(M141,". Type"))</f>
        <v>Identifier. Type</v>
      </c>
      <c r="P141" s="25"/>
      <c r="Q141" s="25"/>
      <c r="R141" s="25" t="s">
        <v>1490</v>
      </c>
      <c r="S141" s="25"/>
      <c r="T141" s="25"/>
      <c r="U141" s="25"/>
      <c r="Y141" s="14" t="s">
        <v>1485</v>
      </c>
      <c r="AF141" s="28">
        <v>20180228</v>
      </c>
    </row>
    <row r="142" spans="1:1029" s="27" customFormat="1" ht="14.1" customHeight="1">
      <c r="A142" s="25" t="str">
        <f>SUBSTITUTE(CONCATENATE(I142,J142,IF(K142="Identifier","ID",IF(AND(K142="Text",OR(I142&lt;&gt;"",J142&lt;&gt;"")),"",K142)),IF(AND(M142&lt;&gt;"Text",K142&lt;&gt;M142,NOT(AND(K142="URI",M142="Identifier")),NOT(AND(K142="UUID",M142="Identifier")),NOT(AND(K142="OID",M142="Identifier"))),IF(M142="Identifier","ID",M142),""))," ","")</f>
        <v>TypeCode</v>
      </c>
      <c r="B142" s="26" t="s">
        <v>1498</v>
      </c>
      <c r="C142" s="25" t="s">
        <v>1684</v>
      </c>
      <c r="D142" s="25"/>
      <c r="E142" s="25" t="s">
        <v>1685</v>
      </c>
      <c r="F142" s="25" t="str">
        <f>CONCATENATE( IF(G142="","",CONCATENATE(G142,"_ ")),H142,". ",IF(I142="","",CONCATENATE(I142,"_ ")),L142,IF(OR(I142&lt;&gt;"",L142&lt;&gt;M142),CONCATENATE(". ",M142),""))</f>
        <v>Invitation To Tender. Type Code. Code</v>
      </c>
      <c r="G142" s="25"/>
      <c r="H142" s="25" t="s">
        <v>1682</v>
      </c>
      <c r="I142" s="25"/>
      <c r="J142" s="25" t="s">
        <v>1566</v>
      </c>
      <c r="K142" s="25" t="s">
        <v>1489</v>
      </c>
      <c r="L142" s="25" t="str">
        <f>IF(J142&lt;&gt;"",CONCATENATE(J142," ",K142),K142)</f>
        <v>Type Code</v>
      </c>
      <c r="M142" s="25" t="s">
        <v>1489</v>
      </c>
      <c r="N142" s="25"/>
      <c r="O142" s="25" t="str">
        <f>IF(N142&lt;&gt;"",CONCATENATE(N142,"_ ",M142,". Type"),CONCATENATE(M142,". Type"))</f>
        <v>Code. Type</v>
      </c>
      <c r="P142" s="25"/>
      <c r="Q142" s="25"/>
      <c r="R142" s="25" t="s">
        <v>1490</v>
      </c>
      <c r="S142" s="25"/>
      <c r="T142" s="25" t="s">
        <v>1686</v>
      </c>
      <c r="U142" s="25"/>
      <c r="Y142" s="14" t="s">
        <v>1485</v>
      </c>
      <c r="AF142" s="28">
        <v>20180228</v>
      </c>
    </row>
    <row r="143" spans="1:1029">
      <c r="A143" s="20" t="str">
        <f>SUBSTITUTE(SUBSTITUTE(CONCATENATE(I143,IF(L143="Identifier","ID",L143))," ",""),"_","")</f>
        <v>HasPreviousPublicationNotice</v>
      </c>
      <c r="B143" s="21" t="s">
        <v>1498</v>
      </c>
      <c r="C143" s="23" t="s">
        <v>1687</v>
      </c>
      <c r="D143" s="20"/>
      <c r="E143" s="20" t="s">
        <v>1688</v>
      </c>
      <c r="F143" s="20" t="str">
        <f>CONCATENATE( IF(G143="","",CONCATENATE(G143,"_ ")),H143,". ",IF(I143="","",CONCATENATE(I143,"_ ")),L143,IF(I143="","",CONCATENATE(". ",M143)))</f>
        <v>Invitation To Tender. Has_ Previous Publication_ Notice. Previous Publication_ Notice</v>
      </c>
      <c r="G143" s="20"/>
      <c r="H143" s="20" t="s">
        <v>1682</v>
      </c>
      <c r="I143" s="20" t="s">
        <v>1519</v>
      </c>
      <c r="J143" s="20"/>
      <c r="K143" s="20"/>
      <c r="L143" s="20" t="str">
        <f>CONCATENATE(IF(P143="","",CONCATENATE(P143,"_ ")),Q143)</f>
        <v>Previous Publication_ Notice</v>
      </c>
      <c r="M143" s="20" t="str">
        <f>L143</f>
        <v>Previous Publication_ Notice</v>
      </c>
      <c r="N143" s="20"/>
      <c r="O143" s="20"/>
      <c r="P143" s="20" t="s">
        <v>2248</v>
      </c>
      <c r="Q143" s="20" t="s">
        <v>1689</v>
      </c>
      <c r="R143" s="20" t="s">
        <v>1507</v>
      </c>
      <c r="S143" s="20"/>
      <c r="T143" s="20"/>
      <c r="U143" s="20"/>
      <c r="V143" s="20"/>
      <c r="W143" s="20"/>
      <c r="X143" s="23" t="s">
        <v>1689</v>
      </c>
      <c r="Y143" s="23" t="s">
        <v>1485</v>
      </c>
      <c r="Z143" s="23"/>
      <c r="AA143" s="23" t="s">
        <v>36</v>
      </c>
      <c r="AB143" s="23"/>
      <c r="AC143" s="23"/>
      <c r="AD143" s="23"/>
      <c r="AE143" s="23" t="s">
        <v>1486</v>
      </c>
      <c r="AF143" s="22">
        <v>20180321</v>
      </c>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c r="AMK143"/>
      <c r="AML143"/>
      <c r="AMM143"/>
      <c r="AMN143"/>
      <c r="AMO143"/>
    </row>
    <row r="144" spans="1:1029" s="13" customFormat="1" ht="14.1" customHeight="1">
      <c r="A144" s="11" t="str">
        <f>SUBSTITUTE(CONCATENATE(G144,H144)," ","")</f>
        <v>Lot</v>
      </c>
      <c r="B144" s="12"/>
      <c r="C144" s="24" t="s">
        <v>1691</v>
      </c>
      <c r="D144" s="11"/>
      <c r="E144" s="11"/>
      <c r="F144" s="11" t="str">
        <f>CONCATENATE(IF(G144="","",CONCATENATE(G144,"_ ")),H144,". Details")</f>
        <v>Lot. Details</v>
      </c>
      <c r="G144" s="11"/>
      <c r="H144" s="24" t="s">
        <v>822</v>
      </c>
      <c r="I144" s="11"/>
      <c r="J144" s="11"/>
      <c r="K144" s="11"/>
      <c r="L144" s="11"/>
      <c r="M144" s="11"/>
      <c r="N144" s="11"/>
      <c r="O144" s="11"/>
      <c r="P144" s="11"/>
      <c r="Q144" s="11"/>
      <c r="R144" s="11" t="s">
        <v>1483</v>
      </c>
      <c r="S144" s="11" t="s">
        <v>2228</v>
      </c>
      <c r="T144" s="11"/>
      <c r="U144" s="11"/>
      <c r="V144" s="11"/>
      <c r="W144" s="11"/>
      <c r="X144" s="11" t="s">
        <v>822</v>
      </c>
      <c r="Y144" s="11" t="s">
        <v>1485</v>
      </c>
      <c r="Z144" s="11"/>
      <c r="AA144" s="11"/>
      <c r="AB144" s="11"/>
      <c r="AC144" s="11" t="s">
        <v>36</v>
      </c>
      <c r="AD144" s="11" t="s">
        <v>36</v>
      </c>
      <c r="AE144" s="11" t="s">
        <v>36</v>
      </c>
      <c r="AF144" s="11">
        <v>20180208</v>
      </c>
    </row>
    <row r="145" spans="1:32" s="27" customFormat="1" ht="14.1" customHeight="1">
      <c r="A145" s="25" t="str">
        <f>SUBSTITUTE(CONCATENATE(I145,J145,IF(K145="Identifier","ID",IF(AND(K145="Text",OR(I145&lt;&gt;"",J145&lt;&gt;"")),"",K145)),IF(AND(M145&lt;&gt;"Text",K145&lt;&gt;M145,NOT(AND(K145="URI",M145="Identifier")),NOT(AND(K145="UUID",M145="Identifier")),NOT(AND(K145="OID",M145="Identifier"))),IF(M145="Identifier","ID",M145),""))," ","")</f>
        <v>LotID</v>
      </c>
      <c r="B145" s="26">
        <v>1</v>
      </c>
      <c r="C145" s="14" t="s">
        <v>2232</v>
      </c>
      <c r="D145" s="25"/>
      <c r="E145" s="25"/>
      <c r="F145" s="25" t="str">
        <f>CONCATENATE( IF(G145="","",CONCATENATE(G145,"_ ")),H145,". ",IF(I145="","",CONCATENATE(I145,"_ ")),L145,IF(OR(I145&lt;&gt;"",L145&lt;&gt;M145),CONCATENATE(". ",M145),""))</f>
        <v>Lot. Lot Identifier. Identifier</v>
      </c>
      <c r="G145" s="25"/>
      <c r="H145" s="25" t="s">
        <v>822</v>
      </c>
      <c r="I145" s="25"/>
      <c r="J145" s="25" t="s">
        <v>822</v>
      </c>
      <c r="K145" s="25" t="s">
        <v>1497</v>
      </c>
      <c r="L145" s="25" t="str">
        <f>IF(J145&lt;&gt;"",CONCATENATE(J145," ",K145),K145)</f>
        <v>Lot Identifier</v>
      </c>
      <c r="M145" s="25" t="s">
        <v>1497</v>
      </c>
      <c r="N145" s="25"/>
      <c r="O145" s="25" t="str">
        <f>IF(N145&lt;&gt;"",CONCATENATE(N145,"_ ",M145,". Type"),CONCATENATE(M145,". Type"))</f>
        <v>Identifier. Type</v>
      </c>
      <c r="P145" s="25"/>
      <c r="Q145" s="25"/>
      <c r="R145" s="25" t="s">
        <v>1490</v>
      </c>
      <c r="S145" s="25" t="s">
        <v>2233</v>
      </c>
      <c r="T145" s="25"/>
      <c r="U145" s="25"/>
      <c r="Y145" s="14" t="s">
        <v>1485</v>
      </c>
      <c r="AA145" s="27" t="s">
        <v>36</v>
      </c>
      <c r="AE145" s="27" t="s">
        <v>36</v>
      </c>
      <c r="AF145" s="28">
        <v>20180208</v>
      </c>
    </row>
    <row r="146" spans="1:32" s="13" customFormat="1" ht="14.1" customHeight="1">
      <c r="A146" s="11" t="str">
        <f>SUBSTITUTE(CONCATENATE(G146,H146)," ","")</f>
        <v>LotGroup</v>
      </c>
      <c r="B146" s="12"/>
      <c r="C146" s="24" t="s">
        <v>2229</v>
      </c>
      <c r="D146" s="11"/>
      <c r="E146" s="11"/>
      <c r="F146" s="11" t="str">
        <f>CONCATENATE(IF(G146="","",CONCATENATE(G146,"_ ")),H146,". Details")</f>
        <v>Lot Group. Details</v>
      </c>
      <c r="G146" s="11"/>
      <c r="H146" s="24" t="s">
        <v>2230</v>
      </c>
      <c r="I146" s="11"/>
      <c r="J146" s="11"/>
      <c r="K146" s="11"/>
      <c r="L146" s="11"/>
      <c r="M146" s="11"/>
      <c r="N146" s="11"/>
      <c r="O146" s="11"/>
      <c r="P146" s="11"/>
      <c r="Q146" s="11"/>
      <c r="R146" s="11" t="s">
        <v>1483</v>
      </c>
      <c r="S146" s="11" t="s">
        <v>2228</v>
      </c>
      <c r="T146" s="11"/>
      <c r="U146" s="11"/>
      <c r="V146" s="11"/>
      <c r="W146" s="11"/>
      <c r="X146" s="11"/>
      <c r="Y146" s="11" t="s">
        <v>1485</v>
      </c>
      <c r="Z146" s="11"/>
      <c r="AA146" s="11"/>
      <c r="AB146" s="11"/>
      <c r="AC146" s="11" t="s">
        <v>36</v>
      </c>
      <c r="AD146" s="11" t="s">
        <v>36</v>
      </c>
      <c r="AE146" s="11" t="s">
        <v>36</v>
      </c>
      <c r="AF146" s="11">
        <v>20180208</v>
      </c>
    </row>
    <row r="147" spans="1:32" s="27" customFormat="1" ht="14.1" customHeight="1">
      <c r="A147" s="25" t="str">
        <f>SUBSTITUTE(CONCATENATE(I147,J147,IF(K147="Identifier","ID",IF(AND(K147="Text",OR(I147&lt;&gt;"",J147&lt;&gt;"")),"",K147)),IF(AND(M147&lt;&gt;"Text",K147&lt;&gt;M147,NOT(AND(K147="URI",M147="Identifier")),NOT(AND(K147="UUID",M147="Identifier")),NOT(AND(K147="OID",M147="Identifier"))),IF(M147="Identifier","ID",M147),""))," ","")</f>
        <v>LotID</v>
      </c>
      <c r="B147" s="26">
        <v>1</v>
      </c>
      <c r="C147" s="14" t="s">
        <v>2231</v>
      </c>
      <c r="D147" s="25"/>
      <c r="E147" s="25"/>
      <c r="F147" s="25" t="str">
        <f>CONCATENATE( IF(G147="","",CONCATENATE(G147,"_ ")),H147,". ",IF(I147="","",CONCATENATE(I147,"_ ")),L147,IF(OR(I147&lt;&gt;"",L147&lt;&gt;M147),CONCATENATE(". ",M147),""))</f>
        <v>Lot. Lot Identifier. Identifier</v>
      </c>
      <c r="G147" s="25"/>
      <c r="H147" s="25" t="s">
        <v>822</v>
      </c>
      <c r="I147" s="25"/>
      <c r="J147" s="25" t="s">
        <v>822</v>
      </c>
      <c r="K147" s="25" t="s">
        <v>1497</v>
      </c>
      <c r="L147" s="25" t="str">
        <f>IF(J147&lt;&gt;"",CONCATENATE(J147," ",K147),K147)</f>
        <v>Lot Identifier</v>
      </c>
      <c r="M147" s="25" t="s">
        <v>1497</v>
      </c>
      <c r="N147" s="25"/>
      <c r="O147" s="25" t="str">
        <f>IF(N147&lt;&gt;"",CONCATENATE(N147,"_ ",M147,". Type"),CONCATENATE(M147,". Type"))</f>
        <v>Identifier. Type</v>
      </c>
      <c r="P147" s="25"/>
      <c r="Q147" s="25"/>
      <c r="R147" s="25" t="s">
        <v>1490</v>
      </c>
      <c r="S147" s="25" t="s">
        <v>2233</v>
      </c>
      <c r="T147" s="25"/>
      <c r="U147" s="25"/>
      <c r="Y147" s="14" t="s">
        <v>1485</v>
      </c>
      <c r="AA147" s="27" t="s">
        <v>36</v>
      </c>
      <c r="AE147" s="27" t="s">
        <v>36</v>
      </c>
      <c r="AF147" s="28">
        <v>20180208</v>
      </c>
    </row>
    <row r="148" spans="1:32" s="13" customFormat="1" ht="14.1" customHeight="1">
      <c r="A148" s="11" t="str">
        <f>SUBSTITUTE(CONCATENATE(G148,H148)," ","")</f>
        <v>Notice</v>
      </c>
      <c r="B148" s="12"/>
      <c r="C148" s="24" t="s">
        <v>1692</v>
      </c>
      <c r="D148" s="11"/>
      <c r="E148" s="11"/>
      <c r="F148" s="11" t="str">
        <f>CONCATENATE(IF(G148="","",CONCATENATE(G148,"_ ")),H148,". Details")</f>
        <v>Notice. Details</v>
      </c>
      <c r="G148" s="11"/>
      <c r="H148" s="24" t="s">
        <v>1689</v>
      </c>
      <c r="I148" s="11"/>
      <c r="J148" s="11"/>
      <c r="K148" s="11"/>
      <c r="L148" s="11"/>
      <c r="M148" s="11"/>
      <c r="N148" s="11"/>
      <c r="O148" s="11"/>
      <c r="P148" s="11"/>
      <c r="Q148" s="11"/>
      <c r="R148" s="11" t="s">
        <v>1483</v>
      </c>
      <c r="S148" s="11" t="s">
        <v>2234</v>
      </c>
      <c r="T148" s="11"/>
      <c r="U148" s="11"/>
      <c r="V148" s="11"/>
      <c r="W148" s="11"/>
      <c r="X148" s="11"/>
      <c r="Y148" s="11" t="s">
        <v>1485</v>
      </c>
      <c r="Z148" s="11"/>
      <c r="AA148" s="11"/>
      <c r="AB148" s="11"/>
      <c r="AC148" s="11"/>
      <c r="AD148" s="11"/>
      <c r="AE148" s="11"/>
      <c r="AF148" s="11"/>
    </row>
    <row r="149" spans="1:32" s="13" customFormat="1" ht="14.1" customHeight="1">
      <c r="A149" s="11" t="str">
        <f>SUBSTITUTE(CONCATENATE(G149,H149)," ","")</f>
        <v>OutsourcedProcurementParty</v>
      </c>
      <c r="B149" s="12"/>
      <c r="C149" s="24" t="s">
        <v>1693</v>
      </c>
      <c r="D149" s="11"/>
      <c r="E149" s="11"/>
      <c r="F149" s="11" t="str">
        <f>CONCATENATE(IF(G149="","",CONCATENATE(G149,"_ ")),H149,". Details")</f>
        <v>Outsourced Procurement Party. Details</v>
      </c>
      <c r="G149" s="11"/>
      <c r="H149" s="24" t="s">
        <v>1694</v>
      </c>
      <c r="I149" s="11"/>
      <c r="J149" s="11"/>
      <c r="K149" s="11"/>
      <c r="L149" s="11"/>
      <c r="M149" s="11"/>
      <c r="N149" s="11"/>
      <c r="O149" s="11"/>
      <c r="P149" s="11"/>
      <c r="Q149" s="11"/>
      <c r="R149" s="11" t="s">
        <v>1483</v>
      </c>
      <c r="S149" s="11" t="s">
        <v>1695</v>
      </c>
      <c r="T149" s="11"/>
      <c r="U149" s="11"/>
      <c r="V149" s="11"/>
      <c r="W149" s="11"/>
      <c r="X149" s="11" t="s">
        <v>1046</v>
      </c>
      <c r="Y149" s="11" t="s">
        <v>1485</v>
      </c>
      <c r="Z149" s="11"/>
      <c r="AA149" s="11" t="s">
        <v>36</v>
      </c>
      <c r="AB149" s="11"/>
      <c r="AC149" s="11"/>
      <c r="AD149" s="11"/>
      <c r="AE149" s="11"/>
      <c r="AF149" s="11">
        <v>20180314</v>
      </c>
    </row>
    <row r="150" spans="1:32" s="27" customFormat="1" ht="14.1" customHeight="1">
      <c r="A150" s="20" t="str">
        <f>SUBSTITUTE(SUBSTITUTE(CONCATENATE(I150,IF(L150="Identifier","ID",L150))," ",""),"_","")</f>
        <v>ManagesOnBehalfOfProcuringEntity</v>
      </c>
      <c r="B150" s="21">
        <v>1</v>
      </c>
      <c r="C150" s="20" t="s">
        <v>1696</v>
      </c>
      <c r="D150" s="20"/>
      <c r="E150" s="20"/>
      <c r="F150" s="20" t="str">
        <f>CONCATENATE( IF(G150="","",CONCATENATE(G150,"_ ")),H150,". ",IF(I150="","",CONCATENATE(I150,"_ ")),L150,IF(I150="","",CONCATENATE(". ",M150)))</f>
        <v>Outsourced Procurement Party. Manages_ On Behalf Of_ Procuring Entity. On Behalf Of_ Procuring Entity</v>
      </c>
      <c r="G150" s="20"/>
      <c r="H150" s="20" t="s">
        <v>1694</v>
      </c>
      <c r="I150" s="20" t="s">
        <v>1697</v>
      </c>
      <c r="J150" s="20"/>
      <c r="K150" s="20"/>
      <c r="L150" s="20" t="str">
        <f>CONCATENATE(IF(P150="","",CONCATENATE(P150,"_ ")),Q150)</f>
        <v>On Behalf Of_ Procuring Entity</v>
      </c>
      <c r="M150" s="20" t="str">
        <f>L150</f>
        <v>On Behalf Of_ Procuring Entity</v>
      </c>
      <c r="N150" s="20"/>
      <c r="O150" s="20"/>
      <c r="P150" s="20" t="s">
        <v>1698</v>
      </c>
      <c r="Q150" s="20" t="s">
        <v>1517</v>
      </c>
      <c r="R150" s="20" t="s">
        <v>1507</v>
      </c>
      <c r="S150" s="20" t="s">
        <v>1699</v>
      </c>
      <c r="T150" s="20"/>
      <c r="U150" s="20"/>
      <c r="V150" s="20"/>
      <c r="W150" s="20"/>
      <c r="X150" s="23"/>
      <c r="Y150" s="23" t="s">
        <v>1485</v>
      </c>
      <c r="Z150" s="23"/>
      <c r="AA150" s="23"/>
      <c r="AB150" s="23"/>
      <c r="AC150" s="23"/>
      <c r="AD150" s="23"/>
      <c r="AE150" s="23"/>
      <c r="AF150" s="22">
        <v>20180314</v>
      </c>
    </row>
    <row r="151" spans="1:32" s="13" customFormat="1" ht="14.1" customHeight="1">
      <c r="A151" s="11" t="str">
        <f>SUBSTITUTE(CONCATENATE(G151,H151)," ","")</f>
        <v>PriorInformationNotice</v>
      </c>
      <c r="B151" s="12"/>
      <c r="C151" s="24" t="s">
        <v>1500</v>
      </c>
      <c r="D151" s="11"/>
      <c r="E151" s="11"/>
      <c r="F151" s="11" t="str">
        <f>CONCATENATE(IF(G151="","",CONCATENATE(G151,"_ ")),H151,". Details")</f>
        <v>Prior Information Notice. Details</v>
      </c>
      <c r="G151" s="11"/>
      <c r="H151" s="24" t="s">
        <v>2250</v>
      </c>
      <c r="I151" s="11"/>
      <c r="J151" s="11"/>
      <c r="K151" s="11"/>
      <c r="L151" s="11"/>
      <c r="M151" s="11"/>
      <c r="N151" s="11"/>
      <c r="O151" s="11"/>
      <c r="P151" s="11"/>
      <c r="Q151" s="11"/>
      <c r="R151" s="11" t="s">
        <v>1483</v>
      </c>
      <c r="S151" s="11" t="s">
        <v>2251</v>
      </c>
      <c r="T151" s="11"/>
      <c r="U151" s="11"/>
      <c r="V151" s="11"/>
      <c r="W151" s="11"/>
      <c r="X151" s="11"/>
      <c r="Y151" s="11" t="s">
        <v>1485</v>
      </c>
      <c r="Z151" s="11"/>
      <c r="AA151" s="11"/>
      <c r="AB151" s="11"/>
      <c r="AC151" s="11"/>
      <c r="AD151" s="11"/>
      <c r="AE151" s="11"/>
      <c r="AF151" s="11">
        <v>20180314</v>
      </c>
    </row>
    <row r="152" spans="1:32" s="13" customFormat="1" ht="14.1" customHeight="1">
      <c r="A152" s="11" t="str">
        <f>SUBSTITUTE(CONCATENATE(G152,H152)," ","")</f>
        <v>Prize</v>
      </c>
      <c r="B152" s="12"/>
      <c r="C152" s="24" t="s">
        <v>1537</v>
      </c>
      <c r="D152" s="11"/>
      <c r="E152" s="11"/>
      <c r="F152" s="11" t="str">
        <f>CONCATENATE(IF(G152="","",CONCATENATE(G152,"_ ")),H152,". Details")</f>
        <v>Prize. Details</v>
      </c>
      <c r="G152" s="11"/>
      <c r="H152" s="24" t="s">
        <v>1117</v>
      </c>
      <c r="I152" s="11"/>
      <c r="J152" s="11"/>
      <c r="K152" s="11"/>
      <c r="L152" s="11"/>
      <c r="M152" s="11"/>
      <c r="N152" s="11"/>
      <c r="O152" s="11"/>
      <c r="P152" s="11"/>
      <c r="Q152" s="11"/>
      <c r="R152" s="11" t="s">
        <v>1483</v>
      </c>
      <c r="S152" s="11"/>
      <c r="T152" s="11"/>
      <c r="U152" s="11"/>
      <c r="V152" s="11"/>
      <c r="W152" s="11"/>
      <c r="X152" s="11"/>
      <c r="Y152" s="11" t="s">
        <v>1485</v>
      </c>
      <c r="Z152" s="11"/>
      <c r="AA152" s="11" t="s">
        <v>36</v>
      </c>
      <c r="AB152" s="11" t="s">
        <v>1486</v>
      </c>
      <c r="AC152" s="11"/>
      <c r="AD152" s="11"/>
      <c r="AE152" s="11"/>
      <c r="AF152" s="11">
        <v>20180314</v>
      </c>
    </row>
    <row r="153" spans="1:32" s="27" customFormat="1" ht="14.1" customHeight="1">
      <c r="A153" s="25" t="str">
        <f>SUBSTITUTE(CONCATENATE(I153,J153,IF(K153="Identifier","ID",IF(AND(K153="Text",OR(I153&lt;&gt;"",J153&lt;&gt;"")),"",K153)),IF(AND(M153&lt;&gt;"Text",K153&lt;&gt;M153,NOT(AND(K153="URI",M153="Identifier")),NOT(AND(K153="UUID",M153="Identifier")),NOT(AND(K153="OID",M153="Identifier"))),IF(M153="Identifier","ID",M153),""))," ","")</f>
        <v>PrizeValueNumber</v>
      </c>
      <c r="B153" s="26">
        <v>1</v>
      </c>
      <c r="C153" s="14" t="s">
        <v>1701</v>
      </c>
      <c r="D153" s="25"/>
      <c r="E153" s="25"/>
      <c r="F153" s="25" t="str">
        <f>CONCATENATE( IF(G153="","",CONCATENATE(G153,"_ ")),H153,". ",IF(I153="","",CONCATENATE(I153,"_ ")),L153,IF(OR(I153&lt;&gt;"",L153&lt;&gt;M153),CONCATENATE(". ",M153),""))</f>
        <v>Prize. Prize Value Number. Number</v>
      </c>
      <c r="G153" s="25"/>
      <c r="H153" s="25" t="s">
        <v>1117</v>
      </c>
      <c r="I153" s="25"/>
      <c r="J153" s="25" t="s">
        <v>1115</v>
      </c>
      <c r="K153" s="25" t="s">
        <v>1702</v>
      </c>
      <c r="L153" s="25" t="str">
        <f>IF(J153&lt;&gt;"",CONCATENATE(J153," ",K153),K153)</f>
        <v>Prize Value Number</v>
      </c>
      <c r="M153" s="25" t="s">
        <v>1702</v>
      </c>
      <c r="N153" s="25"/>
      <c r="O153" s="25" t="str">
        <f>IF(N153&lt;&gt;"",CONCATENATE(N153,"_ ",M153,". Type"),CONCATENATE(M153,". Type"))</f>
        <v>Number. Type</v>
      </c>
      <c r="P153" s="25"/>
      <c r="Q153" s="25"/>
      <c r="R153" s="25" t="s">
        <v>1490</v>
      </c>
      <c r="S153" s="25"/>
      <c r="T153" s="25"/>
      <c r="U153" s="25"/>
      <c r="Y153" s="14"/>
      <c r="AA153" s="27" t="s">
        <v>36</v>
      </c>
      <c r="AF153" s="28">
        <v>20180314</v>
      </c>
    </row>
    <row r="154" spans="1:32" s="27" customFormat="1" ht="14.1" customHeight="1">
      <c r="A154" s="25" t="str">
        <f>SUBSTITUTE(CONCATENATE(I154,J154,IF(K154="Identifier","ID",IF(AND(K154="Text",OR(I154&lt;&gt;"",J154&lt;&gt;"")),"",K154)),IF(AND(M154&lt;&gt;"Text",K154&lt;&gt;M154,NOT(AND(K154="URI",M154="Identifier")),NOT(AND(K154="UUID",M154="Identifier")),NOT(AND(K154="OID",M154="Identifier"))),IF(M154="Identifier","ID",M154),""))," ","")</f>
        <v>PrizeOrderNumber</v>
      </c>
      <c r="B154" s="26">
        <v>1</v>
      </c>
      <c r="C154" s="25" t="s">
        <v>1703</v>
      </c>
      <c r="D154" s="25"/>
      <c r="E154" s="25"/>
      <c r="F154" s="25" t="str">
        <f>CONCATENATE( IF(G154="","",CONCATENATE(G154,"_ ")),H154,". ",IF(I154="","",CONCATENATE(I154,"_ ")),L154,IF(OR(I154&lt;&gt;"",L154&lt;&gt;M154),CONCATENATE(". ",M154),""))</f>
        <v>Prize. Prize Order Number. Number</v>
      </c>
      <c r="G154" s="25"/>
      <c r="H154" s="25" t="s">
        <v>1117</v>
      </c>
      <c r="I154" s="25"/>
      <c r="J154" s="25" t="s">
        <v>1704</v>
      </c>
      <c r="K154" s="25" t="s">
        <v>1702</v>
      </c>
      <c r="L154" s="25" t="str">
        <f>IF(J154&lt;&gt;"",CONCATENATE(J154," ",K154),K154)</f>
        <v>Prize Order Number</v>
      </c>
      <c r="M154" s="25" t="s">
        <v>1702</v>
      </c>
      <c r="N154" s="25"/>
      <c r="O154" s="25" t="str">
        <f>IF(N154&lt;&gt;"",CONCATENATE(N154,"_ ",M154,". Type"),CONCATENATE(M154,". Type"))</f>
        <v>Number. Type</v>
      </c>
      <c r="P154" s="25"/>
      <c r="Q154" s="25"/>
      <c r="R154" s="25" t="s">
        <v>1490</v>
      </c>
      <c r="S154" s="25"/>
      <c r="T154" s="25"/>
      <c r="U154" s="25"/>
      <c r="Y154" s="14"/>
      <c r="AA154" s="27" t="s">
        <v>36</v>
      </c>
      <c r="AF154" s="28">
        <v>20180314</v>
      </c>
    </row>
    <row r="155" spans="1:32" s="13" customFormat="1" ht="14.1" customHeight="1">
      <c r="A155" s="11" t="str">
        <f>SUBSTITUTE(CONCATENATE(G155,H155)," ","")</f>
        <v>ProcurementDocument</v>
      </c>
      <c r="B155" s="12"/>
      <c r="C155" s="24" t="s">
        <v>1500</v>
      </c>
      <c r="D155" s="11"/>
      <c r="E155" s="11"/>
      <c r="F155" s="11" t="str">
        <f>CONCATENATE(IF(G155="","",CONCATENATE(G155,"_ ")),H155,". Details")</f>
        <v>Procurement Document. Details</v>
      </c>
      <c r="G155" s="11"/>
      <c r="H155" s="24" t="s">
        <v>2246</v>
      </c>
      <c r="I155" s="11"/>
      <c r="J155" s="11"/>
      <c r="K155" s="11"/>
      <c r="L155" s="11"/>
      <c r="M155" s="11"/>
      <c r="N155" s="11"/>
      <c r="O155" s="11"/>
      <c r="P155" s="11"/>
      <c r="Q155" s="11"/>
      <c r="R155" s="11" t="s">
        <v>1483</v>
      </c>
      <c r="S155" s="11" t="s">
        <v>2247</v>
      </c>
      <c r="T155" s="11"/>
      <c r="U155" s="11"/>
      <c r="V155" s="11"/>
      <c r="W155" s="11"/>
      <c r="X155" s="11"/>
      <c r="Y155" s="11" t="s">
        <v>1485</v>
      </c>
      <c r="Z155" s="11"/>
      <c r="AA155" s="11" t="s">
        <v>1486</v>
      </c>
      <c r="AB155" s="11"/>
      <c r="AC155" s="11" t="s">
        <v>36</v>
      </c>
      <c r="AD155" s="11"/>
      <c r="AE155" s="11"/>
      <c r="AF155" s="11">
        <v>20180321</v>
      </c>
    </row>
    <row r="156" spans="1:32" s="27" customFormat="1" ht="14.1" customHeight="1">
      <c r="A156" s="20" t="str">
        <f>SUBSTITUTE(SUBSTITUTE(CONCATENATE(I156,IF(L156="Identifier","ID",L156))," ",""),"_","")</f>
        <v>RefersToProcurementProcedure</v>
      </c>
      <c r="B156" s="21">
        <v>1</v>
      </c>
      <c r="C156" s="23" t="s">
        <v>1500</v>
      </c>
      <c r="D156" s="20"/>
      <c r="E156" s="20"/>
      <c r="F156" s="20" t="str">
        <f>CONCATENATE( IF(G156="","",CONCATENATE(G156,"_ ")),H156,". ",IF(I156="","",CONCATENATE(I156,"_ ")),L156,IF(I156="","",CONCATENATE(". ",M156)))</f>
        <v>Procurement Document. Refers To_ Procurement Procedure. Procurement Procedure</v>
      </c>
      <c r="G156" s="20"/>
      <c r="H156" s="20" t="s">
        <v>2246</v>
      </c>
      <c r="I156" s="20" t="s">
        <v>2237</v>
      </c>
      <c r="J156" s="20"/>
      <c r="K156" s="20"/>
      <c r="L156" s="20" t="str">
        <f>CONCATENATE(IF(P156="","",CONCATENATE(P156,"_ ")),Q156)</f>
        <v>Procurement Procedure</v>
      </c>
      <c r="M156" s="20" t="str">
        <f>L156</f>
        <v>Procurement Procedure</v>
      </c>
      <c r="N156" s="20"/>
      <c r="O156" s="20"/>
      <c r="P156" s="20"/>
      <c r="Q156" s="20" t="s">
        <v>1706</v>
      </c>
      <c r="R156" s="20" t="s">
        <v>1507</v>
      </c>
      <c r="S156" s="20"/>
      <c r="T156" s="20"/>
      <c r="U156" s="20"/>
      <c r="V156" s="20"/>
      <c r="W156" s="20"/>
      <c r="X156" s="20" t="s">
        <v>1706</v>
      </c>
      <c r="Y156" s="23" t="s">
        <v>1485</v>
      </c>
      <c r="Z156" s="23"/>
      <c r="AA156" s="23" t="s">
        <v>1486</v>
      </c>
      <c r="AB156" s="23"/>
      <c r="AC156" s="23"/>
      <c r="AD156" s="23"/>
      <c r="AE156" s="23"/>
      <c r="AF156" s="22">
        <v>20180321</v>
      </c>
    </row>
    <row r="157" spans="1:32" s="13" customFormat="1" ht="14.1" customHeight="1">
      <c r="A157" s="11" t="str">
        <f>SUBSTITUTE(CONCATENATE(G157,H157)," ","")</f>
        <v>ProcurementProcedure</v>
      </c>
      <c r="B157" s="12"/>
      <c r="C157" s="24" t="s">
        <v>1705</v>
      </c>
      <c r="D157" s="11"/>
      <c r="E157" s="11"/>
      <c r="F157" s="11" t="str">
        <f>CONCATENATE(IF(G157="","",CONCATENATE(G157,"_ ")),H157,". Details")</f>
        <v>Procurement Procedure. Details</v>
      </c>
      <c r="G157" s="11"/>
      <c r="H157" s="24" t="s">
        <v>1706</v>
      </c>
      <c r="I157" s="11"/>
      <c r="J157" s="11"/>
      <c r="K157" s="11"/>
      <c r="L157" s="11"/>
      <c r="M157" s="11"/>
      <c r="N157" s="11"/>
      <c r="O157" s="11"/>
      <c r="P157" s="11"/>
      <c r="Q157" s="11"/>
      <c r="R157" s="11" t="s">
        <v>1483</v>
      </c>
      <c r="S157" s="11" t="s">
        <v>2228</v>
      </c>
      <c r="T157" s="11"/>
      <c r="U157" s="11"/>
      <c r="V157" s="11"/>
      <c r="W157" s="11"/>
      <c r="X157" s="11"/>
      <c r="Y157" s="11" t="s">
        <v>1485</v>
      </c>
      <c r="Z157" s="11"/>
      <c r="AA157" s="11" t="s">
        <v>36</v>
      </c>
      <c r="AB157" s="11"/>
      <c r="AC157" s="11" t="s">
        <v>36</v>
      </c>
      <c r="AD157" s="11"/>
      <c r="AE157" s="11"/>
      <c r="AF157" s="11">
        <v>20180208</v>
      </c>
    </row>
    <row r="158" spans="1:32" s="27" customFormat="1" ht="14.1" customHeight="1">
      <c r="A158" s="25" t="str">
        <f t="shared" ref="A158:A160" si="20">SUBSTITUTE(CONCATENATE(I158,J158,IF(K158="Identifier","ID",IF(AND(K158="Text",OR(I158&lt;&gt;"",J158&lt;&gt;"")),"",K158)),IF(AND(M158&lt;&gt;"Text",K158&lt;&gt;M158,NOT(AND(K158="URI",M158="Identifier")),NOT(AND(K158="UUID",M158="Identifier")),NOT(AND(K158="OID",M158="Identifier"))),IF(M158="Identifier","ID",M158),""))," ","")</f>
        <v>ID</v>
      </c>
      <c r="B158" s="26">
        <v>1</v>
      </c>
      <c r="C158" s="25" t="s">
        <v>1707</v>
      </c>
      <c r="D158" s="25"/>
      <c r="E158" s="25"/>
      <c r="F158" s="25" t="str">
        <f t="shared" ref="F158:F160" si="21">CONCATENATE( IF(G158="","",CONCATENATE(G158,"_ ")),H158,". ",IF(I158="","",CONCATENATE(I158,"_ ")),L158,IF(OR(I158&lt;&gt;"",L158&lt;&gt;M158),CONCATENATE(". ",M158),""))</f>
        <v>Procurement Procedure. Identifier</v>
      </c>
      <c r="G158" s="25"/>
      <c r="H158" s="25" t="s">
        <v>1706</v>
      </c>
      <c r="I158" s="25"/>
      <c r="J158" s="25"/>
      <c r="K158" s="25" t="s">
        <v>1497</v>
      </c>
      <c r="L158" s="25" t="str">
        <f t="shared" ref="L158:L160" si="22">IF(J158&lt;&gt;"",CONCATENATE(J158," ",K158),K158)</f>
        <v>Identifier</v>
      </c>
      <c r="M158" s="25" t="s">
        <v>1497</v>
      </c>
      <c r="N158" s="25"/>
      <c r="O158" s="25" t="str">
        <f t="shared" ref="O158:O160" si="23">IF(N158&lt;&gt;"",CONCATENATE(N158,"_ ",M158,". Type"),CONCATENATE(M158,". Type"))</f>
        <v>Identifier. Type</v>
      </c>
      <c r="P158" s="25"/>
      <c r="Q158" s="25"/>
      <c r="R158" s="25" t="s">
        <v>1490</v>
      </c>
      <c r="S158" s="25" t="s">
        <v>2233</v>
      </c>
      <c r="T158" s="25"/>
      <c r="U158" s="25"/>
      <c r="X158" s="27" t="s">
        <v>736</v>
      </c>
      <c r="Y158" s="14"/>
      <c r="AA158" s="27" t="s">
        <v>1486</v>
      </c>
      <c r="AE158" s="27" t="s">
        <v>1486</v>
      </c>
      <c r="AF158" s="28">
        <v>20180220</v>
      </c>
    </row>
    <row r="159" spans="1:32" s="27" customFormat="1" ht="14.1" customHeight="1">
      <c r="A159" s="25" t="str">
        <f t="shared" si="20"/>
        <v>ProcedureTypeCode</v>
      </c>
      <c r="B159" s="26">
        <v>1</v>
      </c>
      <c r="C159" s="25" t="s">
        <v>1500</v>
      </c>
      <c r="D159" s="25"/>
      <c r="E159" s="25"/>
      <c r="F159" s="25" t="str">
        <f t="shared" si="21"/>
        <v>Procurement Procedure. Procedure Type Code. Code</v>
      </c>
      <c r="G159" s="25"/>
      <c r="H159" s="25" t="s">
        <v>1706</v>
      </c>
      <c r="I159" s="25"/>
      <c r="J159" s="25" t="s">
        <v>1120</v>
      </c>
      <c r="K159" s="25" t="s">
        <v>1489</v>
      </c>
      <c r="L159" s="25" t="str">
        <f t="shared" si="22"/>
        <v>Procedure Type Code</v>
      </c>
      <c r="M159" s="25" t="s">
        <v>1489</v>
      </c>
      <c r="N159" s="25"/>
      <c r="O159" s="25" t="str">
        <f t="shared" si="23"/>
        <v>Code. Type</v>
      </c>
      <c r="P159" s="25"/>
      <c r="Q159" s="25"/>
      <c r="R159" s="25" t="s">
        <v>1490</v>
      </c>
      <c r="S159" s="25"/>
      <c r="T159" s="25" t="s">
        <v>1708</v>
      </c>
      <c r="U159" s="25"/>
      <c r="Y159" s="14"/>
      <c r="AC159" s="27" t="s">
        <v>36</v>
      </c>
      <c r="AE159" s="27" t="s">
        <v>1486</v>
      </c>
      <c r="AF159" s="28">
        <v>20180208</v>
      </c>
    </row>
    <row r="160" spans="1:32" s="27" customFormat="1" ht="14.1" customHeight="1">
      <c r="A160" s="25" t="str">
        <f t="shared" si="20"/>
        <v>GPAUsageIndicator</v>
      </c>
      <c r="B160" s="26"/>
      <c r="C160" s="25" t="s">
        <v>713</v>
      </c>
      <c r="D160" s="25"/>
      <c r="E160" s="25"/>
      <c r="F160" s="25" t="str">
        <f t="shared" si="21"/>
        <v>Procurement Procedure. GPA Usage Indicator. Indicator</v>
      </c>
      <c r="G160" s="25"/>
      <c r="H160" s="25" t="s">
        <v>1706</v>
      </c>
      <c r="I160" s="25"/>
      <c r="J160" s="25" t="s">
        <v>712</v>
      </c>
      <c r="K160" s="25" t="s">
        <v>1547</v>
      </c>
      <c r="L160" s="25" t="str">
        <f t="shared" si="22"/>
        <v>GPA Usage Indicator</v>
      </c>
      <c r="M160" s="25" t="s">
        <v>1547</v>
      </c>
      <c r="N160" s="25"/>
      <c r="O160" s="25" t="str">
        <f t="shared" si="23"/>
        <v>Indicator. Type</v>
      </c>
      <c r="P160" s="25"/>
      <c r="Q160" s="25"/>
      <c r="R160" s="25" t="s">
        <v>1490</v>
      </c>
      <c r="S160" s="25"/>
      <c r="T160" s="25"/>
      <c r="U160" s="25"/>
      <c r="X160" s="27" t="s">
        <v>712</v>
      </c>
      <c r="Y160" s="14"/>
      <c r="AA160" s="27" t="s">
        <v>36</v>
      </c>
      <c r="AE160" s="27" t="s">
        <v>1486</v>
      </c>
      <c r="AF160" s="28">
        <v>20180222</v>
      </c>
    </row>
    <row r="161" spans="1:32" s="27" customFormat="1" ht="14.1" customHeight="1">
      <c r="A161" s="74" t="str">
        <f t="shared" ref="A161" si="24">SUBSTITUTE(SUBSTITUTE(CONCATENATE(I161,IF(L161="Identifier","ID",L161))," ",""),"_","")</f>
        <v>UsesTechnique</v>
      </c>
      <c r="B161" s="21" t="s">
        <v>1498</v>
      </c>
      <c r="C161" s="20" t="s">
        <v>1709</v>
      </c>
      <c r="D161" s="20"/>
      <c r="E161" s="20"/>
      <c r="F161" s="20" t="str">
        <f t="shared" ref="F161" si="25">CONCATENATE( IF(G161="","",CONCATENATE(G161,"_ ")),H161,". ",IF(I161="","",CONCATENATE(I161,"_ ")),L161,IF(I161="","",CONCATENATE(". ",M161)))</f>
        <v>Procurement Procedure. Uses_ Technique. Technique</v>
      </c>
      <c r="G161" s="20"/>
      <c r="H161" s="20" t="s">
        <v>1706</v>
      </c>
      <c r="I161" s="20" t="s">
        <v>2253</v>
      </c>
      <c r="J161" s="20"/>
      <c r="K161" s="20"/>
      <c r="L161" s="20" t="str">
        <f t="shared" ref="L161" si="26">CONCATENATE(IF(P161="","",CONCATENATE(P161,"_ ")),Q161)</f>
        <v>Technique</v>
      </c>
      <c r="M161" s="20" t="str">
        <f t="shared" ref="M161" si="27">L161</f>
        <v>Technique</v>
      </c>
      <c r="N161" s="20"/>
      <c r="O161" s="20"/>
      <c r="P161" s="20"/>
      <c r="Q161" s="20" t="s">
        <v>1710</v>
      </c>
      <c r="R161" s="20" t="s">
        <v>1507</v>
      </c>
      <c r="S161" s="20"/>
      <c r="T161" s="20"/>
      <c r="U161" s="20"/>
      <c r="V161" s="20"/>
      <c r="W161" s="20"/>
      <c r="X161" s="23"/>
      <c r="Y161" s="23" t="s">
        <v>1485</v>
      </c>
      <c r="Z161" s="23"/>
      <c r="AA161" s="23" t="s">
        <v>36</v>
      </c>
      <c r="AB161" s="23" t="s">
        <v>1486</v>
      </c>
      <c r="AC161" s="23" t="s">
        <v>1486</v>
      </c>
      <c r="AD161" s="23"/>
      <c r="AE161" s="23" t="s">
        <v>36</v>
      </c>
      <c r="AF161" s="22">
        <v>20180220</v>
      </c>
    </row>
    <row r="162" spans="1:32" s="27" customFormat="1" ht="14.1" customHeight="1">
      <c r="A162" s="74" t="str">
        <f t="shared" ref="A162" si="28">SUBSTITUTE(SUBSTITUTE(CONCATENATE(I162,IF(L162="Identifier","ID",L162))," ",""),"_","")</f>
        <v>HasLegalBasisLegislation</v>
      </c>
      <c r="B162" s="21" t="s">
        <v>1502</v>
      </c>
      <c r="C162" s="20" t="s">
        <v>1711</v>
      </c>
      <c r="D162" s="20"/>
      <c r="E162" s="20"/>
      <c r="F162" s="20" t="str">
        <f t="shared" ref="F162" si="29">CONCATENATE( IF(G162="","",CONCATENATE(G162,"_ ")),H162,". ",IF(I162="","",CONCATENATE(I162,"_ ")),L162,IF(I162="","",CONCATENATE(". ",M162)))</f>
        <v>Procurement Procedure. Has_ Legal Basis_ Legislation. Legal Basis_ Legislation</v>
      </c>
      <c r="G162" s="20"/>
      <c r="H162" s="20" t="s">
        <v>1706</v>
      </c>
      <c r="I162" s="20" t="s">
        <v>1519</v>
      </c>
      <c r="J162" s="20"/>
      <c r="K162" s="20"/>
      <c r="L162" s="20" t="str">
        <f t="shared" ref="L162" si="30">CONCATENATE(IF(P162="","",CONCATENATE(P162,"_ ")),Q162)</f>
        <v>Legal Basis_ Legislation</v>
      </c>
      <c r="M162" s="20" t="str">
        <f t="shared" ref="M162" si="31">L162</f>
        <v>Legal Basis_ Legislation</v>
      </c>
      <c r="N162" s="20"/>
      <c r="O162" s="20"/>
      <c r="P162" s="20" t="s">
        <v>783</v>
      </c>
      <c r="Q162" s="20" t="s">
        <v>1712</v>
      </c>
      <c r="R162" s="20" t="s">
        <v>1507</v>
      </c>
      <c r="S162" s="20"/>
      <c r="T162" s="20"/>
      <c r="U162" s="20"/>
      <c r="V162" s="20"/>
      <c r="W162" s="20"/>
      <c r="X162" s="23"/>
      <c r="Y162" s="23" t="s">
        <v>1485</v>
      </c>
      <c r="Z162" s="23"/>
      <c r="AA162" s="23" t="s">
        <v>36</v>
      </c>
      <c r="AB162" s="23" t="s">
        <v>1486</v>
      </c>
      <c r="AC162" s="23" t="s">
        <v>1486</v>
      </c>
      <c r="AD162" s="23"/>
      <c r="AE162" s="23" t="s">
        <v>36</v>
      </c>
      <c r="AF162" s="22">
        <v>20180220</v>
      </c>
    </row>
    <row r="163" spans="1:32" s="27" customFormat="1" ht="14.1" customHeight="1">
      <c r="A163" s="20" t="str">
        <f t="shared" ref="A163:A168" si="32">SUBSTITUTE(SUBSTITUTE(CONCATENATE(I163,IF(L163="Identifier","ID",L163))," ",""),"_","")</f>
        <v>HasDurationPeriod</v>
      </c>
      <c r="B163" s="21" t="s">
        <v>1498</v>
      </c>
      <c r="C163" s="20" t="s">
        <v>1500</v>
      </c>
      <c r="D163" s="20"/>
      <c r="E163" s="20"/>
      <c r="F163" s="20" t="str">
        <f t="shared" ref="F163:F168" si="33">CONCATENATE( IF(G163="","",CONCATENATE(G163,"_ ")),H163,". ",IF(I163="","",CONCATENATE(I163,"_ ")),L163,IF(I163="","",CONCATENATE(". ",M163)))</f>
        <v>Procurement Procedure. Has_ Duration_ Period. Duration_ Period</v>
      </c>
      <c r="G163" s="20"/>
      <c r="H163" s="20" t="s">
        <v>1706</v>
      </c>
      <c r="I163" s="20" t="s">
        <v>1519</v>
      </c>
      <c r="J163" s="20"/>
      <c r="K163" s="20"/>
      <c r="L163" s="20" t="str">
        <f t="shared" ref="L163:L168" si="34">CONCATENATE(IF(P163="","",CONCATENATE(P163,"_ ")),Q163)</f>
        <v>Duration_ Period</v>
      </c>
      <c r="M163" s="20" t="str">
        <f t="shared" ref="M163:M168" si="35">L163</f>
        <v>Duration_ Period</v>
      </c>
      <c r="N163" s="20"/>
      <c r="O163" s="20"/>
      <c r="P163" s="20" t="s">
        <v>1657</v>
      </c>
      <c r="Q163" s="20" t="s">
        <v>1526</v>
      </c>
      <c r="R163" s="20" t="s">
        <v>1507</v>
      </c>
      <c r="S163" s="20"/>
      <c r="T163" s="20"/>
      <c r="U163" s="20"/>
      <c r="V163" s="20"/>
      <c r="W163" s="20"/>
      <c r="X163" s="23"/>
      <c r="Y163" s="23" t="s">
        <v>1485</v>
      </c>
      <c r="Z163" s="23"/>
      <c r="AA163" s="23" t="s">
        <v>36</v>
      </c>
      <c r="AB163" s="23" t="s">
        <v>1486</v>
      </c>
      <c r="AC163" s="23" t="s">
        <v>1486</v>
      </c>
      <c r="AD163" s="23"/>
      <c r="AE163" s="23" t="s">
        <v>36</v>
      </c>
      <c r="AF163" s="22">
        <v>20180220</v>
      </c>
    </row>
    <row r="164" spans="1:32" s="27" customFormat="1" ht="14.1" customHeight="1">
      <c r="A164" s="20" t="str">
        <f t="shared" si="32"/>
        <v>HasLot</v>
      </c>
      <c r="B164" s="21" t="s">
        <v>1502</v>
      </c>
      <c r="C164" s="20" t="s">
        <v>823</v>
      </c>
      <c r="D164" s="20"/>
      <c r="E164" s="20"/>
      <c r="F164" s="20" t="str">
        <f t="shared" si="33"/>
        <v>Procurement Procedure. Has_ Lot. Lot</v>
      </c>
      <c r="G164" s="20"/>
      <c r="H164" s="20" t="s">
        <v>1706</v>
      </c>
      <c r="I164" s="20" t="s">
        <v>1519</v>
      </c>
      <c r="J164" s="20"/>
      <c r="K164" s="20"/>
      <c r="L164" s="20" t="str">
        <f t="shared" si="34"/>
        <v>Lot</v>
      </c>
      <c r="M164" s="20" t="str">
        <f t="shared" si="35"/>
        <v>Lot</v>
      </c>
      <c r="N164" s="20"/>
      <c r="O164" s="20"/>
      <c r="P164" s="20"/>
      <c r="Q164" s="20" t="s">
        <v>822</v>
      </c>
      <c r="R164" s="20" t="s">
        <v>1507</v>
      </c>
      <c r="S164" s="20"/>
      <c r="T164" s="20"/>
      <c r="U164" s="20"/>
      <c r="V164" s="20"/>
      <c r="W164" s="20"/>
      <c r="X164" s="23"/>
      <c r="Y164" s="23" t="s">
        <v>1485</v>
      </c>
      <c r="Z164" s="23"/>
      <c r="AA164" s="23" t="s">
        <v>36</v>
      </c>
      <c r="AB164" s="23"/>
      <c r="AC164" s="23"/>
      <c r="AD164" s="23"/>
      <c r="AE164" s="23" t="s">
        <v>1486</v>
      </c>
      <c r="AF164" s="22">
        <v>20180208</v>
      </c>
    </row>
    <row r="165" spans="1:32" s="27" customFormat="1" ht="14.1" customHeight="1">
      <c r="A165" s="20" t="str">
        <f t="shared" si="32"/>
        <v>HasLotGroup</v>
      </c>
      <c r="B165" s="21" t="s">
        <v>1713</v>
      </c>
      <c r="C165" s="20" t="s">
        <v>1714</v>
      </c>
      <c r="D165" s="20"/>
      <c r="E165" s="20"/>
      <c r="F165" s="20" t="str">
        <f t="shared" si="33"/>
        <v>Procurement Procedure. Has_ Lot Group. Lot Group</v>
      </c>
      <c r="G165" s="20"/>
      <c r="H165" s="20" t="s">
        <v>1706</v>
      </c>
      <c r="I165" s="20" t="s">
        <v>1519</v>
      </c>
      <c r="J165" s="20"/>
      <c r="K165" s="20"/>
      <c r="L165" s="20" t="str">
        <f t="shared" si="34"/>
        <v>Lot Group</v>
      </c>
      <c r="M165" s="20" t="str">
        <f t="shared" si="35"/>
        <v>Lot Group</v>
      </c>
      <c r="N165" s="20"/>
      <c r="O165" s="20"/>
      <c r="P165" s="20"/>
      <c r="Q165" s="20" t="s">
        <v>2230</v>
      </c>
      <c r="R165" s="20" t="s">
        <v>1507</v>
      </c>
      <c r="S165" s="20"/>
      <c r="T165" s="20"/>
      <c r="U165" s="20"/>
      <c r="V165" s="20"/>
      <c r="W165" s="20"/>
      <c r="X165" s="23"/>
      <c r="Y165" s="23" t="s">
        <v>1485</v>
      </c>
      <c r="Z165" s="23"/>
      <c r="AA165" s="23" t="s">
        <v>36</v>
      </c>
      <c r="AB165" s="23"/>
      <c r="AC165" s="23"/>
      <c r="AD165" s="23"/>
      <c r="AE165" s="23" t="s">
        <v>1486</v>
      </c>
      <c r="AF165" s="22">
        <v>20180208</v>
      </c>
    </row>
    <row r="166" spans="1:32" s="27" customFormat="1" ht="14.1" customHeight="1">
      <c r="A166" s="20" t="str">
        <f t="shared" si="32"/>
        <v>HasEconomicOperator</v>
      </c>
      <c r="B166" s="21" t="s">
        <v>1502</v>
      </c>
      <c r="C166" s="74" t="s">
        <v>2254</v>
      </c>
      <c r="D166" s="20"/>
      <c r="E166" s="20"/>
      <c r="F166" s="20" t="str">
        <f t="shared" si="33"/>
        <v>Procurement Procedure. Has_ Economic Operator. Economic Operator</v>
      </c>
      <c r="G166" s="20"/>
      <c r="H166" s="20" t="s">
        <v>1706</v>
      </c>
      <c r="I166" s="20" t="s">
        <v>1519</v>
      </c>
      <c r="J166" s="20"/>
      <c r="K166" s="20"/>
      <c r="L166" s="20" t="str">
        <f t="shared" si="34"/>
        <v>Economic Operator</v>
      </c>
      <c r="M166" s="20" t="str">
        <f t="shared" si="35"/>
        <v>Economic Operator</v>
      </c>
      <c r="N166" s="20"/>
      <c r="O166" s="20"/>
      <c r="P166" s="20"/>
      <c r="Q166" s="20" t="s">
        <v>481</v>
      </c>
      <c r="R166" s="20" t="s">
        <v>1507</v>
      </c>
      <c r="S166" s="20"/>
      <c r="T166" s="20"/>
      <c r="U166" s="20"/>
      <c r="V166" s="20"/>
      <c r="W166" s="20"/>
      <c r="X166" s="23"/>
      <c r="Y166" s="23" t="s">
        <v>1485</v>
      </c>
      <c r="Z166" s="23"/>
      <c r="AA166" s="23" t="s">
        <v>1486</v>
      </c>
      <c r="AB166" s="23"/>
      <c r="AC166" s="23"/>
      <c r="AD166" s="23"/>
      <c r="AE166" s="23" t="s">
        <v>36</v>
      </c>
      <c r="AF166" s="22">
        <v>20180219</v>
      </c>
    </row>
    <row r="167" spans="1:32" s="27" customFormat="1" ht="14.1" customHeight="1">
      <c r="A167" s="20" t="str">
        <f t="shared" si="32"/>
        <v>HasProcuringEntity</v>
      </c>
      <c r="B167" s="21" t="s">
        <v>1492</v>
      </c>
      <c r="C167" s="20" t="s">
        <v>162</v>
      </c>
      <c r="D167" s="20"/>
      <c r="E167" s="20"/>
      <c r="F167" s="20" t="str">
        <f t="shared" si="33"/>
        <v>Procurement Procedure. Has_ Procuring Entity. Procuring Entity</v>
      </c>
      <c r="G167" s="20"/>
      <c r="H167" s="20" t="s">
        <v>1706</v>
      </c>
      <c r="I167" s="20" t="s">
        <v>1519</v>
      </c>
      <c r="J167" s="20"/>
      <c r="K167" s="20"/>
      <c r="L167" s="20" t="str">
        <f t="shared" si="34"/>
        <v>Procuring Entity</v>
      </c>
      <c r="M167" s="20" t="str">
        <f t="shared" si="35"/>
        <v>Procuring Entity</v>
      </c>
      <c r="N167" s="20"/>
      <c r="O167" s="20"/>
      <c r="P167" s="20"/>
      <c r="Q167" s="20" t="s">
        <v>1517</v>
      </c>
      <c r="R167" s="20" t="s">
        <v>1507</v>
      </c>
      <c r="S167" s="20"/>
      <c r="T167" s="20"/>
      <c r="U167" s="20"/>
      <c r="V167" s="20"/>
      <c r="W167" s="20"/>
      <c r="X167" s="23"/>
      <c r="Y167" s="23" t="s">
        <v>1485</v>
      </c>
      <c r="Z167" s="23"/>
      <c r="AA167" s="23" t="s">
        <v>1486</v>
      </c>
      <c r="AB167" s="23"/>
      <c r="AC167" s="23"/>
      <c r="AD167" s="23" t="s">
        <v>36</v>
      </c>
      <c r="AE167" s="23" t="s">
        <v>1486</v>
      </c>
      <c r="AF167" s="22">
        <v>20180222</v>
      </c>
    </row>
    <row r="168" spans="1:32" s="27" customFormat="1" ht="14.1" customHeight="1">
      <c r="A168" s="20" t="str">
        <f t="shared" si="32"/>
        <v>HasTenderingTerms</v>
      </c>
      <c r="B168" s="21">
        <v>1</v>
      </c>
      <c r="C168" s="20" t="s">
        <v>1500</v>
      </c>
      <c r="D168" s="20"/>
      <c r="E168" s="20"/>
      <c r="F168" s="20" t="str">
        <f t="shared" si="33"/>
        <v>Procurement Procedure. Has_ Tendering Terms. Tendering Terms</v>
      </c>
      <c r="G168" s="20"/>
      <c r="H168" s="20" t="s">
        <v>1706</v>
      </c>
      <c r="I168" s="20" t="s">
        <v>1519</v>
      </c>
      <c r="J168" s="20"/>
      <c r="K168" s="20"/>
      <c r="L168" s="20" t="str">
        <f t="shared" si="34"/>
        <v>Tendering Terms</v>
      </c>
      <c r="M168" s="20" t="str">
        <f t="shared" si="35"/>
        <v>Tendering Terms</v>
      </c>
      <c r="N168" s="20"/>
      <c r="O168" s="20"/>
      <c r="P168" s="20"/>
      <c r="Q168" s="20" t="s">
        <v>1718</v>
      </c>
      <c r="R168" s="20" t="s">
        <v>1507</v>
      </c>
      <c r="S168" s="20"/>
      <c r="T168" s="20"/>
      <c r="U168" s="20"/>
      <c r="V168" s="20"/>
      <c r="W168" s="20"/>
      <c r="X168" s="23"/>
      <c r="Y168" s="23" t="s">
        <v>1485</v>
      </c>
      <c r="Z168" s="23"/>
      <c r="AA168" s="23" t="s">
        <v>36</v>
      </c>
      <c r="AB168" s="23"/>
      <c r="AC168" s="23"/>
      <c r="AD168" s="23"/>
      <c r="AE168" s="23"/>
      <c r="AF168" s="22">
        <v>20180228</v>
      </c>
    </row>
    <row r="169" spans="1:32" s="27" customFormat="1" ht="14.1" customHeight="1">
      <c r="A169" s="20" t="str">
        <f t="shared" ref="A169" si="36">SUBSTITUTE(SUBSTITUTE(CONCATENATE(I169,IF(L169="Identifier","ID",L169))," ",""),"_","")</f>
        <v>HasEvaluationProcess</v>
      </c>
      <c r="B169" s="21" t="s">
        <v>1498</v>
      </c>
      <c r="C169" s="20" t="s">
        <v>1500</v>
      </c>
      <c r="D169" s="20"/>
      <c r="E169" s="20"/>
      <c r="F169" s="20" t="str">
        <f t="shared" ref="F169" si="37">CONCATENATE( IF(G169="","",CONCATENATE(G169,"_ ")),H169,". ",IF(I169="","",CONCATENATE(I169,"_ ")),L169,IF(I169="","",CONCATENATE(". ",M169)))</f>
        <v>Procurement Procedure. Has_ Evaluation Process. Evaluation Process</v>
      </c>
      <c r="G169" s="20"/>
      <c r="H169" s="20" t="s">
        <v>1706</v>
      </c>
      <c r="I169" s="20" t="s">
        <v>1519</v>
      </c>
      <c r="J169" s="20"/>
      <c r="K169" s="20"/>
      <c r="L169" s="20" t="str">
        <f t="shared" ref="L169" si="38">CONCATENATE(IF(P169="","",CONCATENATE(P169,"_ ")),Q169)</f>
        <v>Evaluation Process</v>
      </c>
      <c r="M169" s="20" t="str">
        <f t="shared" ref="M169" si="39">L169</f>
        <v>Evaluation Process</v>
      </c>
      <c r="N169" s="20"/>
      <c r="O169" s="20"/>
      <c r="P169" s="20"/>
      <c r="Q169" s="20" t="s">
        <v>1622</v>
      </c>
      <c r="R169" s="20" t="s">
        <v>1507</v>
      </c>
      <c r="S169" s="20"/>
      <c r="T169" s="20"/>
      <c r="U169" s="20"/>
      <c r="V169" s="20"/>
      <c r="W169" s="20"/>
      <c r="X169" s="23"/>
      <c r="Y169" s="23" t="s">
        <v>1485</v>
      </c>
      <c r="Z169" s="23"/>
      <c r="AA169" s="23"/>
      <c r="AB169" s="23"/>
      <c r="AC169" s="23"/>
      <c r="AD169" s="23"/>
      <c r="AE169" s="23"/>
      <c r="AF169" s="22">
        <v>20180313</v>
      </c>
    </row>
    <row r="170" spans="1:32" s="27" customFormat="1" ht="14.1" customHeight="1">
      <c r="A170" s="20" t="str">
        <f>SUBSTITUTE(SUBSTITUTE(CONCATENATE(I170,IF(L170="Identifier","ID",L170))," ",""),"_","")</f>
        <v>HasTenderingProcess</v>
      </c>
      <c r="B170" s="21" t="s">
        <v>1498</v>
      </c>
      <c r="C170" s="20" t="s">
        <v>1500</v>
      </c>
      <c r="D170" s="20"/>
      <c r="E170" s="20"/>
      <c r="F170" s="20" t="str">
        <f>CONCATENATE( IF(G170="","",CONCATENATE(G170,"_ ")),H170,". ",IF(I170="","",CONCATENATE(I170,"_ ")),L170,IF(I170="","",CONCATENATE(". ",M170)))</f>
        <v>Procurement Procedure. Has_ Tendering Process. Tendering Process</v>
      </c>
      <c r="G170" s="20"/>
      <c r="H170" s="20" t="s">
        <v>1706</v>
      </c>
      <c r="I170" s="20" t="s">
        <v>1519</v>
      </c>
      <c r="J170" s="20"/>
      <c r="K170" s="20"/>
      <c r="L170" s="20" t="str">
        <f>CONCATENATE(IF(P170="","",CONCATENATE(P170,"_ ")),Q170)</f>
        <v>Tendering Process</v>
      </c>
      <c r="M170" s="20" t="str">
        <f>L170</f>
        <v>Tendering Process</v>
      </c>
      <c r="N170" s="20"/>
      <c r="O170" s="20"/>
      <c r="P170" s="20"/>
      <c r="Q170" s="20" t="s">
        <v>1716</v>
      </c>
      <c r="R170" s="20" t="s">
        <v>1507</v>
      </c>
      <c r="S170" s="20"/>
      <c r="T170" s="20"/>
      <c r="U170" s="20"/>
      <c r="V170" s="20"/>
      <c r="W170" s="20"/>
      <c r="X170" s="23"/>
      <c r="Y170" s="23" t="s">
        <v>1485</v>
      </c>
      <c r="Z170" s="23"/>
      <c r="AA170" s="23" t="s">
        <v>1486</v>
      </c>
      <c r="AB170" s="23"/>
      <c r="AC170" s="23"/>
      <c r="AD170" s="23"/>
      <c r="AE170" s="23" t="s">
        <v>36</v>
      </c>
      <c r="AF170" s="22">
        <v>20180219</v>
      </c>
    </row>
    <row r="171" spans="1:32" s="27" customFormat="1" ht="14.1" customHeight="1">
      <c r="A171" s="20" t="str">
        <f>SUBSTITUTE(SUBSTITUTE(CONCATENATE(I171,IF(L171="Identifier","ID",L171))," ",""),"_","")</f>
        <v>HasSubmissionProcess</v>
      </c>
      <c r="B171" s="21">
        <v>1</v>
      </c>
      <c r="C171" s="20" t="s">
        <v>1500</v>
      </c>
      <c r="D171" s="20"/>
      <c r="E171" s="20"/>
      <c r="F171" s="20" t="str">
        <f>CONCATENATE( IF(G171="","",CONCATENATE(G171,"_ ")),H171,". ",IF(I171="","",CONCATENATE(I171,"_ ")),L171,IF(I171="","",CONCATENATE(". ",M171)))</f>
        <v>Procurement Procedure. Has_ Submission Process. Submission Process</v>
      </c>
      <c r="G171" s="20"/>
      <c r="H171" s="20" t="s">
        <v>1706</v>
      </c>
      <c r="I171" s="20" t="s">
        <v>1519</v>
      </c>
      <c r="J171" s="20"/>
      <c r="K171" s="20"/>
      <c r="L171" s="20" t="str">
        <f>CONCATENATE(IF(P171="","",CONCATENATE(P171,"_ ")),Q171)</f>
        <v>Submission Process</v>
      </c>
      <c r="M171" s="20" t="str">
        <f>L171</f>
        <v>Submission Process</v>
      </c>
      <c r="N171" s="20"/>
      <c r="O171" s="20"/>
      <c r="P171" s="20"/>
      <c r="Q171" s="20" t="s">
        <v>2258</v>
      </c>
      <c r="R171" s="20" t="s">
        <v>1507</v>
      </c>
      <c r="S171" s="20"/>
      <c r="T171" s="20"/>
      <c r="U171" s="20"/>
      <c r="V171" s="20"/>
      <c r="W171" s="20"/>
      <c r="X171" s="23"/>
      <c r="Y171" s="23" t="s">
        <v>1485</v>
      </c>
      <c r="Z171" s="23"/>
      <c r="AA171" s="23" t="s">
        <v>1486</v>
      </c>
      <c r="AB171" s="23"/>
      <c r="AC171" s="23"/>
      <c r="AD171" s="23"/>
      <c r="AE171" s="23" t="s">
        <v>36</v>
      </c>
      <c r="AF171" s="22">
        <v>20180219</v>
      </c>
    </row>
    <row r="172" spans="1:32" s="27" customFormat="1" ht="14.1" customHeight="1">
      <c r="A172" s="20" t="str">
        <f>SUBSTITUTE(SUBSTITUTE(CONCATENATE(I172,IF(L172="Identifier","ID",L172))," ",""),"_","")</f>
        <v>HasProcurementDocument</v>
      </c>
      <c r="B172" s="21" t="s">
        <v>1492</v>
      </c>
      <c r="C172" s="20" t="s">
        <v>1500</v>
      </c>
      <c r="D172" s="20"/>
      <c r="E172" s="20"/>
      <c r="F172" s="20" t="str">
        <f>CONCATENATE( IF(G172="","",CONCATENATE(G172,"_ ")),H172,". ",IF(I172="","",CONCATENATE(I172,"_ ")),L172,IF(I172="","",CONCATENATE(". ",M172)))</f>
        <v>Procurement Procedure. Has_ Procurement Document. Procurement Document</v>
      </c>
      <c r="G172" s="20"/>
      <c r="H172" s="20" t="s">
        <v>1706</v>
      </c>
      <c r="I172" s="20" t="s">
        <v>1519</v>
      </c>
      <c r="J172" s="20"/>
      <c r="K172" s="20"/>
      <c r="L172" s="20" t="str">
        <f>CONCATENATE(IF(P172="","",CONCATENATE(P172,"_ ")),Q172)</f>
        <v>Procurement Document</v>
      </c>
      <c r="M172" s="20" t="str">
        <f>L172</f>
        <v>Procurement Document</v>
      </c>
      <c r="N172" s="20"/>
      <c r="O172" s="20"/>
      <c r="P172" s="20"/>
      <c r="Q172" s="20" t="s">
        <v>2246</v>
      </c>
      <c r="R172" s="20" t="s">
        <v>1507</v>
      </c>
      <c r="S172" s="20"/>
      <c r="T172" s="20"/>
      <c r="U172" s="20"/>
      <c r="V172" s="20"/>
      <c r="W172" s="20"/>
      <c r="X172" s="23"/>
      <c r="Y172" s="23" t="s">
        <v>1485</v>
      </c>
      <c r="Z172" s="23"/>
      <c r="AA172" s="23" t="s">
        <v>1486</v>
      </c>
      <c r="AB172" s="23"/>
      <c r="AC172" s="23"/>
      <c r="AD172" s="23"/>
      <c r="AE172" s="23" t="s">
        <v>36</v>
      </c>
      <c r="AF172" s="22">
        <v>20180219</v>
      </c>
    </row>
    <row r="173" spans="1:32" s="13" customFormat="1" ht="14.1" customHeight="1">
      <c r="A173" s="11" t="str">
        <f>SUBSTITUTE(CONCATENATE(G173,H173)," ","")</f>
        <v>ProcurementProject</v>
      </c>
      <c r="B173" s="12"/>
      <c r="C173" s="24" t="s">
        <v>1500</v>
      </c>
      <c r="D173" s="11"/>
      <c r="E173" s="11"/>
      <c r="F173" s="11" t="str">
        <f>CONCATENATE(IF(G173="","",CONCATENATE(G173,"_ ")),H173,". Details")</f>
        <v>Procurement Project. Details</v>
      </c>
      <c r="G173" s="11"/>
      <c r="H173" s="24" t="s">
        <v>1506</v>
      </c>
      <c r="I173" s="11"/>
      <c r="J173" s="11"/>
      <c r="K173" s="11"/>
      <c r="L173" s="11"/>
      <c r="M173" s="11"/>
      <c r="N173" s="11"/>
      <c r="O173" s="11"/>
      <c r="P173" s="11"/>
      <c r="Q173" s="11"/>
      <c r="R173" s="11" t="s">
        <v>1483</v>
      </c>
      <c r="S173" s="11"/>
      <c r="T173" s="11"/>
      <c r="U173" s="11"/>
      <c r="V173" s="11"/>
      <c r="W173" s="11"/>
      <c r="X173" s="11"/>
      <c r="Y173" s="11" t="s">
        <v>1485</v>
      </c>
      <c r="Z173" s="11"/>
      <c r="AA173" s="11" t="s">
        <v>1486</v>
      </c>
      <c r="AB173" s="11"/>
      <c r="AC173" s="11"/>
      <c r="AD173" s="11" t="s">
        <v>1486</v>
      </c>
      <c r="AE173" s="11" t="s">
        <v>1486</v>
      </c>
      <c r="AF173" s="11">
        <v>20180318</v>
      </c>
    </row>
    <row r="174" spans="1:32" s="27" customFormat="1" ht="14.1" customHeight="1">
      <c r="A174" s="25" t="str">
        <f t="shared" ref="A174:A175" si="40">SUBSTITUTE(CONCATENATE(I174,J174,IF(K174="Identifier","ID",IF(AND(K174="Text",OR(I174&lt;&gt;"",J174&lt;&gt;"")),"",K174)),IF(AND(M174&lt;&gt;"Text",K174&lt;&gt;M174,NOT(AND(K174="URI",M174="Identifier")),NOT(AND(K174="UUID",M174="Identifier")),NOT(AND(K174="OID",M174="Identifier"))),IF(M174="Identifier","ID",M174),""))," ","")</f>
        <v>ID</v>
      </c>
      <c r="B174" s="26" t="s">
        <v>1498</v>
      </c>
      <c r="C174" s="25" t="s">
        <v>1500</v>
      </c>
      <c r="D174" s="25"/>
      <c r="E174" s="25"/>
      <c r="F174" s="25" t="str">
        <f t="shared" ref="F174:F175" si="41">CONCATENATE( IF(G174="","",CONCATENATE(G174,"_ ")),H174,". ",IF(I174="","",CONCATENATE(I174,"_ ")),L174,IF(OR(I174&lt;&gt;"",L174&lt;&gt;M174),CONCATENATE(". ",M174),""))</f>
        <v>Procurement Project. Identifier</v>
      </c>
      <c r="G174" s="25"/>
      <c r="H174" s="25" t="s">
        <v>1506</v>
      </c>
      <c r="I174" s="25"/>
      <c r="J174" s="25"/>
      <c r="K174" s="25" t="s">
        <v>1497</v>
      </c>
      <c r="L174" s="25" t="str">
        <f t="shared" ref="L174:L175" si="42">IF(J174&lt;&gt;"",CONCATENATE(J174," ",K174),K174)</f>
        <v>Identifier</v>
      </c>
      <c r="M174" s="25" t="s">
        <v>1497</v>
      </c>
      <c r="N174" s="25"/>
      <c r="O174" s="25" t="str">
        <f t="shared" ref="O174:O175" si="43">IF(N174&lt;&gt;"",CONCATENATE(N174,"_ ",M174,". Type"),CONCATENATE(M174,". Type"))</f>
        <v>Identifier. Type</v>
      </c>
      <c r="P174" s="25"/>
      <c r="Q174" s="25"/>
      <c r="R174" s="25" t="s">
        <v>1490</v>
      </c>
      <c r="S174" s="25"/>
      <c r="T174" s="25"/>
      <c r="U174" s="25"/>
      <c r="Y174" s="14" t="s">
        <v>1485</v>
      </c>
      <c r="AA174" s="27" t="s">
        <v>1486</v>
      </c>
      <c r="AE174" s="27" t="s">
        <v>1486</v>
      </c>
      <c r="AF174" s="28">
        <v>20180318</v>
      </c>
    </row>
    <row r="175" spans="1:32" s="27" customFormat="1" ht="14.1" customHeight="1">
      <c r="A175" s="25" t="str">
        <f t="shared" si="40"/>
        <v>Description</v>
      </c>
      <c r="B175" s="26" t="s">
        <v>1502</v>
      </c>
      <c r="C175" s="14" t="s">
        <v>1500</v>
      </c>
      <c r="D175" s="25"/>
      <c r="E175" s="25"/>
      <c r="F175" s="25" t="str">
        <f t="shared" si="41"/>
        <v>Procurement Project. Description</v>
      </c>
      <c r="G175" s="25"/>
      <c r="H175" s="25" t="s">
        <v>1506</v>
      </c>
      <c r="I175" s="25"/>
      <c r="J175" s="25"/>
      <c r="K175" s="25" t="s">
        <v>1522</v>
      </c>
      <c r="L175" s="25" t="str">
        <f t="shared" si="42"/>
        <v>Description</v>
      </c>
      <c r="M175" s="25" t="s">
        <v>1522</v>
      </c>
      <c r="N175" s="25"/>
      <c r="O175" s="25" t="str">
        <f t="shared" si="43"/>
        <v>Description. Type</v>
      </c>
      <c r="P175" s="25"/>
      <c r="Q175" s="25"/>
      <c r="R175" s="25" t="s">
        <v>1490</v>
      </c>
      <c r="S175" s="25"/>
      <c r="T175" s="25"/>
      <c r="U175" s="25"/>
      <c r="Y175" s="14" t="s">
        <v>1485</v>
      </c>
      <c r="AA175" s="27" t="s">
        <v>1486</v>
      </c>
      <c r="AE175" s="14" t="s">
        <v>1486</v>
      </c>
      <c r="AF175" s="28">
        <v>20180318</v>
      </c>
    </row>
    <row r="176" spans="1:32" s="27" customFormat="1" ht="14.1" customHeight="1">
      <c r="A176" s="25" t="str">
        <f>SUBSTITUTE(CONCATENATE(I176,J176,IF(K176="Identifier","ID",IF(AND(K176="Text",OR(I176&lt;&gt;"",J176&lt;&gt;"")),"",K176)),IF(AND(M176&lt;&gt;"Text",K176&lt;&gt;M176,NOT(AND(K176="URI",M176="Identifier")),NOT(AND(K176="UUID",M176="Identifier")),NOT(AND(K176="OID",M176="Identifier"))),IF(M176="Identifier","ID",M176),""))," ","")</f>
        <v>TypeCode</v>
      </c>
      <c r="B176" s="26">
        <v>1</v>
      </c>
      <c r="C176" s="14" t="s">
        <v>1500</v>
      </c>
      <c r="D176" s="25"/>
      <c r="E176" s="13" t="s">
        <v>2263</v>
      </c>
      <c r="F176" s="25" t="str">
        <f>CONCATENATE( IF(G176="","",CONCATENATE(G176,"_ ")),H176,". ",IF(I176="","",CONCATENATE(I176,"_ ")),L176,IF(OR(I176&lt;&gt;"",L176&lt;&gt;M176),CONCATENATE(". ",M176),""))</f>
        <v>Procurement Project. Type Code. Code</v>
      </c>
      <c r="G176" s="25"/>
      <c r="H176" s="25" t="s">
        <v>1506</v>
      </c>
      <c r="I176" s="25"/>
      <c r="J176" s="25" t="s">
        <v>1566</v>
      </c>
      <c r="K176" s="25" t="s">
        <v>1489</v>
      </c>
      <c r="L176" s="25" t="str">
        <f>IF(J176&lt;&gt;"",CONCATENATE(J176," ",K176),K176)</f>
        <v>Type Code</v>
      </c>
      <c r="M176" s="25" t="s">
        <v>1489</v>
      </c>
      <c r="N176" s="25"/>
      <c r="O176" s="25" t="str">
        <f>IF(N176&lt;&gt;"",CONCATENATE(N176,"_ ",M176,". Type"),CONCATENATE(M176,". Type"))</f>
        <v>Code. Type</v>
      </c>
      <c r="P176" s="25"/>
      <c r="Q176" s="25"/>
      <c r="R176" s="25" t="s">
        <v>1490</v>
      </c>
      <c r="S176" s="25"/>
      <c r="T176" s="25"/>
      <c r="U176" s="25"/>
      <c r="Y176" s="14" t="s">
        <v>1485</v>
      </c>
      <c r="AA176" s="27" t="s">
        <v>36</v>
      </c>
      <c r="AE176" s="27" t="s">
        <v>36</v>
      </c>
      <c r="AF176" s="28">
        <v>20180318</v>
      </c>
    </row>
    <row r="177" spans="1:1029">
      <c r="A177" s="14" t="str">
        <f>SUBSTITUTE(CONCATENATE(I177,J177,IF(K177="Identifier","ID",IF(AND(K177="Text",OR(I177&lt;&gt;"",J177&lt;&gt;"")),"",K177)),IF(AND(M177&lt;&gt;"Text",K177&lt;&gt;M177,NOT(AND(K177="URI",M177="Identifier")),NOT(AND(K177="UUID",M177="Identifier")),NOT(AND(K177="OID",M177="Identifier"))),IF(M177="Identifier","ID",M177),""))," ","")</f>
        <v>Title</v>
      </c>
      <c r="B177" s="19" t="s">
        <v>1502</v>
      </c>
      <c r="C177" s="13" t="s">
        <v>1500</v>
      </c>
      <c r="F177" s="14" t="str">
        <f>CONCATENATE( IF(G177="","",CONCATENATE(G177,"_ ")),H177,". ",IF(I177="","",CONCATENATE(I177,"_ ")),L177,IF(OR(I177&lt;&gt;"",L177&lt;&gt;M177),CONCATENATE(". ",M177),""))</f>
        <v>Procurement Project. Title. Text</v>
      </c>
      <c r="H177" s="25" t="s">
        <v>1506</v>
      </c>
      <c r="I177" s="14"/>
      <c r="J177" s="14"/>
      <c r="K177" s="14" t="s">
        <v>1385</v>
      </c>
      <c r="L177" s="14" t="str">
        <f>IF(J177&lt;&gt;"",CONCATENATE(J177," ",K177),K177)</f>
        <v>Title</v>
      </c>
      <c r="M177" s="14" t="s">
        <v>1494</v>
      </c>
      <c r="N177" s="14"/>
      <c r="O177" s="14" t="str">
        <f>IF(N177&lt;&gt;"",CONCATENATE(N177,"_ ",M177,". Type"),CONCATENATE(M177,". Type"))</f>
        <v>Text. Type</v>
      </c>
      <c r="P177" s="14"/>
      <c r="Q177" s="14"/>
      <c r="R177" s="14" t="s">
        <v>1490</v>
      </c>
      <c r="S177" s="14"/>
      <c r="T177" s="14"/>
      <c r="U177" s="14"/>
      <c r="V177" s="14"/>
      <c r="W177" s="14"/>
      <c r="X177" s="14"/>
      <c r="Y177" s="14" t="s">
        <v>1485</v>
      </c>
      <c r="Z177" s="14"/>
      <c r="AA177" s="14" t="s">
        <v>1486</v>
      </c>
      <c r="AB177" s="14"/>
      <c r="AC177" s="14"/>
      <c r="AD177" s="14"/>
      <c r="AE177" s="14" t="s">
        <v>1486</v>
      </c>
      <c r="AF177" s="28">
        <v>20180318</v>
      </c>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c r="ALW177"/>
      <c r="ALX177"/>
      <c r="ALY177"/>
      <c r="ALZ177"/>
      <c r="AMA177"/>
      <c r="AMB177"/>
      <c r="AMC177"/>
      <c r="AMD177"/>
      <c r="AME177"/>
      <c r="AMF177"/>
      <c r="AMG177"/>
      <c r="AMH177"/>
      <c r="AMI177"/>
      <c r="AMJ177"/>
      <c r="AMK177"/>
      <c r="AML177"/>
      <c r="AMM177"/>
      <c r="AMN177"/>
      <c r="AMO177"/>
    </row>
    <row r="178" spans="1:1029" s="27" customFormat="1" ht="14.1" customHeight="1">
      <c r="A178" s="20" t="str">
        <f>SUBSTITUTE(SUBSTITUTE(CONCATENATE(I178,IF(L178="Identifier","ID",L178))," ",""),"_","")</f>
        <v>GeneratesContract</v>
      </c>
      <c r="B178" s="21" t="s">
        <v>1502</v>
      </c>
      <c r="C178" s="20" t="s">
        <v>1500</v>
      </c>
      <c r="D178" s="20"/>
      <c r="E178" s="20"/>
      <c r="F178" s="20" t="str">
        <f>CONCATENATE( IF(G178="","",CONCATENATE(G178,"_ ")),H178,". ",IF(I178="","",CONCATENATE(I178,"_ ")),L178,IF(I178="","",CONCATENATE(". ",M178)))</f>
        <v>Procurement Project. Generates_ Contract. Contract</v>
      </c>
      <c r="G178" s="20"/>
      <c r="H178" s="20" t="s">
        <v>1506</v>
      </c>
      <c r="I178" s="20" t="s">
        <v>2264</v>
      </c>
      <c r="J178" s="20"/>
      <c r="K178" s="20"/>
      <c r="L178" s="20" t="str">
        <f>CONCATENATE(IF(P178="","",CONCATENATE(P178,"_ ")),Q178)</f>
        <v>Contract</v>
      </c>
      <c r="M178" s="20" t="str">
        <f>L178</f>
        <v>Contract</v>
      </c>
      <c r="N178" s="20"/>
      <c r="O178" s="20"/>
      <c r="P178" s="20"/>
      <c r="Q178" s="20" t="s">
        <v>312</v>
      </c>
      <c r="R178" s="20" t="s">
        <v>1507</v>
      </c>
      <c r="S178" s="20" t="s">
        <v>2265</v>
      </c>
      <c r="T178" s="20"/>
      <c r="U178" s="20"/>
      <c r="V178" s="20"/>
      <c r="W178" s="20"/>
      <c r="X178" s="23"/>
      <c r="Y178" s="23" t="s">
        <v>1485</v>
      </c>
      <c r="Z178" s="23"/>
      <c r="AA178" s="23" t="s">
        <v>1486</v>
      </c>
      <c r="AB178" s="23"/>
      <c r="AC178" s="23"/>
      <c r="AD178" s="23"/>
      <c r="AE178" s="23" t="s">
        <v>1486</v>
      </c>
      <c r="AF178" s="22">
        <v>20180318</v>
      </c>
    </row>
    <row r="179" spans="1:1029" s="27" customFormat="1" ht="14.1" customHeight="1">
      <c r="A179" s="20" t="str">
        <f>SUBSTITUTE(SUBSTITUTE(CONCATENATE(I179,IF(L179="Identifier","ID",L179))," ",""),"_","")</f>
        <v>HasPurpose</v>
      </c>
      <c r="B179" s="21">
        <v>1</v>
      </c>
      <c r="C179" s="20" t="s">
        <v>1500</v>
      </c>
      <c r="D179" s="20"/>
      <c r="E179" s="20"/>
      <c r="F179" s="20" t="str">
        <f>CONCATENATE( IF(G179="","",CONCATENATE(G179,"_ ")),H179,". ",IF(I179="","",CONCATENATE(I179,"_ ")),L179,IF(I179="","",CONCATENATE(". ",M179)))</f>
        <v>Procurement Project. Has_ Purpose. Purpose</v>
      </c>
      <c r="G179" s="20"/>
      <c r="H179" s="20" t="s">
        <v>1506</v>
      </c>
      <c r="I179" s="20" t="s">
        <v>1519</v>
      </c>
      <c r="J179" s="20"/>
      <c r="K179" s="20"/>
      <c r="L179" s="20" t="str">
        <f>CONCATENATE(IF(P179="","",CONCATENATE(P179,"_ ")),Q179)</f>
        <v>Purpose</v>
      </c>
      <c r="M179" s="20" t="str">
        <f>L179</f>
        <v>Purpose</v>
      </c>
      <c r="N179" s="20"/>
      <c r="O179" s="20"/>
      <c r="P179" s="20"/>
      <c r="Q179" s="20" t="s">
        <v>1528</v>
      </c>
      <c r="R179" s="20" t="s">
        <v>1507</v>
      </c>
      <c r="S179" s="20"/>
      <c r="T179" s="20"/>
      <c r="U179" s="20"/>
      <c r="V179" s="20"/>
      <c r="W179" s="20"/>
      <c r="X179" s="23"/>
      <c r="Y179" s="23" t="s">
        <v>1485</v>
      </c>
      <c r="Z179" s="23"/>
      <c r="AA179" s="23" t="s">
        <v>1486</v>
      </c>
      <c r="AB179" s="23"/>
      <c r="AC179" s="23"/>
      <c r="AD179" s="23"/>
      <c r="AE179" s="23" t="s">
        <v>1486</v>
      </c>
      <c r="AF179" s="22">
        <v>20180318</v>
      </c>
    </row>
    <row r="180" spans="1:1029" s="27" customFormat="1" ht="14.1" customHeight="1">
      <c r="A180" s="20" t="str">
        <f>SUBSTITUTE(SUBSTITUTE(CONCATENATE(I180,IF(L180="Identifier","ID",L180))," ",""),"_","")</f>
        <v>HasBudget</v>
      </c>
      <c r="B180" s="21">
        <v>1</v>
      </c>
      <c r="C180" s="20" t="s">
        <v>1500</v>
      </c>
      <c r="D180" s="20"/>
      <c r="E180" s="20"/>
      <c r="F180" s="20" t="str">
        <f>CONCATENATE( IF(G180="","",CONCATENATE(G180,"_ ")),H180,". ",IF(I180="","",CONCATENATE(I180,"_ ")),L180,IF(I180="","",CONCATENATE(". ",M180)))</f>
        <v>Procurement Project. Has_ Budget. Budget</v>
      </c>
      <c r="G180" s="20"/>
      <c r="H180" s="20" t="s">
        <v>1506</v>
      </c>
      <c r="I180" s="20" t="s">
        <v>1519</v>
      </c>
      <c r="J180" s="20"/>
      <c r="K180" s="20"/>
      <c r="L180" s="20" t="str">
        <f>CONCATENATE(IF(P180="","",CONCATENATE(P180,"_ ")),Q180)</f>
        <v>Budget</v>
      </c>
      <c r="M180" s="20" t="str">
        <f>L180</f>
        <v>Budget</v>
      </c>
      <c r="N180" s="20"/>
      <c r="O180" s="20"/>
      <c r="P180" s="20"/>
      <c r="Q180" s="20" t="s">
        <v>2267</v>
      </c>
      <c r="R180" s="20" t="s">
        <v>1507</v>
      </c>
      <c r="S180" s="20"/>
      <c r="T180" s="20"/>
      <c r="U180" s="20"/>
      <c r="V180" s="20"/>
      <c r="W180" s="20"/>
      <c r="X180" s="23"/>
      <c r="Y180" s="23" t="s">
        <v>1485</v>
      </c>
      <c r="Z180" s="23"/>
      <c r="AA180" s="23" t="s">
        <v>1486</v>
      </c>
      <c r="AB180" s="23"/>
      <c r="AC180" s="23"/>
      <c r="AD180" s="23"/>
      <c r="AE180" s="23" t="s">
        <v>1486</v>
      </c>
      <c r="AF180" s="22">
        <v>20180318</v>
      </c>
    </row>
    <row r="181" spans="1:1029" s="13" customFormat="1" ht="14.1" customHeight="1">
      <c r="A181" s="11" t="str">
        <f>SUBSTITUTE(CONCATENATE(G181,H181)," ","")</f>
        <v>ProcuringEntity</v>
      </c>
      <c r="B181" s="12"/>
      <c r="C181" s="24" t="s">
        <v>162</v>
      </c>
      <c r="D181" s="11"/>
      <c r="E181" s="11"/>
      <c r="F181" s="11" t="str">
        <f>CONCATENATE(IF(G181="","",CONCATENATE(G181,"_ ")),H181,". Details")</f>
        <v>Procuring Entity. Details</v>
      </c>
      <c r="G181" s="11"/>
      <c r="H181" s="24" t="s">
        <v>1517</v>
      </c>
      <c r="I181" s="11"/>
      <c r="J181" s="11"/>
      <c r="K181" s="11"/>
      <c r="L181" s="11"/>
      <c r="M181" s="11"/>
      <c r="N181" s="11"/>
      <c r="O181" s="11"/>
      <c r="P181" s="11"/>
      <c r="Q181" s="11"/>
      <c r="R181" s="11" t="s">
        <v>1483</v>
      </c>
      <c r="S181" s="11" t="s">
        <v>1719</v>
      </c>
      <c r="T181" s="11"/>
      <c r="U181" s="11"/>
      <c r="V181" s="11"/>
      <c r="W181" s="11"/>
      <c r="X181" s="11"/>
      <c r="Y181" s="11" t="s">
        <v>1485</v>
      </c>
      <c r="Z181" s="11"/>
      <c r="AA181" s="11" t="s">
        <v>1486</v>
      </c>
      <c r="AB181" s="11"/>
      <c r="AC181" s="11"/>
      <c r="AD181" s="11" t="s">
        <v>36</v>
      </c>
      <c r="AE181" s="11" t="s">
        <v>1486</v>
      </c>
      <c r="AF181" s="11">
        <v>20180208</v>
      </c>
    </row>
    <row r="182" spans="1:1029" s="27" customFormat="1" ht="14.1" customHeight="1">
      <c r="A182" s="25" t="str">
        <f>SUBSTITUTE(CONCATENATE(I182,J182,IF(K182="Identifier","ID",IF(AND(K182="Text",OR(I182&lt;&gt;"",J182&lt;&gt;"")),"",K182)),IF(AND(M182&lt;&gt;"Text",K182&lt;&gt;M182,NOT(AND(K182="URI",M182="Identifier")),NOT(AND(K182="UUID",M182="Identifier")),NOT(AND(K182="OID",M182="Identifier"))),IF(M182="Identifier","ID",M182),""))," ","")</f>
        <v>ProcuringEntityRoleTypeCode</v>
      </c>
      <c r="B182" s="26" t="s">
        <v>1498</v>
      </c>
      <c r="C182" s="14" t="s">
        <v>1720</v>
      </c>
      <c r="D182" s="25"/>
      <c r="E182" s="13" t="s">
        <v>1721</v>
      </c>
      <c r="F182" s="25" t="str">
        <f>CONCATENATE( IF(G182="","",CONCATENATE(G182,"_ ")),H182,". ",IF(I182="","",CONCATENATE(I182,"_ ")),L182,IF(OR(I182&lt;&gt;"",L182&lt;&gt;M182),CONCATENATE(". ",M182),""))</f>
        <v>Procuring Entity. Procuring Entity Role Type Code. Code</v>
      </c>
      <c r="G182" s="25"/>
      <c r="H182" s="25" t="s">
        <v>1517</v>
      </c>
      <c r="I182" s="25"/>
      <c r="J182" s="25" t="s">
        <v>1722</v>
      </c>
      <c r="K182" s="25" t="s">
        <v>1489</v>
      </c>
      <c r="L182" s="25" t="str">
        <f>IF(J182&lt;&gt;"",CONCATENATE(J182," ",K182),K182)</f>
        <v>Procuring Entity Role Type Code</v>
      </c>
      <c r="M182" s="25" t="s">
        <v>1489</v>
      </c>
      <c r="N182" s="25"/>
      <c r="O182" s="25" t="str">
        <f>IF(N182&lt;&gt;"",CONCATENATE(N182,"_ ",M182,". Type"),CONCATENATE(M182,". Type"))</f>
        <v>Code. Type</v>
      </c>
      <c r="P182" s="25"/>
      <c r="Q182" s="25"/>
      <c r="R182" s="25" t="s">
        <v>1490</v>
      </c>
      <c r="S182" s="25"/>
      <c r="T182" s="25" t="s">
        <v>1723</v>
      </c>
      <c r="U182" s="25"/>
      <c r="AA182" s="27" t="s">
        <v>1486</v>
      </c>
      <c r="AE182" s="27" t="s">
        <v>36</v>
      </c>
      <c r="AF182" s="28">
        <v>20180208</v>
      </c>
    </row>
    <row r="183" spans="1:1029" s="27" customFormat="1" ht="14.1" customHeight="1">
      <c r="A183" s="25" t="str">
        <f>SUBSTITUTE(CONCATENATE(I183,J183,IF(K183="Identifier","ID",IF(AND(K183="Text",OR(I183&lt;&gt;"",J183&lt;&gt;"")),"",K183)),IF(AND(M183&lt;&gt;"Text",K183&lt;&gt;M183,NOT(AND(K183="URI",M183="Identifier")),NOT(AND(K183="UUID",M183="Identifier")),NOT(AND(K183="OID",M183="Identifier"))),IF(M183="Identifier","ID",M183),""))," ","")</f>
        <v>TypeCode</v>
      </c>
      <c r="B183" s="26">
        <v>1</v>
      </c>
      <c r="C183" s="14" t="s">
        <v>1724</v>
      </c>
      <c r="D183" s="25"/>
      <c r="E183" s="13" t="s">
        <v>1725</v>
      </c>
      <c r="F183" s="25" t="str">
        <f>CONCATENATE( IF(G183="","",CONCATENATE(G183,"_ ")),H183,". ",IF(I183="","",CONCATENATE(I183,"_ ")),L183,IF(OR(I183&lt;&gt;"",L183&lt;&gt;M183),CONCATENATE(". ",M183),""))</f>
        <v>Procuring Entity. Type Code. Code</v>
      </c>
      <c r="G183" s="25"/>
      <c r="H183" s="25" t="s">
        <v>1517</v>
      </c>
      <c r="I183" s="25"/>
      <c r="J183" s="25" t="s">
        <v>1566</v>
      </c>
      <c r="K183" s="25" t="s">
        <v>1489</v>
      </c>
      <c r="L183" s="25" t="str">
        <f>IF(J183&lt;&gt;"",CONCATENATE(J183," ",K183),K183)</f>
        <v>Type Code</v>
      </c>
      <c r="M183" s="25" t="s">
        <v>1489</v>
      </c>
      <c r="N183" s="25"/>
      <c r="O183" s="25" t="str">
        <f>IF(N183&lt;&gt;"",CONCATENATE(N183,"_ ",M183,". Type"),CONCATENATE(M183,". Type"))</f>
        <v>Code. Type</v>
      </c>
      <c r="P183" s="25"/>
      <c r="Q183" s="25"/>
      <c r="R183" s="25" t="s">
        <v>1490</v>
      </c>
      <c r="S183" s="25"/>
      <c r="T183" s="25" t="s">
        <v>1726</v>
      </c>
      <c r="U183" s="25"/>
      <c r="AA183" s="27" t="s">
        <v>36</v>
      </c>
      <c r="AE183" s="27" t="s">
        <v>36</v>
      </c>
      <c r="AF183" s="28">
        <v>20180208</v>
      </c>
    </row>
    <row r="184" spans="1:1029" s="27" customFormat="1" ht="14.1" customHeight="1">
      <c r="A184" s="25" t="str">
        <f>SUBSTITUTE(CONCATENATE(I184,J184,IF(K184="Identifier","ID",IF(AND(K184="Text",OR(I184&lt;&gt;"",J184&lt;&gt;"")),"",K184)),IF(AND(M184&lt;&gt;"Text",K184&lt;&gt;M184,NOT(AND(K184="URI",M184="Identifier")),NOT(AND(K184="UUID",M184="Identifier")),NOT(AND(K184="OID",M184="Identifier"))),IF(M184="Identifier","ID",M184),""))," ","")</f>
        <v>MainActivityTypeCode</v>
      </c>
      <c r="B184" s="26" t="s">
        <v>1498</v>
      </c>
      <c r="C184" s="14" t="s">
        <v>1727</v>
      </c>
      <c r="D184" s="25"/>
      <c r="E184" s="25"/>
      <c r="F184" s="25" t="str">
        <f>CONCATENATE( IF(G184="","",CONCATENATE(G184,"_ ")),H184,". ",IF(I184="","",CONCATENATE(I184,"_ ")),L184,IF(OR(I184&lt;&gt;"",L184&lt;&gt;M184),CONCATENATE(". ",M184),""))</f>
        <v>Procuring Entity. Main Activity Type Code. Code</v>
      </c>
      <c r="G184" s="25"/>
      <c r="H184" s="25" t="s">
        <v>1517</v>
      </c>
      <c r="I184" s="25"/>
      <c r="J184" s="25" t="s">
        <v>1728</v>
      </c>
      <c r="K184" s="25" t="s">
        <v>1489</v>
      </c>
      <c r="L184" s="25" t="str">
        <f>IF(J184&lt;&gt;"",CONCATENATE(J184," ",K184),K184)</f>
        <v>Main Activity Type Code</v>
      </c>
      <c r="M184" s="25" t="s">
        <v>1489</v>
      </c>
      <c r="N184" s="25"/>
      <c r="O184" s="25" t="str">
        <f>IF(N184&lt;&gt;"",CONCATENATE(N184,"_ ",M184,". Type"),CONCATENATE(M184,". Type"))</f>
        <v>Code. Type</v>
      </c>
      <c r="P184" s="25"/>
      <c r="Q184" s="25"/>
      <c r="R184" s="25" t="s">
        <v>1490</v>
      </c>
      <c r="S184" s="25"/>
      <c r="T184" s="25" t="s">
        <v>1729</v>
      </c>
      <c r="U184" s="25"/>
      <c r="AA184" s="27" t="s">
        <v>36</v>
      </c>
      <c r="AE184" s="27" t="s">
        <v>36</v>
      </c>
      <c r="AF184" s="28">
        <v>20180307</v>
      </c>
    </row>
    <row r="185" spans="1:1029" s="27" customFormat="1" ht="14.1" customHeight="1">
      <c r="A185" s="25" t="str">
        <f>SUBSTITUTE(CONCATENATE(I185,J185,IF(K185="Identifier","ID",IF(AND(K185="Text",OR(I185&lt;&gt;"",J185&lt;&gt;"")),"",K185)),IF(AND(M185&lt;&gt;"Text",K185&lt;&gt;M185,NOT(AND(K185="URI",M185="Identifier")),NOT(AND(K185="UUID",M185="Identifier")),NOT(AND(K185="OID",M185="Identifier"))),IF(M185="Identifier","ID",M185),""))," ","")</f>
        <v>TenderSubmissionURI</v>
      </c>
      <c r="B185" s="26" t="s">
        <v>1498</v>
      </c>
      <c r="C185" s="14" t="s">
        <v>1363</v>
      </c>
      <c r="D185" s="25"/>
      <c r="E185" s="25"/>
      <c r="F185" s="25" t="str">
        <f>CONCATENATE( IF(G185="","",CONCATENATE(G185,"_ ")),H185,". ",IF(I185="","",CONCATENATE(I185,"_ ")),L185,IF(OR(I185&lt;&gt;"",L185&lt;&gt;M185),CONCATENATE(". ",M185),""))</f>
        <v>Procuring Entity. Tender Submission URI. URI</v>
      </c>
      <c r="G185" s="25"/>
      <c r="H185" s="25" t="s">
        <v>1517</v>
      </c>
      <c r="I185" s="25"/>
      <c r="J185" s="25" t="s">
        <v>1362</v>
      </c>
      <c r="K185" s="25" t="s">
        <v>1496</v>
      </c>
      <c r="L185" s="25" t="str">
        <f>IF(J185&lt;&gt;"",CONCATENATE(J185," ",K185),K185)</f>
        <v>Tender Submission URI</v>
      </c>
      <c r="M185" s="25" t="s">
        <v>1496</v>
      </c>
      <c r="N185" s="25"/>
      <c r="O185" s="25" t="str">
        <f>IF(N185&lt;&gt;"",CONCATENATE(N185,"_ ",M185,". Type"),CONCATENATE(M185,". Type"))</f>
        <v>URI. Type</v>
      </c>
      <c r="P185" s="25"/>
      <c r="Q185" s="25"/>
      <c r="R185" s="25" t="s">
        <v>1490</v>
      </c>
      <c r="S185" s="25"/>
      <c r="T185" s="25"/>
      <c r="U185" s="25"/>
      <c r="AA185" s="27" t="s">
        <v>36</v>
      </c>
      <c r="AE185" s="27" t="s">
        <v>36</v>
      </c>
      <c r="AF185" s="28">
        <v>20180220</v>
      </c>
    </row>
    <row r="186" spans="1:1029">
      <c r="A186" s="20" t="str">
        <f>SUBSTITUTE(SUBSTITUTE(CONCATENATE(I186,IF(L186="Identifier","ID",L186))," ",""),"_","")</f>
        <v>BuysThroughBuyer</v>
      </c>
      <c r="B186" s="21" t="s">
        <v>1498</v>
      </c>
      <c r="C186" s="23" t="s">
        <v>1730</v>
      </c>
      <c r="D186" s="20"/>
      <c r="E186" s="20"/>
      <c r="F186" s="20" t="str">
        <f>CONCATENATE( IF(G186="","",CONCATENATE(G186,"_ ")),H186,". ",IF(I186="","",CONCATENATE(I186,"_ ")),L186,IF(I186="","",CONCATENATE(". ",M186)))</f>
        <v>Procuring Entity. Buys Through_ Buyer. Buyer</v>
      </c>
      <c r="G186" s="20"/>
      <c r="H186" s="20" t="s">
        <v>1517</v>
      </c>
      <c r="I186" s="20" t="s">
        <v>1731</v>
      </c>
      <c r="J186" s="20"/>
      <c r="K186" s="20"/>
      <c r="L186" s="20" t="str">
        <f>CONCATENATE(IF(P186="","",CONCATENATE(P186,"_ ")),Q186)</f>
        <v>Buyer</v>
      </c>
      <c r="M186" s="20" t="str">
        <f>L186</f>
        <v>Buyer</v>
      </c>
      <c r="N186" s="20"/>
      <c r="O186" s="20"/>
      <c r="P186" s="20"/>
      <c r="Q186" s="22" t="s">
        <v>157</v>
      </c>
      <c r="R186" s="20" t="s">
        <v>1507</v>
      </c>
      <c r="S186" s="23" t="s">
        <v>1732</v>
      </c>
      <c r="T186" s="23"/>
      <c r="U186" s="23"/>
      <c r="V186" s="23"/>
      <c r="W186" s="23"/>
      <c r="X186" s="23"/>
      <c r="Y186" s="23" t="s">
        <v>1485</v>
      </c>
      <c r="Z186" s="23"/>
      <c r="AA186" s="23" t="s">
        <v>1486</v>
      </c>
      <c r="AB186" s="23"/>
      <c r="AC186" s="23"/>
      <c r="AD186" s="23"/>
      <c r="AE186" s="23"/>
      <c r="AF186" s="22">
        <v>20180208</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20" t="str">
        <f>SUBSTITUTE(SUBSTITUTE(CONCATENATE(I187,IF(L187="Identifier","ID",L187))," ",""),"_","")</f>
        <v>ResponsibleForProcurementProcedure</v>
      </c>
      <c r="B187" s="21" t="s">
        <v>1502</v>
      </c>
      <c r="C187" s="23" t="s">
        <v>1500</v>
      </c>
      <c r="D187" s="20"/>
      <c r="E187" s="20"/>
      <c r="F187" s="20" t="str">
        <f>CONCATENATE( IF(G187="","",CONCATENATE(G187,"_ ")),H187,". ",IF(I187="","",CONCATENATE(I187,"_ ")),L187,IF(I187="","",CONCATENATE(". ",M187)))</f>
        <v>Procuring Entity. Responsible For_ Procurement Procedure. Procurement Procedure</v>
      </c>
      <c r="G187" s="20"/>
      <c r="H187" s="20" t="s">
        <v>1517</v>
      </c>
      <c r="I187" s="20" t="s">
        <v>2255</v>
      </c>
      <c r="J187" s="20"/>
      <c r="K187" s="20"/>
      <c r="L187" s="20" t="str">
        <f>CONCATENATE(IF(P187="","",CONCATENATE(P187,"_ ")),Q187)</f>
        <v>Procurement Procedure</v>
      </c>
      <c r="M187" s="20" t="str">
        <f>L187</f>
        <v>Procurement Procedure</v>
      </c>
      <c r="N187" s="20"/>
      <c r="O187" s="20"/>
      <c r="P187" s="20"/>
      <c r="Q187" s="22" t="s">
        <v>1706</v>
      </c>
      <c r="R187" s="20" t="s">
        <v>1507</v>
      </c>
      <c r="S187" s="23"/>
      <c r="T187" s="23"/>
      <c r="U187" s="23"/>
      <c r="V187" s="23"/>
      <c r="W187" s="23"/>
      <c r="X187" s="23"/>
      <c r="Y187" s="23" t="s">
        <v>1485</v>
      </c>
      <c r="Z187" s="23"/>
      <c r="AA187" s="23" t="s">
        <v>36</v>
      </c>
      <c r="AB187" s="23"/>
      <c r="AC187" s="23"/>
      <c r="AD187" s="23"/>
      <c r="AE187" s="23"/>
      <c r="AF187" s="22">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c r="A188" s="20" t="str">
        <f>SUBSTITUTE(SUBSTITUTE(CONCATENATE(I188,IF(L188="Identifier","ID",L188))," ",""),"_","")</f>
        <v>OutsourcesManagementOntoorg:Organization</v>
      </c>
      <c r="B188" s="21" t="s">
        <v>1502</v>
      </c>
      <c r="C188" s="23" t="s">
        <v>1500</v>
      </c>
      <c r="D188" s="20"/>
      <c r="E188" s="20"/>
      <c r="F188" s="20" t="str">
        <f>CONCATENATE( IF(G188="","",CONCATENATE(G188,"_ ")),H188,". ",IF(I188="","",CONCATENATE(I188,"_ ")),L188,IF(I188="","",CONCATENATE(". ",M188)))</f>
        <v>Procuring Entity. Outsources Management Onto_ org:Organization. org:Organization</v>
      </c>
      <c r="G188" s="20"/>
      <c r="H188" s="20" t="s">
        <v>1517</v>
      </c>
      <c r="I188" s="20" t="s">
        <v>2256</v>
      </c>
      <c r="J188" s="20"/>
      <c r="K188" s="20"/>
      <c r="L188" s="20" t="str">
        <f>CONCATENATE(IF(P188="","",CONCATENATE(P188,"_ ")),Q188)</f>
        <v>org:Organization</v>
      </c>
      <c r="M188" s="20" t="str">
        <f>L188</f>
        <v>org:Organization</v>
      </c>
      <c r="N188" s="20"/>
      <c r="O188" s="20"/>
      <c r="P188" s="20"/>
      <c r="Q188" s="22" t="s">
        <v>2257</v>
      </c>
      <c r="R188" s="20" t="s">
        <v>1507</v>
      </c>
      <c r="S188" s="23"/>
      <c r="T188" s="23"/>
      <c r="U188" s="23"/>
      <c r="V188" s="23"/>
      <c r="W188" s="23"/>
      <c r="X188" s="23" t="s">
        <v>1046</v>
      </c>
      <c r="Y188" s="23" t="s">
        <v>1485</v>
      </c>
      <c r="Z188" s="23"/>
      <c r="AA188" s="23" t="s">
        <v>36</v>
      </c>
      <c r="AB188" s="23"/>
      <c r="AC188" s="23"/>
      <c r="AD188" s="23"/>
      <c r="AE188" s="23"/>
      <c r="AF188" s="22">
        <v>20180222</v>
      </c>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c r="AMK188"/>
      <c r="AML188"/>
      <c r="AMM188"/>
      <c r="AMN188"/>
      <c r="AMO188"/>
    </row>
    <row r="189" spans="1:1029" s="13" customFormat="1" ht="14.1" customHeight="1">
      <c r="A189" s="11" t="str">
        <f>SUBSTITUTE(CONCATENATE(G189,H189)," ","")</f>
        <v>Purpose</v>
      </c>
      <c r="B189" s="12"/>
      <c r="C189" s="11" t="s">
        <v>1733</v>
      </c>
      <c r="D189" s="11"/>
      <c r="E189" s="11"/>
      <c r="F189" s="11" t="str">
        <f>CONCATENATE(IF(G189="","",CONCATENATE(G189,"_ ")),H189,". Details")</f>
        <v>Purpose. Details</v>
      </c>
      <c r="G189" s="11"/>
      <c r="H189" s="24" t="s">
        <v>1528</v>
      </c>
      <c r="I189" s="11"/>
      <c r="J189" s="11"/>
      <c r="K189" s="11"/>
      <c r="L189" s="11"/>
      <c r="M189" s="11"/>
      <c r="N189" s="11"/>
      <c r="O189" s="11"/>
      <c r="P189" s="11"/>
      <c r="Q189" s="11"/>
      <c r="R189" s="11" t="s">
        <v>1483</v>
      </c>
      <c r="S189" s="11"/>
      <c r="T189" s="11"/>
      <c r="U189" s="11"/>
      <c r="V189" s="11"/>
      <c r="W189" s="11"/>
      <c r="X189" s="11"/>
      <c r="Y189" s="11" t="s">
        <v>1485</v>
      </c>
      <c r="Z189" s="11"/>
      <c r="AA189" s="11"/>
      <c r="AB189" s="11"/>
      <c r="AC189" s="11"/>
      <c r="AD189" s="11"/>
      <c r="AE189" s="11"/>
      <c r="AF189" s="70">
        <v>20180314</v>
      </c>
    </row>
    <row r="190" spans="1:1029">
      <c r="A190" s="14" t="str">
        <f>SUBSTITUTE(CONCATENATE(I190,J190,IF(K190="Identifier","ID",IF(AND(K190="Text",OR(I190&lt;&gt;"",J190&lt;&gt;"")),"",K190)),IF(AND(M190&lt;&gt;"Text",K190&lt;&gt;M190,NOT(AND(K190="URI",M190="Identifier")),NOT(AND(K190="UUID",M190="Identifier")),NOT(AND(K190="OID",M190="Identifier"))),IF(M190="Identifier","ID",M190),""))," ","")</f>
        <v>TypeCode</v>
      </c>
      <c r="B190" s="19" t="s">
        <v>1502</v>
      </c>
      <c r="C190" s="13" t="s">
        <v>1734</v>
      </c>
      <c r="E190" s="16" t="s">
        <v>1735</v>
      </c>
      <c r="F190" s="14" t="str">
        <f>CONCATENATE( IF(G190="","",CONCATENATE(G190,"_ ")),H190,". ",IF(I190="","",CONCATENATE(I190,"_ ")),L190,IF(OR(I190&lt;&gt;"",L190&lt;&gt;M190),CONCATENATE(". ",M190),""))</f>
        <v>Purpose. Type Code. Code</v>
      </c>
      <c r="H190" s="14" t="s">
        <v>1528</v>
      </c>
      <c r="I190" s="14"/>
      <c r="J190" s="14" t="s">
        <v>1566</v>
      </c>
      <c r="K190" s="14" t="s">
        <v>1489</v>
      </c>
      <c r="L190" s="14" t="str">
        <f>IF(J190&lt;&gt;"",CONCATENATE(J190," ",K190),K190)</f>
        <v>Type Code</v>
      </c>
      <c r="M190" s="14" t="s">
        <v>1489</v>
      </c>
      <c r="N190" s="14"/>
      <c r="O190" s="14" t="str">
        <f>IF(N190&lt;&gt;"",CONCATENATE(N190,"_ ",M190,". Type"),CONCATENATE(M190,". Type"))</f>
        <v>Code. Type</v>
      </c>
      <c r="P190" s="14"/>
      <c r="Q190" s="14"/>
      <c r="R190" s="14" t="s">
        <v>1490</v>
      </c>
      <c r="S190" s="14"/>
      <c r="T190" s="14" t="s">
        <v>1736</v>
      </c>
      <c r="U190" s="14"/>
      <c r="V190" s="14"/>
      <c r="W190" s="14"/>
      <c r="X190" s="14"/>
      <c r="Y190" s="14" t="s">
        <v>1485</v>
      </c>
      <c r="Z190" s="14"/>
      <c r="AA190" s="14"/>
      <c r="AB190" s="14"/>
      <c r="AC190" s="14"/>
      <c r="AD190" s="14"/>
      <c r="AE190" s="14"/>
      <c r="AF190" s="17" t="s">
        <v>1536</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4" t="str">
        <f>SUBSTITUTE(CONCATENATE(I191,J191,IF(K191="Identifier","ID",IF(AND(K191="Text",OR(I191&lt;&gt;"",J191&lt;&gt;"")),"",K191)),IF(AND(M191&lt;&gt;"Text",K191&lt;&gt;M191,NOT(AND(K191="URI",M191="Identifier")),NOT(AND(K191="UUID",M191="Identifier")),NOT(AND(K191="OID",M191="Identifier"))),IF(M191="Identifier","ID",M191),""))," ","")</f>
        <v>PlacePerformanceCode</v>
      </c>
      <c r="B191" s="19" t="s">
        <v>1502</v>
      </c>
      <c r="C191" s="13" t="s">
        <v>1737</v>
      </c>
      <c r="E191" s="16" t="s">
        <v>1738</v>
      </c>
      <c r="F191" s="14" t="str">
        <f>CONCATENATE( IF(G191="","",CONCATENATE(G191,"_ ")),H191,". ",IF(I191="","",CONCATENATE(I191,"_ ")),L191,IF(OR(I191&lt;&gt;"",L191&lt;&gt;M191),CONCATENATE(". ",M191),""))</f>
        <v>Purpose. Place Performance Code. Code</v>
      </c>
      <c r="H191" s="14" t="s">
        <v>1528</v>
      </c>
      <c r="I191" s="14"/>
      <c r="J191" s="14" t="s">
        <v>1739</v>
      </c>
      <c r="K191" s="14" t="s">
        <v>1489</v>
      </c>
      <c r="L191" s="14" t="str">
        <f>IF(J191&lt;&gt;"",CONCATENATE(J191," ",K191),K191)</f>
        <v>Place Performance Code</v>
      </c>
      <c r="M191" s="14" t="s">
        <v>1489</v>
      </c>
      <c r="N191" s="14"/>
      <c r="O191" s="14" t="str">
        <f>IF(N191&lt;&gt;"",CONCATENATE(N191,"_ ",M191,". Type"),CONCATENATE(M191,". Type"))</f>
        <v>Code. Type</v>
      </c>
      <c r="P191" s="14"/>
      <c r="Q191" s="14"/>
      <c r="R191" s="14" t="s">
        <v>1490</v>
      </c>
      <c r="S191" s="14"/>
      <c r="T191" s="14" t="s">
        <v>1740</v>
      </c>
      <c r="U191" s="14"/>
      <c r="V191" s="14"/>
      <c r="W191" s="14"/>
      <c r="X191" s="14" t="s">
        <v>993</v>
      </c>
      <c r="Y191" s="14" t="s">
        <v>1485</v>
      </c>
      <c r="Z191" s="14"/>
      <c r="AA191" s="14"/>
      <c r="AB191" s="14"/>
      <c r="AC191" s="14"/>
      <c r="AD191" s="14"/>
      <c r="AE191" s="14"/>
      <c r="AF191" s="17" t="s">
        <v>1741</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4" t="str">
        <f>SUBSTITUTE(CONCATENATE(I192,J192,IF(K192="Identifier","ID",IF(AND(K192="Text",OR(I192&lt;&gt;"",J192&lt;&gt;"")),"",K192)),IF(AND(M192&lt;&gt;"Text",K192&lt;&gt;M192,NOT(AND(K192="URI",M192="Identifier")),NOT(AND(K192="UUID",M192="Identifier")),NOT(AND(K192="OID",M192="Identifier"))),IF(M192="Identifier","ID",M192),""))," ","")</f>
        <v>OptionsIndicator</v>
      </c>
      <c r="B192" s="19" t="s">
        <v>1498</v>
      </c>
      <c r="C192" s="13" t="s">
        <v>1026</v>
      </c>
      <c r="F192" s="14" t="str">
        <f>CONCATENATE( IF(G192="","",CONCATENATE(G192,"_ ")),H192,". ",IF(I192="","",CONCATENATE(I192,"_ ")),L192,IF(OR(I192&lt;&gt;"",L192&lt;&gt;M192),CONCATENATE(". ",M192),""))</f>
        <v>Purpose. Options Indicator. Indicator</v>
      </c>
      <c r="H192" s="14" t="s">
        <v>1528</v>
      </c>
      <c r="I192" s="14"/>
      <c r="J192" s="14" t="s">
        <v>1025</v>
      </c>
      <c r="K192" s="14" t="s">
        <v>1547</v>
      </c>
      <c r="L192" s="14" t="str">
        <f>IF(J192&lt;&gt;"",CONCATENATE(J192," ",K192),K192)</f>
        <v>Options Indicator</v>
      </c>
      <c r="M192" s="14" t="s">
        <v>1547</v>
      </c>
      <c r="N192" s="14"/>
      <c r="O192" s="14" t="str">
        <f>IF(N192&lt;&gt;"",CONCATENATE(N192,"_ ",M192,". Type"),CONCATENATE(M192,". Type"))</f>
        <v>Indicator. Type</v>
      </c>
      <c r="P192" s="14"/>
      <c r="Q192" s="14"/>
      <c r="R192" s="14" t="s">
        <v>1490</v>
      </c>
      <c r="S192" s="14"/>
      <c r="T192" s="14"/>
      <c r="U192" s="14"/>
      <c r="V192" s="14"/>
      <c r="W192" s="14"/>
      <c r="X192" s="14" t="s">
        <v>1025</v>
      </c>
      <c r="Y192" s="14" t="s">
        <v>1485</v>
      </c>
      <c r="Z192" s="14"/>
      <c r="AA192" s="14"/>
      <c r="AB192" s="14"/>
      <c r="AC192" s="14"/>
      <c r="AD192" s="14"/>
      <c r="AE192" s="14"/>
      <c r="AF192" s="17">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4" t="str">
        <f>SUBSTITUTE(CONCATENATE(I193,J193,IF(K193="Identifier","ID",IF(AND(K193="Text",OR(I193&lt;&gt;"",J193&lt;&gt;"")),"",K193)),IF(AND(M193&lt;&gt;"Text",K193&lt;&gt;M193,NOT(AND(K193="URI",M193="Identifier")),NOT(AND(K193="UUID",M193="Identifier")),NOT(AND(K193="OID",M193="Identifier"))),IF(M193="Identifier","ID",M193),""))," ","")</f>
        <v>OptionsDescription</v>
      </c>
      <c r="B193" s="19" t="s">
        <v>1502</v>
      </c>
      <c r="C193" s="13" t="s">
        <v>1742</v>
      </c>
      <c r="F193" s="14" t="str">
        <f>CONCATENATE( IF(G193="","",CONCATENATE(G193,"_ ")),H193,". ",IF(I193="","",CONCATENATE(I193,"_ ")),L193,IF(OR(I193&lt;&gt;"",L193&lt;&gt;M193),CONCATENATE(". ",M193),""))</f>
        <v>Purpose. Options Description. Description</v>
      </c>
      <c r="H193" s="14" t="s">
        <v>1528</v>
      </c>
      <c r="I193" s="14"/>
      <c r="J193" s="14" t="s">
        <v>1025</v>
      </c>
      <c r="K193" s="14" t="s">
        <v>1522</v>
      </c>
      <c r="L193" s="14" t="str">
        <f>IF(J193&lt;&gt;"",CONCATENATE(J193," ",K193),K193)</f>
        <v>Options Description</v>
      </c>
      <c r="M193" s="14" t="s">
        <v>1522</v>
      </c>
      <c r="N193" s="14"/>
      <c r="O193" s="14" t="str">
        <f>IF(N193&lt;&gt;"",CONCATENATE(N193,"_ ",M193,". Type"),CONCATENATE(M193,". Type"))</f>
        <v>Description. Type</v>
      </c>
      <c r="P193" s="14"/>
      <c r="Q193" s="14"/>
      <c r="R193" s="14" t="s">
        <v>1490</v>
      </c>
      <c r="S193" s="14"/>
      <c r="T193" s="14"/>
      <c r="U193" s="14"/>
      <c r="V193" s="14"/>
      <c r="W193" s="14"/>
      <c r="X193" s="14" t="s">
        <v>1025</v>
      </c>
      <c r="Y193" s="14" t="s">
        <v>1485</v>
      </c>
      <c r="Z193" s="14"/>
      <c r="AA193" s="14"/>
      <c r="AB193" s="14"/>
      <c r="AC193" s="14"/>
      <c r="AD193" s="14"/>
      <c r="AE193" s="14"/>
      <c r="AF193" s="17">
        <v>20180313</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4" t="str">
        <f>SUBSTITUTE(CONCATENATE(I194,J194,IF(K194="Identifier","ID",IF(AND(K194="Text",OR(I194&lt;&gt;"",J194&lt;&gt;"")),"",K194)),IF(AND(M194&lt;&gt;"Text",K194&lt;&gt;M194,NOT(AND(K194="URI",M194="Identifier")),NOT(AND(K194="UUID",M194="Identifier")),NOT(AND(K194="OID",M194="Identifier"))),IF(M194="Identifier","ID",M194),""))," ","")</f>
        <v>ContractNatureTypeCode</v>
      </c>
      <c r="B194" s="19" t="s">
        <v>1502</v>
      </c>
      <c r="C194" s="13" t="s">
        <v>1531</v>
      </c>
      <c r="E194" s="13" t="s">
        <v>1532</v>
      </c>
      <c r="F194" s="14" t="str">
        <f>CONCATENATE( IF(G194="","",CONCATENATE(G194,"_ ")),H194,". ",IF(I194="","",CONCATENATE(I194,"_ ")),L194,IF(OR(I194&lt;&gt;"",L194&lt;&gt;M194),CONCATENATE(". ",M194),""))</f>
        <v>Contract Purpose. Contract Nature Type Code. Code</v>
      </c>
      <c r="H194" s="14" t="s">
        <v>1530</v>
      </c>
      <c r="I194" s="14"/>
      <c r="J194" s="14" t="s">
        <v>1533</v>
      </c>
      <c r="K194" s="14" t="s">
        <v>1489</v>
      </c>
      <c r="L194" s="14" t="str">
        <f>IF(J194&lt;&gt;"",CONCATENATE(J194," ",K194),K194)</f>
        <v>Contract Nature Type Code</v>
      </c>
      <c r="M194" s="14" t="s">
        <v>1489</v>
      </c>
      <c r="N194" s="14"/>
      <c r="O194" s="14" t="str">
        <f>IF(N194&lt;&gt;"",CONCATENATE(N194,"_ ",M194,". Type"),CONCATENATE(M194,". Type"))</f>
        <v>Code. Type</v>
      </c>
      <c r="P194" s="14"/>
      <c r="Q194" s="14"/>
      <c r="R194" s="14" t="s">
        <v>1490</v>
      </c>
      <c r="S194" s="14"/>
      <c r="T194" s="14" t="s">
        <v>1534</v>
      </c>
      <c r="U194" s="14"/>
      <c r="V194" s="14"/>
      <c r="W194" s="14"/>
      <c r="X194" s="14" t="s">
        <v>337</v>
      </c>
      <c r="Y194" s="14" t="s">
        <v>1485</v>
      </c>
      <c r="Z194" s="14"/>
      <c r="AA194" s="14" t="s">
        <v>36</v>
      </c>
      <c r="AB194" s="14"/>
      <c r="AC194" s="14"/>
      <c r="AD194" s="14"/>
      <c r="AE194" s="14" t="s">
        <v>1535</v>
      </c>
      <c r="AF194" s="17" t="s">
        <v>1536</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20" t="str">
        <f>SUBSTITUTE(SUBSTITUTE(CONCATENATE(I195,IF(L195="Identifier","ID",L195))," ",""),"_","")</f>
        <v>HasPrize</v>
      </c>
      <c r="B195" s="21" t="s">
        <v>1502</v>
      </c>
      <c r="C195" s="23" t="s">
        <v>1537</v>
      </c>
      <c r="D195" s="20"/>
      <c r="E195" s="20"/>
      <c r="F195" s="20" t="str">
        <f>CONCATENATE( IF(G195="","",CONCATENATE(G195,"_ ")),H195,". ",IF(I195="","",CONCATENATE(I195,"_ ")),L195,IF(I195="","",CONCATENATE(". ",M195)))</f>
        <v>Contract Purpose. Has_ Prize. Prize</v>
      </c>
      <c r="G195" s="20"/>
      <c r="H195" s="20" t="s">
        <v>1530</v>
      </c>
      <c r="I195" s="20" t="s">
        <v>1519</v>
      </c>
      <c r="J195" s="20"/>
      <c r="K195" s="20"/>
      <c r="L195" s="20" t="str">
        <f>CONCATENATE(IF(P195="","",CONCATENATE(P195,"_ ")),Q195)</f>
        <v>Prize</v>
      </c>
      <c r="M195" s="20" t="str">
        <f>L195</f>
        <v>Prize</v>
      </c>
      <c r="N195" s="20"/>
      <c r="O195" s="20"/>
      <c r="P195" s="20"/>
      <c r="Q195" s="22" t="s">
        <v>1117</v>
      </c>
      <c r="R195" s="20" t="s">
        <v>1507</v>
      </c>
      <c r="S195" s="23"/>
      <c r="T195" s="23"/>
      <c r="U195" s="23"/>
      <c r="V195" s="23"/>
      <c r="W195" s="23"/>
      <c r="X195" s="23"/>
      <c r="Y195" s="23" t="s">
        <v>1485</v>
      </c>
      <c r="Z195" s="23"/>
      <c r="AA195" s="23" t="s">
        <v>36</v>
      </c>
      <c r="AB195" s="23" t="s">
        <v>1486</v>
      </c>
      <c r="AC195" s="23"/>
      <c r="AD195" s="23"/>
      <c r="AE195" s="23"/>
      <c r="AF195" s="22">
        <v>20180314</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c r="A196" s="20" t="str">
        <f>SUBSTITUTE(SUBSTITUTE(CONCATENATE(I196,IF(L196="Identifier","ID",L196))," ",""),"_","")</f>
        <v>ExperiencedPurposeChange</v>
      </c>
      <c r="B196" s="21" t="s">
        <v>1502</v>
      </c>
      <c r="C196" s="23" t="s">
        <v>1500</v>
      </c>
      <c r="D196" s="20"/>
      <c r="E196" s="20"/>
      <c r="F196" s="20" t="str">
        <f>CONCATENATE( IF(G196="","",CONCATENATE(G196,"_ ")),H196,". ",IF(I196="","",CONCATENATE(I196,"_ ")),L196,IF(I196="","",CONCATENATE(". ",M196)))</f>
        <v>Purpose. Experienced_ Purpose Change. Purpose Change</v>
      </c>
      <c r="G196" s="20"/>
      <c r="H196" s="20" t="s">
        <v>1528</v>
      </c>
      <c r="I196" s="20" t="s">
        <v>2214</v>
      </c>
      <c r="J196" s="20"/>
      <c r="K196" s="20"/>
      <c r="L196" s="20" t="str">
        <f>CONCATENATE(IF(P196="","",CONCATENATE(P196,"_ ")),Q196)</f>
        <v>Purpose Change</v>
      </c>
      <c r="M196" s="20" t="str">
        <f>L196</f>
        <v>Purpose Change</v>
      </c>
      <c r="N196" s="20"/>
      <c r="O196" s="20"/>
      <c r="P196" s="20"/>
      <c r="Q196" s="22" t="s">
        <v>1521</v>
      </c>
      <c r="R196" s="20" t="s">
        <v>1507</v>
      </c>
      <c r="S196" s="23" t="s">
        <v>1743</v>
      </c>
      <c r="T196" s="23"/>
      <c r="U196" s="23"/>
      <c r="V196" s="23"/>
      <c r="W196" s="23"/>
      <c r="X196" s="23"/>
      <c r="Y196" s="23" t="s">
        <v>1485</v>
      </c>
      <c r="Z196" s="23"/>
      <c r="AA196" s="23"/>
      <c r="AB196" s="23"/>
      <c r="AC196" s="23"/>
      <c r="AD196" s="23"/>
      <c r="AE196" s="23"/>
      <c r="AF196" s="22">
        <v>20180228</v>
      </c>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c r="AMK196"/>
      <c r="AML196"/>
      <c r="AMM196"/>
      <c r="AMN196"/>
      <c r="AMO196"/>
    </row>
    <row r="197" spans="1:1029" s="13" customFormat="1" ht="14.1" customHeight="1">
      <c r="A197" s="11" t="str">
        <f>SUBSTITUTE(CONCATENATE(G197,H197)," ","")</f>
        <v>PurposeChange</v>
      </c>
      <c r="B197" s="12"/>
      <c r="C197" s="11" t="s">
        <v>1500</v>
      </c>
      <c r="D197" s="11"/>
      <c r="E197" s="11"/>
      <c r="F197" s="11" t="str">
        <f>CONCATENATE(IF(G197="","",CONCATENATE(G197,"_ ")),H197,". Details")</f>
        <v>Purpose Change. Details</v>
      </c>
      <c r="G197" s="11"/>
      <c r="H197" s="11" t="s">
        <v>1521</v>
      </c>
      <c r="I197" s="11"/>
      <c r="J197" s="11"/>
      <c r="K197" s="11"/>
      <c r="L197" s="11"/>
      <c r="M197" s="11"/>
      <c r="N197" s="11"/>
      <c r="O197" s="11"/>
      <c r="P197" s="11"/>
      <c r="Q197" s="11"/>
      <c r="R197" s="11" t="s">
        <v>1483</v>
      </c>
      <c r="S197" s="11"/>
      <c r="T197" s="11"/>
      <c r="U197" s="11"/>
      <c r="V197" s="11"/>
      <c r="W197" s="11"/>
      <c r="X197" s="11" t="s">
        <v>254</v>
      </c>
      <c r="Y197" s="11" t="s">
        <v>1485</v>
      </c>
      <c r="Z197" s="11"/>
      <c r="AA197" s="11" t="s">
        <v>36</v>
      </c>
      <c r="AB197" s="11"/>
      <c r="AC197" s="11"/>
      <c r="AD197" s="11"/>
      <c r="AE197" s="11" t="s">
        <v>1486</v>
      </c>
      <c r="AF197" s="11">
        <v>20180220</v>
      </c>
    </row>
    <row r="198" spans="1:1029">
      <c r="A198" s="14" t="str">
        <f>SUBSTITUTE(CONCATENATE(I198,J198,IF(K198="Identifier","ID",IF(AND(K198="Text",OR(I198&lt;&gt;"",J198&lt;&gt;"")),"",K198)),IF(AND(M198&lt;&gt;"Text",K198&lt;&gt;M198,NOT(AND(K198="URI",M198="Identifier")),NOT(AND(K198="UUID",M198="Identifier")),NOT(AND(K198="OID",M198="Identifier"))),IF(M198="Identifier","ID",M198),""))," ","")</f>
        <v>Description</v>
      </c>
      <c r="B198" s="19" t="s">
        <v>1492</v>
      </c>
      <c r="C198" s="13" t="s">
        <v>1500</v>
      </c>
      <c r="F198" s="14" t="str">
        <f>CONCATENATE( IF(G198="","",CONCATENATE(G198,"_ ")),H198,". ",IF(I198="","",CONCATENATE(I198,"_ ")),L198,IF(OR(I198&lt;&gt;"",L198&lt;&gt;M198),CONCATENATE(". ",M198),""))</f>
        <v>Purpose Change. Description</v>
      </c>
      <c r="H198" s="14" t="s">
        <v>1521</v>
      </c>
      <c r="I198" s="14"/>
      <c r="J198" s="14"/>
      <c r="K198" s="14" t="s">
        <v>1522</v>
      </c>
      <c r="L198" s="14" t="str">
        <f>IF(J198&lt;&gt;"",CONCATENATE(J198," ",K198),K198)</f>
        <v>Description</v>
      </c>
      <c r="M198" s="14" t="s">
        <v>1522</v>
      </c>
      <c r="N198" s="14"/>
      <c r="O198" s="14" t="str">
        <f>IF(N198&lt;&gt;"",CONCATENATE(N198,"_ ",M198,". Type"),CONCATENATE(M198,". Type"))</f>
        <v>Description. Type</v>
      </c>
      <c r="P198" s="14"/>
      <c r="Q198" s="14"/>
      <c r="R198" s="14" t="s">
        <v>1490</v>
      </c>
      <c r="S198" s="14"/>
      <c r="T198" s="14"/>
      <c r="U198" s="14"/>
      <c r="V198" s="14"/>
      <c r="W198" s="14"/>
      <c r="X198" s="14" t="s">
        <v>260</v>
      </c>
      <c r="Y198" s="14" t="s">
        <v>1485</v>
      </c>
      <c r="Z198" s="14"/>
      <c r="AA198" s="14" t="s">
        <v>36</v>
      </c>
      <c r="AB198" s="14"/>
      <c r="AC198" s="14"/>
      <c r="AD198" s="14"/>
      <c r="AE198" s="14"/>
      <c r="AF198" s="17">
        <v>20180228</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4" t="str">
        <f>SUBSTITUTE(CONCATENATE(I199,J199,IF(K199="Identifier","ID",IF(AND(K199="Text",OR(I199&lt;&gt;"",J199&lt;&gt;"")),"",K199)),IF(AND(M199&lt;&gt;"Text",K199&lt;&gt;M199,NOT(AND(K199="URI",M199="Identifier")),NOT(AND(K199="UUID",M199="Identifier")),NOT(AND(K199="OID",M199="Identifier"))),IF(M199="Identifier","ID",M199),""))," ","")</f>
        <v>Code</v>
      </c>
      <c r="B199" s="19" t="s">
        <v>1498</v>
      </c>
      <c r="C199" s="13" t="s">
        <v>261</v>
      </c>
      <c r="F199" s="14" t="str">
        <f>CONCATENATE( IF(G199="","",CONCATENATE(G199,"_ ")),H199,". ",IF(I199="","",CONCATENATE(I199,"_ ")),L199,IF(OR(I199&lt;&gt;"",L199&lt;&gt;M199),CONCATENATE(". ",M199),""))</f>
        <v>Purpose Change. Code</v>
      </c>
      <c r="H199" s="14" t="s">
        <v>1521</v>
      </c>
      <c r="I199" s="14"/>
      <c r="J199" s="14"/>
      <c r="K199" s="14" t="s">
        <v>1489</v>
      </c>
      <c r="L199" s="14" t="str">
        <f>IF(J199&lt;&gt;"",CONCATENATE(J199," ",K199),K199)</f>
        <v>Code</v>
      </c>
      <c r="M199" s="14" t="s">
        <v>1489</v>
      </c>
      <c r="N199" s="14"/>
      <c r="O199" s="14" t="str">
        <f>IF(N199&lt;&gt;"",CONCATENATE(N199,"_ ",M199,". Type"),CONCATENATE(M199,". Type"))</f>
        <v>Code. Type</v>
      </c>
      <c r="P199" s="14"/>
      <c r="Q199" s="14"/>
      <c r="R199" s="14" t="s">
        <v>1490</v>
      </c>
      <c r="S199" s="14"/>
      <c r="T199" s="14" t="s">
        <v>1523</v>
      </c>
      <c r="U199" s="14"/>
      <c r="V199" s="14"/>
      <c r="W199" s="14"/>
      <c r="X199" s="14" t="s">
        <v>260</v>
      </c>
      <c r="Y199" s="14" t="s">
        <v>1485</v>
      </c>
      <c r="Z199" s="14"/>
      <c r="AA199" s="14" t="s">
        <v>36</v>
      </c>
      <c r="AB199" s="14"/>
      <c r="AC199" s="14"/>
      <c r="AD199" s="14"/>
      <c r="AE199" s="14" t="s">
        <v>1486</v>
      </c>
      <c r="AF199" s="17">
        <v>20180220</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4" t="str">
        <f>SUBSTITUTE(CONCATENATE(I200,J200,IF(K200="Identifier","ID",IF(AND(K200="Text",OR(I200&lt;&gt;"",J200&lt;&gt;"")),"",K200)),IF(AND(M200&lt;&gt;"Text",K200&lt;&gt;M200,NOT(AND(K200="URI",M200="Identifier")),NOT(AND(K200="UUID",M200="Identifier")),NOT(AND(K200="OID",M200="Identifier"))),IF(M200="Identifier","ID",M200),""))," ","")</f>
        <v>Version</v>
      </c>
      <c r="B200" s="19">
        <v>1</v>
      </c>
      <c r="C200" s="13" t="s">
        <v>1500</v>
      </c>
      <c r="F200" s="14" t="str">
        <f>CONCATENATE( IF(G200="","",CONCATENATE(G200,"_ ")),H200,". ",IF(I200="","",CONCATENATE(I200,"_ ")),L200,IF(OR(I200&lt;&gt;"",L200&lt;&gt;M200),CONCATENATE(". ",M200),""))</f>
        <v>Purpose Change. Version. Text</v>
      </c>
      <c r="H200" s="14" t="s">
        <v>1521</v>
      </c>
      <c r="I200" s="14"/>
      <c r="J200" s="14"/>
      <c r="K200" s="14" t="s">
        <v>1524</v>
      </c>
      <c r="L200" s="14" t="str">
        <f>IF(J200&lt;&gt;"",CONCATENATE(J200," ",K200),K200)</f>
        <v>Version</v>
      </c>
      <c r="M200" s="14" t="s">
        <v>1494</v>
      </c>
      <c r="N200" s="14"/>
      <c r="O200" s="14" t="str">
        <f>IF(N200&lt;&gt;"",CONCATENATE(N200,"_ ",M200,". Type"),CONCATENATE(M200,". Type"))</f>
        <v>Text. Type</v>
      </c>
      <c r="P200" s="14"/>
      <c r="Q200" s="14"/>
      <c r="R200" s="14" t="s">
        <v>1490</v>
      </c>
      <c r="S200" s="14"/>
      <c r="T200" s="14"/>
      <c r="U200" s="14"/>
      <c r="V200" s="14"/>
      <c r="W200" s="14"/>
      <c r="X200" s="14"/>
      <c r="Y200" s="14" t="s">
        <v>1485</v>
      </c>
      <c r="Z200" s="14"/>
      <c r="AA200" s="14"/>
      <c r="AB200" s="14"/>
      <c r="AC200" s="14"/>
      <c r="AD200" s="14"/>
      <c r="AE200" s="14"/>
      <c r="AF200" s="17">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20" t="str">
        <f>SUBSTITUTE(SUBSTITUTE(CONCATENATE(I201,IF(L201="Identifier","ID",L201))," ",""),"_","")</f>
        <v>HasValidityPeriod</v>
      </c>
      <c r="B201" s="21" t="s">
        <v>1498</v>
      </c>
      <c r="C201" s="23" t="s">
        <v>1500</v>
      </c>
      <c r="D201" s="20"/>
      <c r="E201" s="20"/>
      <c r="F201" s="20" t="str">
        <f>CONCATENATE( IF(G201="","",CONCATENATE(G201,"_ ")),H201,". ",IF(I201="","",CONCATENATE(I201,"_ ")),L201,IF(I201="","",CONCATENATE(". ",M201)))</f>
        <v>Purpose Change. Has Validity_ Period. Period</v>
      </c>
      <c r="G201" s="20"/>
      <c r="H201" s="20" t="s">
        <v>1521</v>
      </c>
      <c r="I201" s="20" t="s">
        <v>1525</v>
      </c>
      <c r="J201" s="20"/>
      <c r="K201" s="20"/>
      <c r="L201" s="20" t="str">
        <f>CONCATENATE(IF(P201="","",CONCATENATE(P201,"_ ")),Q201)</f>
        <v>Period</v>
      </c>
      <c r="M201" s="20" t="str">
        <f>L201</f>
        <v>Period</v>
      </c>
      <c r="N201" s="20"/>
      <c r="O201" s="20"/>
      <c r="P201" s="20"/>
      <c r="Q201" s="22" t="s">
        <v>1526</v>
      </c>
      <c r="R201" s="20" t="s">
        <v>1507</v>
      </c>
      <c r="S201" s="23"/>
      <c r="T201" s="23"/>
      <c r="U201" s="23"/>
      <c r="V201" s="23"/>
      <c r="W201" s="23"/>
      <c r="X201" s="23"/>
      <c r="Y201" s="23" t="s">
        <v>1485</v>
      </c>
      <c r="Z201" s="23"/>
      <c r="AA201" s="23"/>
      <c r="AB201" s="23"/>
      <c r="AC201" s="23"/>
      <c r="AD201" s="23"/>
      <c r="AE201" s="23"/>
      <c r="AF201" s="22">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c r="A202" s="20" t="str">
        <f>SUBSTITUTE(SUBSTITUTE(CONCATENATE(I202,IF(L202="Identifier","ID",L202))," ",""),"_","")</f>
        <v>AppliesToPurpose</v>
      </c>
      <c r="B202" s="21" t="s">
        <v>1498</v>
      </c>
      <c r="C202" s="23" t="s">
        <v>1500</v>
      </c>
      <c r="D202" s="20"/>
      <c r="E202" s="20"/>
      <c r="F202" s="20" t="str">
        <f>CONCATENATE( IF(G202="","",CONCATENATE(G202,"_ ")),H202,". ",IF(I202="","",CONCATENATE(I202,"_ ")),L202,IF(I202="","",CONCATENATE(". ",M202)))</f>
        <v>Purpose Change. Applies To_ Purpose. Purpose</v>
      </c>
      <c r="G202" s="20"/>
      <c r="H202" s="20" t="s">
        <v>1521</v>
      </c>
      <c r="I202" s="20" t="s">
        <v>1527</v>
      </c>
      <c r="J202" s="20"/>
      <c r="K202" s="20"/>
      <c r="L202" s="20" t="str">
        <f>CONCATENATE(IF(P202="","",CONCATENATE(P202,"_ ")),Q202)</f>
        <v>Purpose</v>
      </c>
      <c r="M202" s="20" t="str">
        <f>L202</f>
        <v>Purpose</v>
      </c>
      <c r="N202" s="20"/>
      <c r="O202" s="20"/>
      <c r="P202" s="20"/>
      <c r="Q202" s="22" t="s">
        <v>1528</v>
      </c>
      <c r="R202" s="20" t="s">
        <v>1507</v>
      </c>
      <c r="S202" s="23" t="s">
        <v>1529</v>
      </c>
      <c r="T202" s="23"/>
      <c r="U202" s="23"/>
      <c r="V202" s="23"/>
      <c r="W202" s="23"/>
      <c r="X202" s="23"/>
      <c r="Y202" s="23" t="s">
        <v>1485</v>
      </c>
      <c r="Z202" s="23"/>
      <c r="AA202" s="23"/>
      <c r="AB202" s="23"/>
      <c r="AC202" s="23"/>
      <c r="AD202" s="23"/>
      <c r="AE202" s="23"/>
      <c r="AF202" s="22">
        <v>20180228</v>
      </c>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c r="TV202"/>
      <c r="TW202"/>
      <c r="TX202"/>
      <c r="TY202"/>
      <c r="TZ202"/>
      <c r="UA202"/>
      <c r="UB202"/>
      <c r="UC202"/>
      <c r="UD202"/>
      <c r="UE202"/>
      <c r="UF202"/>
      <c r="UG202"/>
      <c r="UH202"/>
      <c r="UI202"/>
      <c r="UJ202"/>
      <c r="UK202"/>
      <c r="UL202"/>
      <c r="UM202"/>
      <c r="UN202"/>
      <c r="UO202"/>
      <c r="UP202"/>
      <c r="UQ202"/>
      <c r="UR202"/>
      <c r="US202"/>
      <c r="UT202"/>
      <c r="UU202"/>
      <c r="UV202"/>
      <c r="UW202"/>
      <c r="UX202"/>
      <c r="UY202"/>
      <c r="UZ202"/>
      <c r="VA202"/>
      <c r="VB202"/>
      <c r="VC202"/>
      <c r="VD202"/>
      <c r="VE202"/>
      <c r="VF202"/>
      <c r="VG202"/>
      <c r="VH202"/>
      <c r="VI202"/>
      <c r="VJ202"/>
      <c r="VK202"/>
      <c r="VL202"/>
      <c r="VM202"/>
      <c r="VN202"/>
      <c r="VO202"/>
      <c r="VP202"/>
      <c r="VQ202"/>
      <c r="VR202"/>
      <c r="VS202"/>
      <c r="VT202"/>
      <c r="VU202"/>
      <c r="VV202"/>
      <c r="VW202"/>
      <c r="VX202"/>
      <c r="VY202"/>
      <c r="VZ202"/>
      <c r="WA202"/>
      <c r="WB202"/>
      <c r="WC202"/>
      <c r="WD202"/>
      <c r="WE202"/>
      <c r="WF202"/>
      <c r="WG202"/>
      <c r="WH202"/>
      <c r="WI202"/>
      <c r="WJ202"/>
      <c r="WK202"/>
      <c r="WL202"/>
      <c r="WM202"/>
      <c r="WN202"/>
      <c r="WO202"/>
      <c r="WP202"/>
      <c r="WQ202"/>
      <c r="WR202"/>
      <c r="WS202"/>
      <c r="WT202"/>
      <c r="WU202"/>
      <c r="WV202"/>
      <c r="WW202"/>
      <c r="WX202"/>
      <c r="WY202"/>
      <c r="WZ202"/>
      <c r="XA202"/>
      <c r="XB202"/>
      <c r="XC202"/>
      <c r="XD202"/>
      <c r="XE202"/>
      <c r="XF202"/>
      <c r="XG202"/>
      <c r="XH202"/>
      <c r="XI202"/>
      <c r="XJ202"/>
      <c r="XK202"/>
      <c r="XL202"/>
      <c r="XM202"/>
      <c r="XN202"/>
      <c r="XO202"/>
      <c r="XP202"/>
      <c r="XQ202"/>
      <c r="XR202"/>
      <c r="XS202"/>
      <c r="XT202"/>
      <c r="XU202"/>
      <c r="XV202"/>
      <c r="XW202"/>
      <c r="XX202"/>
      <c r="XY202"/>
      <c r="XZ202"/>
      <c r="YA202"/>
      <c r="YB202"/>
      <c r="YC202"/>
      <c r="YD202"/>
      <c r="YE202"/>
      <c r="YF202"/>
      <c r="YG202"/>
      <c r="YH202"/>
      <c r="YI202"/>
      <c r="YJ202"/>
      <c r="YK202"/>
      <c r="YL202"/>
      <c r="YM202"/>
      <c r="YN202"/>
      <c r="YO202"/>
      <c r="YP202"/>
      <c r="YQ202"/>
      <c r="YR202"/>
      <c r="YS202"/>
      <c r="YT202"/>
      <c r="YU202"/>
      <c r="YV202"/>
      <c r="YW202"/>
      <c r="YX202"/>
      <c r="YY202"/>
      <c r="YZ202"/>
      <c r="ZA202"/>
      <c r="ZB202"/>
      <c r="ZC202"/>
      <c r="ZD202"/>
      <c r="ZE202"/>
      <c r="ZF202"/>
      <c r="ZG202"/>
      <c r="ZH202"/>
      <c r="ZI202"/>
      <c r="ZJ202"/>
      <c r="ZK202"/>
      <c r="ZL202"/>
      <c r="ZM202"/>
      <c r="ZN202"/>
      <c r="ZO202"/>
      <c r="ZP202"/>
      <c r="ZQ202"/>
      <c r="ZR202"/>
      <c r="ZS202"/>
      <c r="ZT202"/>
      <c r="ZU202"/>
      <c r="ZV202"/>
      <c r="ZW202"/>
      <c r="ZX202"/>
      <c r="ZY202"/>
      <c r="ZZ202"/>
      <c r="AAA202"/>
      <c r="AAB202"/>
      <c r="AAC202"/>
      <c r="AAD202"/>
      <c r="AAE202"/>
      <c r="AAF202"/>
      <c r="AAG202"/>
      <c r="AAH202"/>
      <c r="AAI202"/>
      <c r="AAJ202"/>
      <c r="AAK202"/>
      <c r="AAL202"/>
      <c r="AAM202"/>
      <c r="AAN202"/>
      <c r="AAO202"/>
      <c r="AAP202"/>
      <c r="AAQ202"/>
      <c r="AAR202"/>
      <c r="AAS202"/>
      <c r="AAT202"/>
      <c r="AAU202"/>
      <c r="AAV202"/>
      <c r="AAW202"/>
      <c r="AAX202"/>
      <c r="AAY202"/>
      <c r="AAZ202"/>
      <c r="ABA202"/>
      <c r="ABB202"/>
      <c r="ABC202"/>
      <c r="ABD202"/>
      <c r="ABE202"/>
      <c r="ABF202"/>
      <c r="ABG202"/>
      <c r="ABH202"/>
      <c r="ABI202"/>
      <c r="ABJ202"/>
      <c r="ABK202"/>
      <c r="ABL202"/>
      <c r="ABM202"/>
      <c r="ABN202"/>
      <c r="ABO202"/>
      <c r="ABP202"/>
      <c r="ABQ202"/>
      <c r="ABR202"/>
      <c r="ABS202"/>
      <c r="ABT202"/>
      <c r="ABU202"/>
      <c r="ABV202"/>
      <c r="ABW202"/>
      <c r="ABX202"/>
      <c r="ABY202"/>
      <c r="ABZ202"/>
      <c r="ACA202"/>
      <c r="ACB202"/>
      <c r="ACC202"/>
      <c r="ACD202"/>
      <c r="ACE202"/>
      <c r="ACF202"/>
      <c r="ACG202"/>
      <c r="ACH202"/>
      <c r="ACI202"/>
      <c r="ACJ202"/>
      <c r="ACK202"/>
      <c r="ACL202"/>
      <c r="ACM202"/>
      <c r="ACN202"/>
      <c r="ACO202"/>
      <c r="ACP202"/>
      <c r="ACQ202"/>
      <c r="ACR202"/>
      <c r="ACS202"/>
      <c r="ACT202"/>
      <c r="ACU202"/>
      <c r="ACV202"/>
      <c r="ACW202"/>
      <c r="ACX202"/>
      <c r="ACY202"/>
      <c r="ACZ202"/>
      <c r="ADA202"/>
      <c r="ADB202"/>
      <c r="ADC202"/>
      <c r="ADD202"/>
      <c r="ADE202"/>
      <c r="ADF202"/>
      <c r="ADG202"/>
      <c r="ADH202"/>
      <c r="ADI202"/>
      <c r="ADJ202"/>
      <c r="ADK202"/>
      <c r="ADL202"/>
      <c r="ADM202"/>
      <c r="ADN202"/>
      <c r="ADO202"/>
      <c r="ADP202"/>
      <c r="ADQ202"/>
      <c r="ADR202"/>
      <c r="ADS202"/>
      <c r="ADT202"/>
      <c r="ADU202"/>
      <c r="ADV202"/>
      <c r="ADW202"/>
      <c r="ADX202"/>
      <c r="ADY202"/>
      <c r="ADZ202"/>
      <c r="AEA202"/>
      <c r="AEB202"/>
      <c r="AEC202"/>
      <c r="AED202"/>
      <c r="AEE202"/>
      <c r="AEF202"/>
      <c r="AEG202"/>
      <c r="AEH202"/>
      <c r="AEI202"/>
      <c r="AEJ202"/>
      <c r="AEK202"/>
      <c r="AEL202"/>
      <c r="AEM202"/>
      <c r="AEN202"/>
      <c r="AEO202"/>
      <c r="AEP202"/>
      <c r="AEQ202"/>
      <c r="AER202"/>
      <c r="AES202"/>
      <c r="AET202"/>
      <c r="AEU202"/>
      <c r="AEV202"/>
      <c r="AEW202"/>
      <c r="AEX202"/>
      <c r="AEY202"/>
      <c r="AEZ202"/>
      <c r="AFA202"/>
      <c r="AFB202"/>
      <c r="AFC202"/>
      <c r="AFD202"/>
      <c r="AFE202"/>
      <c r="AFF202"/>
      <c r="AFG202"/>
      <c r="AFH202"/>
      <c r="AFI202"/>
      <c r="AFJ202"/>
      <c r="AFK202"/>
      <c r="AFL202"/>
      <c r="AFM202"/>
      <c r="AFN202"/>
      <c r="AFO202"/>
      <c r="AFP202"/>
      <c r="AFQ202"/>
      <c r="AFR202"/>
      <c r="AFS202"/>
      <c r="AFT202"/>
      <c r="AFU202"/>
      <c r="AFV202"/>
      <c r="AFW202"/>
      <c r="AFX202"/>
      <c r="AFY202"/>
      <c r="AFZ202"/>
      <c r="AGA202"/>
      <c r="AGB202"/>
      <c r="AGC202"/>
      <c r="AGD202"/>
      <c r="AGE202"/>
      <c r="AGF202"/>
      <c r="AGG202"/>
      <c r="AGH202"/>
      <c r="AGI202"/>
      <c r="AGJ202"/>
      <c r="AGK202"/>
      <c r="AGL202"/>
      <c r="AGM202"/>
      <c r="AGN202"/>
      <c r="AGO202"/>
      <c r="AGP202"/>
      <c r="AGQ202"/>
      <c r="AGR202"/>
      <c r="AGS202"/>
      <c r="AGT202"/>
      <c r="AGU202"/>
      <c r="AGV202"/>
      <c r="AGW202"/>
      <c r="AGX202"/>
      <c r="AGY202"/>
      <c r="AGZ202"/>
      <c r="AHA202"/>
      <c r="AHB202"/>
      <c r="AHC202"/>
      <c r="AHD202"/>
      <c r="AHE202"/>
      <c r="AHF202"/>
      <c r="AHG202"/>
      <c r="AHH202"/>
      <c r="AHI202"/>
      <c r="AHJ202"/>
      <c r="AHK202"/>
      <c r="AHL202"/>
      <c r="AHM202"/>
      <c r="AHN202"/>
      <c r="AHO202"/>
      <c r="AHP202"/>
      <c r="AHQ202"/>
      <c r="AHR202"/>
      <c r="AHS202"/>
      <c r="AHT202"/>
      <c r="AHU202"/>
      <c r="AHV202"/>
      <c r="AHW202"/>
      <c r="AHX202"/>
      <c r="AHY202"/>
      <c r="AHZ202"/>
      <c r="AIA202"/>
      <c r="AIB202"/>
      <c r="AIC202"/>
      <c r="AID202"/>
      <c r="AIE202"/>
      <c r="AIF202"/>
      <c r="AIG202"/>
      <c r="AIH202"/>
      <c r="AII202"/>
      <c r="AIJ202"/>
      <c r="AIK202"/>
      <c r="AIL202"/>
      <c r="AIM202"/>
      <c r="AIN202"/>
      <c r="AIO202"/>
      <c r="AIP202"/>
      <c r="AIQ202"/>
      <c r="AIR202"/>
      <c r="AIS202"/>
      <c r="AIT202"/>
      <c r="AIU202"/>
      <c r="AIV202"/>
      <c r="AIW202"/>
      <c r="AIX202"/>
      <c r="AIY202"/>
      <c r="AIZ202"/>
      <c r="AJA202"/>
      <c r="AJB202"/>
      <c r="AJC202"/>
      <c r="AJD202"/>
      <c r="AJE202"/>
      <c r="AJF202"/>
      <c r="AJG202"/>
      <c r="AJH202"/>
      <c r="AJI202"/>
      <c r="AJJ202"/>
      <c r="AJK202"/>
      <c r="AJL202"/>
      <c r="AJM202"/>
      <c r="AJN202"/>
      <c r="AJO202"/>
      <c r="AJP202"/>
      <c r="AJQ202"/>
      <c r="AJR202"/>
      <c r="AJS202"/>
      <c r="AJT202"/>
      <c r="AJU202"/>
      <c r="AJV202"/>
      <c r="AJW202"/>
      <c r="AJX202"/>
      <c r="AJY202"/>
      <c r="AJZ202"/>
      <c r="AKA202"/>
      <c r="AKB202"/>
      <c r="AKC202"/>
      <c r="AKD202"/>
      <c r="AKE202"/>
      <c r="AKF202"/>
      <c r="AKG202"/>
      <c r="AKH202"/>
      <c r="AKI202"/>
      <c r="AKJ202"/>
      <c r="AKK202"/>
      <c r="AKL202"/>
      <c r="AKM202"/>
      <c r="AKN202"/>
      <c r="AKO202"/>
      <c r="AKP202"/>
      <c r="AKQ202"/>
      <c r="AKR202"/>
      <c r="AKS202"/>
      <c r="AKT202"/>
      <c r="AKU202"/>
      <c r="AKV202"/>
      <c r="AKW202"/>
      <c r="AKX202"/>
      <c r="AKY202"/>
      <c r="AKZ202"/>
      <c r="ALA202"/>
      <c r="ALB202"/>
      <c r="ALC202"/>
      <c r="ALD202"/>
      <c r="ALE202"/>
      <c r="ALF202"/>
      <c r="ALG202"/>
      <c r="ALH202"/>
      <c r="ALI202"/>
      <c r="ALJ202"/>
      <c r="ALK202"/>
      <c r="ALL202"/>
      <c r="ALM202"/>
      <c r="ALN202"/>
      <c r="ALO202"/>
      <c r="ALP202"/>
      <c r="ALQ202"/>
      <c r="ALR202"/>
      <c r="ALS202"/>
      <c r="ALT202"/>
      <c r="ALU202"/>
      <c r="ALV202"/>
      <c r="ALW202"/>
      <c r="ALX202"/>
      <c r="ALY202"/>
      <c r="ALZ202"/>
      <c r="AMA202"/>
      <c r="AMB202"/>
      <c r="AMC202"/>
      <c r="AMD202"/>
      <c r="AME202"/>
      <c r="AMF202"/>
      <c r="AMG202"/>
      <c r="AMH202"/>
      <c r="AMI202"/>
      <c r="AMJ202"/>
      <c r="AMK202"/>
      <c r="AML202"/>
      <c r="AMM202"/>
      <c r="AMN202"/>
      <c r="AMO202"/>
    </row>
    <row r="203" spans="1:1029" s="13" customFormat="1" ht="14.1" customHeight="1">
      <c r="A203" s="11" t="str">
        <f>SUBSTITUTE(CONCATENATE(G203,H203)," ","")</f>
        <v>ServiceProvider</v>
      </c>
      <c r="B203" s="12"/>
      <c r="C203" s="24" t="s">
        <v>1744</v>
      </c>
      <c r="D203" s="11" t="s">
        <v>1745</v>
      </c>
      <c r="E203" s="11"/>
      <c r="F203" s="11" t="str">
        <f>CONCATENATE(IF(G203="","",CONCATENATE(G203,"_ ")),H203,". Details")</f>
        <v>Service Provider. Details</v>
      </c>
      <c r="G203" s="11"/>
      <c r="H203" s="24" t="s">
        <v>1670</v>
      </c>
      <c r="I203" s="11"/>
      <c r="J203" s="11"/>
      <c r="K203" s="11"/>
      <c r="L203" s="11"/>
      <c r="M203" s="11"/>
      <c r="N203" s="11"/>
      <c r="O203" s="11"/>
      <c r="P203" s="11"/>
      <c r="Q203" s="11"/>
      <c r="R203" s="11" t="s">
        <v>1483</v>
      </c>
      <c r="S203" s="11" t="s">
        <v>1508</v>
      </c>
      <c r="T203" s="11"/>
      <c r="U203" s="11"/>
      <c r="V203" s="11"/>
      <c r="W203" s="11"/>
      <c r="X203" s="11"/>
      <c r="Y203" s="11" t="s">
        <v>1485</v>
      </c>
      <c r="Z203" s="11"/>
      <c r="AA203" s="11"/>
      <c r="AB203" s="11"/>
      <c r="AC203" s="11"/>
      <c r="AD203" s="11"/>
      <c r="AE203" s="11"/>
      <c r="AF203" s="11">
        <v>20180219</v>
      </c>
    </row>
    <row r="204" spans="1:1029" s="13" customFormat="1" ht="14.1" customHeight="1">
      <c r="A204" s="11" t="str">
        <f>SUBSTITUTE(CONCATENATE(G204,H204)," ","")</f>
        <v>TechnicalSpecification</v>
      </c>
      <c r="B204" s="12"/>
      <c r="C204" s="24" t="s">
        <v>2261</v>
      </c>
      <c r="D204" s="11"/>
      <c r="E204" s="11"/>
      <c r="F204" s="11" t="str">
        <f>CONCATENATE(IF(G204="","",CONCATENATE(G204,"_ ")),H204,". Details")</f>
        <v>Technical Specification. Details</v>
      </c>
      <c r="G204" s="11"/>
      <c r="H204" s="24" t="s">
        <v>1746</v>
      </c>
      <c r="I204" s="11"/>
      <c r="J204" s="11"/>
      <c r="K204" s="11"/>
      <c r="L204" s="11"/>
      <c r="M204" s="11"/>
      <c r="N204" s="11"/>
      <c r="O204" s="11"/>
      <c r="P204" s="11"/>
      <c r="Q204" s="11"/>
      <c r="R204" s="11" t="s">
        <v>1483</v>
      </c>
      <c r="S204" s="11" t="s">
        <v>2234</v>
      </c>
      <c r="T204" s="11"/>
      <c r="U204" s="11"/>
      <c r="V204" s="11"/>
      <c r="W204" s="11"/>
      <c r="X204" s="11"/>
      <c r="Y204" s="11" t="s">
        <v>1485</v>
      </c>
      <c r="Z204" s="11"/>
      <c r="AA204" s="11"/>
      <c r="AB204" s="11"/>
      <c r="AC204" s="11"/>
      <c r="AD204" s="11"/>
      <c r="AE204" s="11"/>
      <c r="AF204" s="11">
        <v>20180228</v>
      </c>
    </row>
    <row r="205" spans="1:1029">
      <c r="A205" s="20" t="str">
        <f>SUBSTITUTE(SUBSTITUTE(CONCATENATE(I205,IF(L205="Identifier","ID",L205))," ",""),"_","")</f>
        <v>HasDocumentReference</v>
      </c>
      <c r="B205" s="21" t="s">
        <v>1492</v>
      </c>
      <c r="C205" s="23" t="s">
        <v>1500</v>
      </c>
      <c r="D205" s="20"/>
      <c r="E205" s="20"/>
      <c r="F205" s="20" t="str">
        <f>CONCATENATE( IF(G205="","",CONCATENATE(G205,"_ ")),H205,". ",IF(I205="","",CONCATENATE(I205,"_ ")),L205,IF(I205="","",CONCATENATE(". ",M205)))</f>
        <v>Technical Specification. Has_ Document Reference. Document Reference</v>
      </c>
      <c r="G205" s="20"/>
      <c r="H205" s="20" t="s">
        <v>1746</v>
      </c>
      <c r="I205" s="20" t="s">
        <v>1519</v>
      </c>
      <c r="J205" s="20"/>
      <c r="K205" s="20"/>
      <c r="L205" s="20" t="str">
        <f>CONCATENATE(IF(P205="","",CONCATENATE(P205,"_ ")),Q205)</f>
        <v>Document Reference</v>
      </c>
      <c r="M205" s="20" t="str">
        <f>L205</f>
        <v>Document Reference</v>
      </c>
      <c r="N205" s="20"/>
      <c r="O205" s="20"/>
      <c r="P205" s="20"/>
      <c r="Q205" s="22" t="s">
        <v>1690</v>
      </c>
      <c r="R205" s="20" t="s">
        <v>1507</v>
      </c>
      <c r="S205" s="23"/>
      <c r="T205" s="23"/>
      <c r="U205" s="23"/>
      <c r="V205" s="23"/>
      <c r="W205" s="23"/>
      <c r="X205" s="23"/>
      <c r="Y205" s="23" t="s">
        <v>1485</v>
      </c>
      <c r="Z205" s="23"/>
      <c r="AA205" s="23" t="s">
        <v>1486</v>
      </c>
      <c r="AB205" s="23"/>
      <c r="AC205" s="23"/>
      <c r="AD205" s="23"/>
      <c r="AE205" s="23"/>
      <c r="AF205" s="22">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AppliesToLot</v>
      </c>
      <c r="B206" s="21" t="s">
        <v>1502</v>
      </c>
      <c r="C206" s="23" t="s">
        <v>1500</v>
      </c>
      <c r="D206" s="20"/>
      <c r="E206" s="20"/>
      <c r="F206" s="20" t="str">
        <f>CONCATENATE( IF(G206="","",CONCATENATE(G206,"_ ")),H206,". ",IF(I206="","",CONCATENATE(I206,"_ ")),L206,IF(I206="","",CONCATENATE(". ",M206)))</f>
        <v>Technical Specification. Applies To_ Lot. Lot</v>
      </c>
      <c r="G206" s="20"/>
      <c r="H206" s="20" t="s">
        <v>1746</v>
      </c>
      <c r="I206" s="20" t="s">
        <v>1527</v>
      </c>
      <c r="J206" s="20"/>
      <c r="K206" s="20"/>
      <c r="L206" s="20" t="str">
        <f>CONCATENATE(IF(P206="","",CONCATENATE(P206,"_ ")),Q206)</f>
        <v>Lot</v>
      </c>
      <c r="M206" s="20" t="str">
        <f>L206</f>
        <v>Lot</v>
      </c>
      <c r="N206" s="20"/>
      <c r="O206" s="20"/>
      <c r="P206" s="20"/>
      <c r="Q206" s="22" t="s">
        <v>822</v>
      </c>
      <c r="R206" s="20" t="s">
        <v>1507</v>
      </c>
      <c r="S206" s="23"/>
      <c r="T206" s="23"/>
      <c r="U206" s="23"/>
      <c r="V206" s="23"/>
      <c r="W206" s="23"/>
      <c r="X206" s="23"/>
      <c r="Y206" s="23" t="s">
        <v>1485</v>
      </c>
      <c r="Z206" s="23"/>
      <c r="AA206" s="23"/>
      <c r="AB206" s="23"/>
      <c r="AC206" s="23" t="s">
        <v>36</v>
      </c>
      <c r="AD206" s="23" t="s">
        <v>36</v>
      </c>
      <c r="AE206" s="23" t="s">
        <v>36</v>
      </c>
      <c r="AF206" s="22">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c r="A207" s="20" t="str">
        <f>SUBSTITUTE(SUBSTITUTE(CONCATENATE(I207,IF(L207="Identifier","ID",L207))," ",""),"_","")</f>
        <v>AppliesToProcurementProcedure</v>
      </c>
      <c r="B207" s="21" t="s">
        <v>1498</v>
      </c>
      <c r="C207" s="23" t="s">
        <v>1500</v>
      </c>
      <c r="D207" s="20"/>
      <c r="E207" s="20"/>
      <c r="F207" s="20" t="str">
        <f>CONCATENATE( IF(G207="","",CONCATENATE(G207,"_ ")),H207,". ",IF(I207="","",CONCATENATE(I207,"_ ")),L207,IF(I207="","",CONCATENATE(". ",M207)))</f>
        <v>Technical Specification. Applies To_ Procurement Procedure. Procurement Procedure</v>
      </c>
      <c r="G207" s="20"/>
      <c r="H207" s="20" t="s">
        <v>1746</v>
      </c>
      <c r="I207" s="20" t="s">
        <v>1527</v>
      </c>
      <c r="J207" s="20"/>
      <c r="K207" s="20"/>
      <c r="L207" s="20" t="str">
        <f>CONCATENATE(IF(P207="","",CONCATENATE(P207,"_ ")),Q207)</f>
        <v>Procurement Procedure</v>
      </c>
      <c r="M207" s="20" t="str">
        <f>L207</f>
        <v>Procurement Procedure</v>
      </c>
      <c r="N207" s="20"/>
      <c r="O207" s="20"/>
      <c r="P207" s="20"/>
      <c r="Q207" s="22" t="s">
        <v>1706</v>
      </c>
      <c r="R207" s="20" t="s">
        <v>1507</v>
      </c>
      <c r="S207" s="23"/>
      <c r="T207" s="23"/>
      <c r="U207" s="23"/>
      <c r="V207" s="23"/>
      <c r="W207" s="23"/>
      <c r="X207" s="23"/>
      <c r="Y207" s="23" t="s">
        <v>1485</v>
      </c>
      <c r="Z207" s="23"/>
      <c r="AA207" s="23" t="s">
        <v>36</v>
      </c>
      <c r="AB207" s="23"/>
      <c r="AC207" s="23" t="s">
        <v>36</v>
      </c>
      <c r="AD207" s="23"/>
      <c r="AE207" s="23"/>
      <c r="AF207" s="22">
        <v>20180228</v>
      </c>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c r="AMK207"/>
      <c r="AML207"/>
      <c r="AMM207"/>
      <c r="AMN207"/>
      <c r="AMO207"/>
    </row>
    <row r="208" spans="1:1029" s="13" customFormat="1" ht="14.1" customHeight="1">
      <c r="A208" s="11" t="str">
        <f>SUBSTITUTE(CONCATENATE(G208,H208)," ","")</f>
        <v>Technique</v>
      </c>
      <c r="B208" s="12"/>
      <c r="C208" s="24" t="s">
        <v>1747</v>
      </c>
      <c r="D208" s="11"/>
      <c r="E208" s="11"/>
      <c r="F208" s="11" t="str">
        <f>CONCATENATE(IF(G208="","",CONCATENATE(G208,"_ ")),H208,". Details")</f>
        <v>Technique. Details</v>
      </c>
      <c r="G208" s="11"/>
      <c r="H208" s="24" t="s">
        <v>1710</v>
      </c>
      <c r="I208" s="11"/>
      <c r="J208" s="11"/>
      <c r="K208" s="11"/>
      <c r="L208" s="11"/>
      <c r="M208" s="11"/>
      <c r="N208" s="11"/>
      <c r="O208" s="11"/>
      <c r="P208" s="11"/>
      <c r="Q208" s="11"/>
      <c r="R208" s="11" t="s">
        <v>1483</v>
      </c>
      <c r="S208" s="11"/>
      <c r="T208" s="11"/>
      <c r="U208" s="11"/>
      <c r="V208" s="11"/>
      <c r="W208" s="11"/>
      <c r="X208" s="11"/>
      <c r="Y208" s="11" t="s">
        <v>1485</v>
      </c>
      <c r="Z208" s="11"/>
      <c r="AA208" s="11"/>
      <c r="AB208" s="11"/>
      <c r="AC208" s="11"/>
      <c r="AD208" s="11"/>
      <c r="AE208" s="11" t="s">
        <v>1486</v>
      </c>
      <c r="AF208" s="11">
        <v>20180208</v>
      </c>
    </row>
    <row r="209" spans="1:1029" s="27" customFormat="1" ht="14.1" customHeight="1">
      <c r="A209" s="25" t="str">
        <f>SUBSTITUTE(CONCATENATE(I209,J209,IF(K209="Identifier","ID",IF(AND(K209="Text",OR(I209&lt;&gt;"",J209&lt;&gt;"")),"",K209)),IF(AND(M209&lt;&gt;"Text",K209&lt;&gt;M209,NOT(AND(K209="URI",M209="Identifier")),NOT(AND(K209="UUID",M209="Identifier")),NOT(AND(K209="OID",M209="Identifier"))),IF(M209="Identifier","ID",M209),""))," ","")</f>
        <v>TypeCode</v>
      </c>
      <c r="B209" s="26" t="s">
        <v>1498</v>
      </c>
      <c r="C209" s="14" t="s">
        <v>1748</v>
      </c>
      <c r="D209" s="25"/>
      <c r="E209" s="25" t="s">
        <v>1749</v>
      </c>
      <c r="F209" s="25" t="str">
        <f>CONCATENATE( IF(G209="","",CONCATENATE(G209,"_ ")),H209,". ",IF(I209="","",CONCATENATE(I209,"_ ")),L209,IF(OR(I209&lt;&gt;"",L209&lt;&gt;M209),CONCATENATE(". ",M209),""))</f>
        <v>Technique. Type Code. Code</v>
      </c>
      <c r="G209" s="25"/>
      <c r="H209" s="25" t="s">
        <v>1710</v>
      </c>
      <c r="I209" s="25"/>
      <c r="J209" s="25" t="s">
        <v>1566</v>
      </c>
      <c r="K209" s="25" t="s">
        <v>1489</v>
      </c>
      <c r="L209" s="25" t="str">
        <f>IF(J209&lt;&gt;"",CONCATENATE(J209," ",K209),K209)</f>
        <v>Type Code</v>
      </c>
      <c r="M209" s="25" t="s">
        <v>1489</v>
      </c>
      <c r="N209" s="25"/>
      <c r="O209" s="25" t="str">
        <f>IF(N209&lt;&gt;"",CONCATENATE(N209,"_ ",M209,". Type"),CONCATENATE(M209,". Type"))</f>
        <v>Code. Type</v>
      </c>
      <c r="P209" s="25"/>
      <c r="Q209" s="25"/>
      <c r="R209" s="25" t="s">
        <v>1490</v>
      </c>
      <c r="S209" s="25"/>
      <c r="T209" s="25" t="s">
        <v>1750</v>
      </c>
      <c r="U209" s="25"/>
      <c r="AA209" s="27" t="s">
        <v>1486</v>
      </c>
      <c r="AE209" s="27" t="s">
        <v>1486</v>
      </c>
      <c r="AF209" s="28">
        <v>20180208</v>
      </c>
    </row>
    <row r="210" spans="1:1029" s="27" customFormat="1" ht="14.1" customHeight="1">
      <c r="A210" s="25" t="str">
        <f>SUBSTITUTE(CONCATENATE(I210,J210,IF(K210="Identifier","ID",IF(AND(K210="Text",OR(I210&lt;&gt;"",J210&lt;&gt;"")),"",K210)),IF(AND(M210&lt;&gt;"Text",K210&lt;&gt;M210,NOT(AND(K210="URI",M210="Identifier")),NOT(AND(K210="UUID",M210="Identifier")),NOT(AND(K210="OID",M210="Identifier"))),IF(M210="Identifier","ID",M210),""))," ","")</f>
        <v>AdditionalInformationDescription</v>
      </c>
      <c r="B210" s="26" t="s">
        <v>1502</v>
      </c>
      <c r="C210" s="14" t="s">
        <v>1751</v>
      </c>
      <c r="D210" s="25"/>
      <c r="E210" s="25"/>
      <c r="F210" s="25" t="str">
        <f>CONCATENATE( IF(G210="","",CONCATENATE(G210,"_ ")),H210,". ",IF(I210="","",CONCATENATE(I210,"_ ")),L210,IF(OR(I210&lt;&gt;"",L210&lt;&gt;M210),CONCATENATE(". ",M210),""))</f>
        <v>Technique. Additional Information Description. Description</v>
      </c>
      <c r="G210" s="25"/>
      <c r="H210" s="25" t="s">
        <v>1710</v>
      </c>
      <c r="I210" s="25"/>
      <c r="J210" s="25" t="s">
        <v>81</v>
      </c>
      <c r="K210" s="25" t="s">
        <v>1522</v>
      </c>
      <c r="L210" s="25" t="str">
        <f>IF(J210&lt;&gt;"",CONCATENATE(J210," ",K210),K210)</f>
        <v>Additional Information Description</v>
      </c>
      <c r="M210" s="25" t="s">
        <v>1522</v>
      </c>
      <c r="N210" s="25"/>
      <c r="O210" s="25" t="str">
        <f>IF(N210&lt;&gt;"",CONCATENATE(N210,"_ ",M210,". Type"),CONCATENATE(M210,". Type"))</f>
        <v>Description. Type</v>
      </c>
      <c r="P210" s="25"/>
      <c r="Q210" s="25"/>
      <c r="R210" s="25" t="s">
        <v>1490</v>
      </c>
      <c r="S210" s="25"/>
      <c r="T210" s="25"/>
      <c r="U210" s="25"/>
      <c r="AE210" s="27" t="s">
        <v>1499</v>
      </c>
      <c r="AF210" s="28">
        <v>20180208</v>
      </c>
    </row>
    <row r="211" spans="1:1029" s="13" customFormat="1" ht="14.1" customHeight="1">
      <c r="A211" s="11" t="str">
        <f>SUBSTITUTE(CONCATENATE(G211,H211)," ","")</f>
        <v>Tender</v>
      </c>
      <c r="B211" s="12"/>
      <c r="C211" s="24" t="s">
        <v>1752</v>
      </c>
      <c r="D211" s="11"/>
      <c r="E211" s="11"/>
      <c r="F211" s="11" t="str">
        <f>CONCATENATE(IF(G211="","",CONCATENATE(G211,"_ ")),H211,". Details")</f>
        <v>Tender. Details</v>
      </c>
      <c r="G211" s="11"/>
      <c r="H211" s="24" t="s">
        <v>1611</v>
      </c>
      <c r="I211" s="11"/>
      <c r="J211" s="11"/>
      <c r="K211" s="11"/>
      <c r="L211" s="11"/>
      <c r="M211" s="11"/>
      <c r="N211" s="11"/>
      <c r="O211" s="11"/>
      <c r="P211" s="11"/>
      <c r="Q211" s="11"/>
      <c r="R211" s="11" t="s">
        <v>1483</v>
      </c>
      <c r="S211" s="11"/>
      <c r="T211" s="11"/>
      <c r="U211" s="11"/>
      <c r="V211" s="11"/>
      <c r="W211" s="11"/>
      <c r="X211" s="11"/>
      <c r="Y211" s="11" t="s">
        <v>1485</v>
      </c>
      <c r="Z211" s="11"/>
      <c r="AA211" s="11" t="s">
        <v>1486</v>
      </c>
      <c r="AB211" s="11" t="s">
        <v>36</v>
      </c>
      <c r="AC211" s="11" t="s">
        <v>36</v>
      </c>
      <c r="AD211" s="11" t="s">
        <v>36</v>
      </c>
      <c r="AE211" s="11" t="s">
        <v>1607</v>
      </c>
      <c r="AF211" s="11">
        <v>20180208</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DeliveryCountryCode</v>
      </c>
      <c r="B212" s="26" t="s">
        <v>1498</v>
      </c>
      <c r="C212" s="14" t="s">
        <v>1753</v>
      </c>
      <c r="D212" s="25"/>
      <c r="E212" s="25"/>
      <c r="F212" s="25" t="str">
        <f>CONCATENATE( IF(G212="","",CONCATENATE(G212,"_ ")),H212,". ",IF(I212="","",CONCATENATE(I212,"_ ")),L212,IF(OR(I212&lt;&gt;"",L212&lt;&gt;M212),CONCATENATE(". ",M212),""))</f>
        <v>Tender. Delivery Country Code. Code</v>
      </c>
      <c r="G212" s="25"/>
      <c r="H212" s="25" t="s">
        <v>1611</v>
      </c>
      <c r="I212" s="25"/>
      <c r="J212" s="25" t="s">
        <v>400</v>
      </c>
      <c r="K212" s="25" t="s">
        <v>1489</v>
      </c>
      <c r="L212" s="25" t="str">
        <f>IF(J212&lt;&gt;"",CONCATENATE(J212," ",K212),K212)</f>
        <v>Delivery Country Code</v>
      </c>
      <c r="M212" s="25" t="s">
        <v>1489</v>
      </c>
      <c r="N212" s="25"/>
      <c r="O212" s="25" t="str">
        <f>IF(N212&lt;&gt;"",CONCATENATE(N212,"_ ",M212,". Type"),CONCATENATE(M212,". Type"))</f>
        <v>Code. Type</v>
      </c>
      <c r="P212" s="25"/>
      <c r="Q212" s="25"/>
      <c r="R212" s="25" t="s">
        <v>1490</v>
      </c>
      <c r="S212" s="25"/>
      <c r="T212" s="25" t="s">
        <v>1604</v>
      </c>
      <c r="U212" s="25"/>
      <c r="AA212" s="27" t="s">
        <v>36</v>
      </c>
      <c r="AE212" s="27" t="s">
        <v>1754</v>
      </c>
      <c r="AF212" s="28">
        <v>20180220</v>
      </c>
    </row>
    <row r="213" spans="1:1029" s="27" customFormat="1" ht="14.1" customHeight="1">
      <c r="A213" s="25" t="str">
        <f>SUBSTITUTE(CONCATENATE(I213,J213,IF(K213="Identifier","ID",IF(AND(K213="Text",OR(I213&lt;&gt;"",J213&lt;&gt;"")),"",K213)),IF(AND(M213&lt;&gt;"Text",K213&lt;&gt;M213,NOT(AND(K213="URI",M213="Identifier")),NOT(AND(K213="UUID",M213="Identifier")),NOT(AND(K213="OID",M213="Identifier"))),IF(M213="Identifier","ID",M213),""))," ","")</f>
        <v>ElectronicSubmissionIndicator</v>
      </c>
      <c r="B213" s="26" t="s">
        <v>1498</v>
      </c>
      <c r="C213" s="14" t="s">
        <v>1755</v>
      </c>
      <c r="D213" s="25"/>
      <c r="E213" s="25"/>
      <c r="F213" s="25" t="str">
        <f>CONCATENATE( IF(G213="","",CONCATENATE(G213,"_ ")),H213,". ",IF(I213="","",CONCATENATE(I213,"_ ")),L213,IF(OR(I213&lt;&gt;"",L213&lt;&gt;M213),CONCATENATE(". ",M213),""))</f>
        <v>Tender. Electronic Submission Indicator. Indicator</v>
      </c>
      <c r="G213" s="25"/>
      <c r="H213" s="25" t="s">
        <v>1611</v>
      </c>
      <c r="I213" s="25"/>
      <c r="J213" s="25" t="s">
        <v>542</v>
      </c>
      <c r="K213" s="25" t="s">
        <v>1547</v>
      </c>
      <c r="L213" s="25" t="str">
        <f>IF(J213&lt;&gt;"",CONCATENATE(J213," ",K213),K213)</f>
        <v>Electronic Submission Indicator</v>
      </c>
      <c r="M213" s="25" t="s">
        <v>1547</v>
      </c>
      <c r="N213" s="25"/>
      <c r="O213" s="25" t="str">
        <f>IF(N213&lt;&gt;"",CONCATENATE(N213,"_ ",M213,". Type"),CONCATENATE(M213,". Type"))</f>
        <v>Indicator. Type</v>
      </c>
      <c r="P213" s="25"/>
      <c r="Q213" s="25"/>
      <c r="R213" s="25" t="s">
        <v>1490</v>
      </c>
      <c r="S213" s="25"/>
      <c r="T213" s="25"/>
      <c r="U213" s="25"/>
      <c r="X213" s="27" t="s">
        <v>978</v>
      </c>
      <c r="AA213" s="27" t="s">
        <v>36</v>
      </c>
      <c r="AE213" s="27" t="s">
        <v>1486</v>
      </c>
      <c r="AF213" s="28">
        <v>20180220</v>
      </c>
    </row>
    <row r="214" spans="1:1029">
      <c r="A214" s="20" t="str">
        <f>SUBSTITUTE(SUBSTITUTE(CONCATENATE(I214,IF(L214="Identifier","ID",L214))," ",""),"_","")</f>
        <v>TenderLot</v>
      </c>
      <c r="B214" s="21" t="s">
        <v>1502</v>
      </c>
      <c r="C214" s="23" t="s">
        <v>1691</v>
      </c>
      <c r="D214" s="20"/>
      <c r="E214" s="20"/>
      <c r="F214" s="20" t="str">
        <f>CONCATENATE( IF(G214="","",CONCATENATE(G214,"_ ")),H214,". ",IF(I214="","",CONCATENATE(I214,"_ ")),L214,IF(I214="","",CONCATENATE(". ",M214)))</f>
        <v>Tender. Tender_ Lot. Lot</v>
      </c>
      <c r="G214" s="20"/>
      <c r="H214" s="20" t="s">
        <v>1611</v>
      </c>
      <c r="I214" s="20" t="s">
        <v>1611</v>
      </c>
      <c r="J214" s="20"/>
      <c r="K214" s="20"/>
      <c r="L214" s="20" t="str">
        <f>CONCATENATE(IF(P214="","",CONCATENATE(P214,"_ ")),Q214)</f>
        <v>Lot</v>
      </c>
      <c r="M214" s="20" t="str">
        <f>L214</f>
        <v>Lot</v>
      </c>
      <c r="N214" s="20"/>
      <c r="O214" s="20"/>
      <c r="P214" s="20"/>
      <c r="Q214" s="22" t="s">
        <v>822</v>
      </c>
      <c r="R214" s="20" t="s">
        <v>1507</v>
      </c>
      <c r="S214" s="23" t="s">
        <v>1756</v>
      </c>
      <c r="T214" s="23"/>
      <c r="U214" s="23"/>
      <c r="V214" s="23"/>
      <c r="W214" s="23"/>
      <c r="X214" s="23"/>
      <c r="Y214" s="23" t="s">
        <v>1485</v>
      </c>
      <c r="Z214" s="23"/>
      <c r="AA214" s="23" t="s">
        <v>36</v>
      </c>
      <c r="AB214" s="23"/>
      <c r="AC214" s="23"/>
      <c r="AD214" s="23"/>
      <c r="AE214" s="23" t="s">
        <v>1486</v>
      </c>
      <c r="AF214" s="22">
        <v>20180220</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20" t="str">
        <f>SUBSTITUTE(SUBSTITUTE(CONCATENATE(I215,IF(L215="Identifier","ID",L215))," ",""),"_","")</f>
        <v>TenderGroupOfLots</v>
      </c>
      <c r="B215" s="21" t="s">
        <v>1502</v>
      </c>
      <c r="C215" s="23" t="s">
        <v>1714</v>
      </c>
      <c r="D215" s="20"/>
      <c r="E215" s="20"/>
      <c r="F215" s="20" t="str">
        <f>CONCATENATE( IF(G215="","",CONCATENATE(G215,"_ ")),H215,". ",IF(I215="","",CONCATENATE(I215,"_ ")),L215,IF(I215="","",CONCATENATE(". ",M215)))</f>
        <v>Tender. Tender_ Group Of Lots. Group Of Lots</v>
      </c>
      <c r="G215" s="20"/>
      <c r="H215" s="20" t="s">
        <v>1611</v>
      </c>
      <c r="I215" s="20" t="s">
        <v>1611</v>
      </c>
      <c r="J215" s="20"/>
      <c r="K215" s="20"/>
      <c r="L215" s="20" t="str">
        <f>CONCATENATE(IF(P215="","",CONCATENATE(P215,"_ ")),Q215)</f>
        <v>Group Of Lots</v>
      </c>
      <c r="M215" s="20" t="str">
        <f>L215</f>
        <v>Group Of Lots</v>
      </c>
      <c r="N215" s="20"/>
      <c r="O215" s="20"/>
      <c r="P215" s="20"/>
      <c r="Q215" s="22" t="s">
        <v>1715</v>
      </c>
      <c r="R215" s="20" t="s">
        <v>1507</v>
      </c>
      <c r="S215" s="23" t="s">
        <v>1757</v>
      </c>
      <c r="T215" s="23"/>
      <c r="U215" s="23"/>
      <c r="V215" s="23"/>
      <c r="W215" s="23"/>
      <c r="X215" s="23"/>
      <c r="Y215" s="23" t="s">
        <v>1485</v>
      </c>
      <c r="Z215" s="23"/>
      <c r="AA215" s="23" t="s">
        <v>36</v>
      </c>
      <c r="AB215" s="23"/>
      <c r="AC215" s="23"/>
      <c r="AD215" s="23"/>
      <c r="AE215" s="23"/>
      <c r="AF215" s="22">
        <v>20180208</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20" t="str">
        <f>SUBSTITUTE(SUBSTITUTE(CONCATENATE(I216,IF(L216="Identifier","ID",L216))," ",""),"_","")</f>
        <v>HasTenderEvaluationResult</v>
      </c>
      <c r="B216" s="21" t="s">
        <v>1498</v>
      </c>
      <c r="C216" s="23" t="s">
        <v>1500</v>
      </c>
      <c r="D216" s="20"/>
      <c r="E216" s="20"/>
      <c r="F216" s="20" t="str">
        <f>CONCATENATE( IF(G216="","",CONCATENATE(G216,"_ ")),H216,". ",IF(I216="","",CONCATENATE(I216,"_ ")),L216,IF(I216="","",CONCATENATE(". ",M216)))</f>
        <v>Tender. Has_ Tender Evaluation Result. Tender Evaluation Result</v>
      </c>
      <c r="G216" s="20"/>
      <c r="H216" s="20" t="s">
        <v>1611</v>
      </c>
      <c r="I216" s="20" t="s">
        <v>1519</v>
      </c>
      <c r="J216" s="20"/>
      <c r="K216" s="20"/>
      <c r="L216" s="20" t="str">
        <f>CONCATENATE(IF(P216="","",CONCATENATE(P216,"_ ")),Q216)</f>
        <v>Tender Evaluation Result</v>
      </c>
      <c r="M216" s="20" t="str">
        <f>L216</f>
        <v>Tender Evaluation Result</v>
      </c>
      <c r="N216" s="20"/>
      <c r="O216" s="20"/>
      <c r="P216" s="20"/>
      <c r="Q216" s="22" t="s">
        <v>1758</v>
      </c>
      <c r="R216" s="20" t="s">
        <v>1507</v>
      </c>
      <c r="S216" s="23"/>
      <c r="T216" s="23"/>
      <c r="U216" s="23"/>
      <c r="V216" s="23"/>
      <c r="W216" s="23"/>
      <c r="X216" s="23"/>
      <c r="Y216" s="23" t="s">
        <v>1485</v>
      </c>
      <c r="Z216" s="23"/>
      <c r="AA216" s="23" t="s">
        <v>36</v>
      </c>
      <c r="AB216" s="23"/>
      <c r="AC216" s="23"/>
      <c r="AD216" s="23"/>
      <c r="AE216" s="23"/>
      <c r="AF216" s="22">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20" t="str">
        <f>SUBSTITUTE(SUBSTITUTE(CONCATENATE(I217,IF(L217="Identifier","ID",L217))," ",""),"_","")</f>
        <v>SubmitterEconomicOperator</v>
      </c>
      <c r="B217" s="21" t="s">
        <v>1498</v>
      </c>
      <c r="C217" s="23" t="s">
        <v>1500</v>
      </c>
      <c r="D217" s="20"/>
      <c r="E217" s="20"/>
      <c r="F217" s="20" t="str">
        <f>CONCATENATE( IF(G217="","",CONCATENATE(G217,"_ ")),H217,". ",IF(I217="","",CONCATENATE(I217,"_ ")),L217,IF(I217="","",CONCATENATE(". ",M217)))</f>
        <v>Tender. Submitter_ Economic Operator. Economic Operator</v>
      </c>
      <c r="G217" s="20"/>
      <c r="H217" s="20" t="s">
        <v>1611</v>
      </c>
      <c r="I217" s="20" t="s">
        <v>1759</v>
      </c>
      <c r="J217" s="20"/>
      <c r="K217" s="20"/>
      <c r="L217" s="20" t="str">
        <f>CONCATENATE(IF(P217="","",CONCATENATE(P217,"_ ")),Q217)</f>
        <v>Economic Operator</v>
      </c>
      <c r="M217" s="20" t="str">
        <f>L217</f>
        <v>Economic Operator</v>
      </c>
      <c r="N217" s="20"/>
      <c r="O217" s="20"/>
      <c r="P217" s="20"/>
      <c r="Q217" s="22" t="s">
        <v>481</v>
      </c>
      <c r="R217" s="20" t="s">
        <v>1507</v>
      </c>
      <c r="S217" s="23" t="s">
        <v>1760</v>
      </c>
      <c r="T217" s="23"/>
      <c r="U217" s="23"/>
      <c r="V217" s="23"/>
      <c r="W217" s="23"/>
      <c r="X217" s="23"/>
      <c r="Y217" s="23" t="s">
        <v>1485</v>
      </c>
      <c r="Z217" s="23"/>
      <c r="AA217" s="23" t="s">
        <v>1486</v>
      </c>
      <c r="AB217" s="23"/>
      <c r="AC217" s="23"/>
      <c r="AD217" s="23"/>
      <c r="AE217" s="23" t="s">
        <v>36</v>
      </c>
      <c r="AF217" s="22">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c r="A218" s="20" t="str">
        <f>SUBSTITUTE(SUBSTITUTE(CONCATENATE(I218,IF(L218="Identifier","ID",L218))," ",""),"_","")</f>
        <v>SubmitterServiceProvider</v>
      </c>
      <c r="B218" s="21" t="s">
        <v>1498</v>
      </c>
      <c r="C218" s="23" t="s">
        <v>1500</v>
      </c>
      <c r="D218" s="20"/>
      <c r="E218" s="20"/>
      <c r="F218" s="20" t="str">
        <f>CONCATENATE( IF(G218="","",CONCATENATE(G218,"_ ")),H218,". ",IF(I218="","",CONCATENATE(I218,"_ ")),L218,IF(I218="","",CONCATENATE(". ",M218)))</f>
        <v>Tender. Submitter_ Service Provider. Service Provider</v>
      </c>
      <c r="G218" s="20"/>
      <c r="H218" s="20" t="s">
        <v>1611</v>
      </c>
      <c r="I218" s="20" t="s">
        <v>1759</v>
      </c>
      <c r="J218" s="20"/>
      <c r="K218" s="20"/>
      <c r="L218" s="20" t="str">
        <f>CONCATENATE(IF(P218="","",CONCATENATE(P218,"_ ")),Q218)</f>
        <v>Service Provider</v>
      </c>
      <c r="M218" s="20" t="str">
        <f>L218</f>
        <v>Service Provider</v>
      </c>
      <c r="N218" s="20"/>
      <c r="O218" s="20"/>
      <c r="P218" s="20"/>
      <c r="Q218" s="22" t="s">
        <v>1670</v>
      </c>
      <c r="R218" s="20" t="s">
        <v>1507</v>
      </c>
      <c r="S218" s="23" t="s">
        <v>1761</v>
      </c>
      <c r="T218" s="23"/>
      <c r="U218" s="23"/>
      <c r="V218" s="23"/>
      <c r="W218" s="23"/>
      <c r="X218" s="23"/>
      <c r="Y218" s="23" t="s">
        <v>1485</v>
      </c>
      <c r="Z218" s="23"/>
      <c r="AA218" s="23" t="s">
        <v>1486</v>
      </c>
      <c r="AB218" s="23"/>
      <c r="AC218" s="23"/>
      <c r="AD218" s="23"/>
      <c r="AE218" s="23" t="s">
        <v>36</v>
      </c>
      <c r="AF218" s="22">
        <v>20180219</v>
      </c>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c r="AMK218"/>
      <c r="AML218"/>
      <c r="AMM218"/>
      <c r="AMN218"/>
      <c r="AMO218"/>
    </row>
    <row r="219" spans="1:1029" s="13" customFormat="1" ht="14.1" customHeight="1">
      <c r="A219" s="11" t="str">
        <f>SUBSTITUTE(CONCATENATE(G219,H219)," ","")</f>
        <v>TenderEvaluationResult</v>
      </c>
      <c r="B219" s="12"/>
      <c r="C219" s="24" t="s">
        <v>1500</v>
      </c>
      <c r="D219" s="11"/>
      <c r="E219" s="11"/>
      <c r="F219" s="11" t="str">
        <f>CONCATENATE(IF(G219="","",CONCATENATE(G219,"_ ")),H219,". Details")</f>
        <v>Tender Evaluation Result. Details</v>
      </c>
      <c r="G219" s="11"/>
      <c r="H219" s="24" t="s">
        <v>1758</v>
      </c>
      <c r="I219" s="11"/>
      <c r="J219" s="11"/>
      <c r="K219" s="11"/>
      <c r="L219" s="11"/>
      <c r="M219" s="11"/>
      <c r="N219" s="11"/>
      <c r="O219" s="11"/>
      <c r="P219" s="11"/>
      <c r="Q219" s="11"/>
      <c r="R219" s="11" t="s">
        <v>1483</v>
      </c>
      <c r="S219" s="11"/>
      <c r="T219" s="11"/>
      <c r="U219" s="11"/>
      <c r="V219" s="11"/>
      <c r="W219" s="11"/>
      <c r="X219" s="11"/>
      <c r="Y219" s="11" t="s">
        <v>1485</v>
      </c>
      <c r="Z219" s="11"/>
      <c r="AA219" s="11" t="s">
        <v>36</v>
      </c>
      <c r="AB219" s="11"/>
      <c r="AC219" s="11"/>
      <c r="AD219" s="11"/>
      <c r="AE219" s="11" t="s">
        <v>1762</v>
      </c>
      <c r="AF219" s="11">
        <v>20180219</v>
      </c>
    </row>
    <row r="220" spans="1:1029" s="27" customFormat="1" ht="14.1" customHeight="1">
      <c r="A220" s="25" t="str">
        <f>SUBSTITUTE(CONCATENATE(I220,J220,IF(K220="Identifier","ID",IF(AND(K220="Text",OR(I220&lt;&gt;"",J220&lt;&gt;"")),"",K220)),IF(AND(M220&lt;&gt;"Text",K220&lt;&gt;M220,NOT(AND(K220="URI",M220="Identifier")),NOT(AND(K220="UUID",M220="Identifier")),NOT(AND(K220="OID",M220="Identifier"))),IF(M220="Identifier","ID",M220),""))," ","")</f>
        <v>AbnormallyLowTenderIndicator</v>
      </c>
      <c r="B220" s="26" t="s">
        <v>1498</v>
      </c>
      <c r="C220" s="14" t="s">
        <v>1763</v>
      </c>
      <c r="D220" s="25"/>
      <c r="E220" s="25"/>
      <c r="F220" s="25" t="str">
        <f>CONCATENATE( IF(G220="","",CONCATENATE(G220,"_ ")),H220,". ",IF(I220="","",CONCATENATE(I220,"_ ")),L220,IF(OR(I220&lt;&gt;"",L220&lt;&gt;M220),CONCATENATE(". ",M220),""))</f>
        <v>Tender Evaluation Result. Abnormally Low Tender Indicator. Indicator</v>
      </c>
      <c r="G220" s="25"/>
      <c r="H220" s="25" t="s">
        <v>1758</v>
      </c>
      <c r="I220" s="25"/>
      <c r="J220" s="25" t="s">
        <v>1764</v>
      </c>
      <c r="K220" s="25" t="s">
        <v>1547</v>
      </c>
      <c r="L220" s="25" t="str">
        <f>IF(J220&lt;&gt;"",CONCATENATE(J220," ",K220),K220)</f>
        <v>Abnormally Low Tender Indicator</v>
      </c>
      <c r="M220" s="25" t="s">
        <v>1547</v>
      </c>
      <c r="N220" s="25"/>
      <c r="O220" s="25" t="str">
        <f>IF(N220&lt;&gt;"",CONCATENATE(N220,"_ ",M220,". Type"),CONCATENATE(M220,". Type"))</f>
        <v>Indicator. Type</v>
      </c>
      <c r="P220" s="25"/>
      <c r="Q220" s="25"/>
      <c r="R220" s="25" t="s">
        <v>1490</v>
      </c>
      <c r="S220" s="25"/>
      <c r="T220" s="25"/>
      <c r="U220" s="25"/>
      <c r="X220" s="27" t="s">
        <v>31</v>
      </c>
      <c r="AA220" s="27" t="s">
        <v>36</v>
      </c>
      <c r="AE220" s="27" t="s">
        <v>1499</v>
      </c>
      <c r="AF220" s="28">
        <v>20180208</v>
      </c>
    </row>
    <row r="221" spans="1:1029" s="13" customFormat="1" ht="14.1" customHeight="1">
      <c r="A221" s="11" t="str">
        <f>SUBSTITUTE(CONCATENATE(G221,H221)," ","")</f>
        <v>TenderingProcess</v>
      </c>
      <c r="B221" s="12"/>
      <c r="C221" s="24" t="s">
        <v>1765</v>
      </c>
      <c r="D221" s="11"/>
      <c r="E221" s="11"/>
      <c r="F221" s="11" t="str">
        <f>CONCATENATE(IF(G221="","",CONCATENATE(G221,"_ ")),H221,". Details")</f>
        <v>Tendering Process. Details</v>
      </c>
      <c r="G221" s="11"/>
      <c r="H221" s="24" t="s">
        <v>1716</v>
      </c>
      <c r="I221" s="11"/>
      <c r="J221" s="11"/>
      <c r="K221" s="11"/>
      <c r="L221" s="11"/>
      <c r="M221" s="11"/>
      <c r="N221" s="11"/>
      <c r="O221" s="11"/>
      <c r="P221" s="11"/>
      <c r="Q221" s="11"/>
      <c r="R221" s="11" t="s">
        <v>1483</v>
      </c>
      <c r="S221" s="11"/>
      <c r="T221" s="11"/>
      <c r="U221" s="11"/>
      <c r="V221" s="11"/>
      <c r="W221" s="11"/>
      <c r="X221" s="11"/>
      <c r="Y221" s="11" t="s">
        <v>1485</v>
      </c>
      <c r="Z221" s="11"/>
      <c r="AA221" s="11" t="s">
        <v>1486</v>
      </c>
      <c r="AB221" s="11"/>
      <c r="AC221" s="11"/>
      <c r="AD221" s="11"/>
      <c r="AE221" s="11" t="s">
        <v>1499</v>
      </c>
      <c r="AF221" s="11">
        <v>20180219</v>
      </c>
    </row>
    <row r="222" spans="1:1029" s="27" customFormat="1" ht="14.1" customHeight="1">
      <c r="A222" s="25" t="str">
        <f>SUBSTITUTE(CONCATENATE(I222,J222,IF(K222="Identifier","ID",IF(AND(K222="Text",OR(I222&lt;&gt;"",J222&lt;&gt;"")),"",K222)),IF(AND(M222&lt;&gt;"Text",K222&lt;&gt;M222,NOT(AND(K222="URI",M222="Identifier")),NOT(AND(K222="UUID",M222="Identifier")),NOT(AND(K222="OID",M222="Identifier"))),IF(M222="Identifier","ID",M222),""))," ","")</f>
        <v>AwardScheduleDate</v>
      </c>
      <c r="B222" s="26" t="s">
        <v>1498</v>
      </c>
      <c r="C222" s="14" t="s">
        <v>1766</v>
      </c>
      <c r="D222" s="25"/>
      <c r="E222" s="25"/>
      <c r="F222" s="25" t="str">
        <f>CONCATENATE( IF(G222="","",CONCATENATE(G222,"_ ")),H222,". ",IF(I222="","",CONCATENATE(I222,"_ ")),L222,IF(OR(I222&lt;&gt;"",L222&lt;&gt;M222),CONCATENATE(". ",M222),""))</f>
        <v>Tendering Process. Award Schedule Date. Date</v>
      </c>
      <c r="G222" s="25"/>
      <c r="H222" s="25" t="s">
        <v>1716</v>
      </c>
      <c r="I222" s="25"/>
      <c r="J222" s="25" t="s">
        <v>1767</v>
      </c>
      <c r="K222" s="25" t="s">
        <v>1505</v>
      </c>
      <c r="L222" s="25" t="str">
        <f>IF(J222&lt;&gt;"",CONCATENATE(J222," ",K222),K222)</f>
        <v>Award Schedule Date</v>
      </c>
      <c r="M222" s="25" t="s">
        <v>1505</v>
      </c>
      <c r="N222" s="25"/>
      <c r="O222" s="25" t="str">
        <f>IF(N222&lt;&gt;"",CONCATENATE(N222,"_ ",M222,". Type"),CONCATENATE(M222,". Type"))</f>
        <v>Date. Type</v>
      </c>
      <c r="P222" s="25"/>
      <c r="Q222" s="25"/>
      <c r="R222" s="25" t="s">
        <v>1490</v>
      </c>
      <c r="S222" s="25"/>
      <c r="T222" s="25"/>
      <c r="U222" s="25"/>
      <c r="AA222" s="27" t="s">
        <v>36</v>
      </c>
      <c r="AE222" s="27" t="s">
        <v>1768</v>
      </c>
      <c r="AF222" s="28">
        <v>20180219</v>
      </c>
    </row>
    <row r="223" spans="1:1029" s="27" customFormat="1" ht="14.1" customHeight="1">
      <c r="A223" s="25" t="str">
        <f>SUBSTITUTE(CONCATENATE(I223,J223,IF(K223="Identifier","ID",IF(AND(K223="Text",OR(I223&lt;&gt;"",J223&lt;&gt;"")),"",K223)),IF(AND(M223&lt;&gt;"Text",K223&lt;&gt;M223,NOT(AND(K223="URI",M223="Identifier")),NOT(AND(K223="UUID",M223="Identifier")),NOT(AND(K223="OID",M223="Identifier"))),IF(M223="Identifier","ID",M223),""))," ","")</f>
        <v>ContractNoticePublicationDate</v>
      </c>
      <c r="B223" s="26" t="s">
        <v>1498</v>
      </c>
      <c r="C223" s="14" t="s">
        <v>1769</v>
      </c>
      <c r="D223" s="25"/>
      <c r="E223" s="25"/>
      <c r="F223" s="25" t="str">
        <f>CONCATENATE( IF(G223="","",CONCATENATE(G223,"_ ")),H223,". ",IF(I223="","",CONCATENATE(I223,"_ ")),L223,IF(OR(I223&lt;&gt;"",L223&lt;&gt;M223),CONCATENATE(". ",M223),""))</f>
        <v>Tendering Process. Contract Notice Publication Date. Date</v>
      </c>
      <c r="G223" s="25"/>
      <c r="H223" s="25" t="s">
        <v>1716</v>
      </c>
      <c r="I223" s="25"/>
      <c r="J223" s="25" t="s">
        <v>1770</v>
      </c>
      <c r="K223" s="25" t="s">
        <v>1505</v>
      </c>
      <c r="L223" s="25" t="str">
        <f>IF(J223&lt;&gt;"",CONCATENATE(J223," ",K223),K223)</f>
        <v>Contract Notice Publication Date</v>
      </c>
      <c r="M223" s="25" t="s">
        <v>1505</v>
      </c>
      <c r="N223" s="25"/>
      <c r="O223" s="25" t="str">
        <f>IF(N223&lt;&gt;"",CONCATENATE(N223,"_ ",M223,". Type"),CONCATENATE(M223,". Type"))</f>
        <v>Date. Type</v>
      </c>
      <c r="P223" s="25"/>
      <c r="Q223" s="25"/>
      <c r="R223" s="25" t="s">
        <v>1490</v>
      </c>
      <c r="S223" s="25"/>
      <c r="T223" s="25"/>
      <c r="U223" s="25"/>
      <c r="AA223" s="27" t="s">
        <v>36</v>
      </c>
      <c r="AE223" s="27" t="s">
        <v>1771</v>
      </c>
      <c r="AF223" s="28">
        <v>20180220</v>
      </c>
    </row>
    <row r="224" spans="1:1029" s="27" customFormat="1" ht="14.1" customHeight="1">
      <c r="A224" s="25" t="str">
        <f>SUBSTITUTE(CONCATENATE(I224,J224,IF(K224="Identifier","ID",IF(AND(K224="Text",OR(I224&lt;&gt;"",J224&lt;&gt;"")),"",K224)),IF(AND(M224&lt;&gt;"Text",K224&lt;&gt;M224,NOT(AND(K224="URI",M224="Identifier")),NOT(AND(K224="UUID",M224="Identifier")),NOT(AND(K224="OID",M224="Identifier"))),IF(M224="Identifier","ID",M224),""))," ","")</f>
        <v>GuaranteeRequiredIndicator</v>
      </c>
      <c r="B224" s="26" t="s">
        <v>1498</v>
      </c>
      <c r="C224" s="14" t="s">
        <v>1772</v>
      </c>
      <c r="D224" s="25"/>
      <c r="E224" s="25"/>
      <c r="F224" s="25" t="str">
        <f>CONCATENATE( IF(G224="","",CONCATENATE(G224,"_ ")),H224,". ",IF(I224="","",CONCATENATE(I224,"_ ")),L224,IF(OR(I224&lt;&gt;"",L224&lt;&gt;M224),CONCATENATE(". ",M224),""))</f>
        <v>Tendering Process. Guarantee Required Indicator. Indicator</v>
      </c>
      <c r="G224" s="25"/>
      <c r="H224" s="25" t="s">
        <v>1716</v>
      </c>
      <c r="I224" s="25"/>
      <c r="J224" s="25" t="s">
        <v>723</v>
      </c>
      <c r="K224" s="25" t="s">
        <v>1547</v>
      </c>
      <c r="L224" s="25" t="str">
        <f>IF(J224&lt;&gt;"",CONCATENATE(J224," ",K224),K224)</f>
        <v>Guarantee Required Indicator</v>
      </c>
      <c r="M224" s="25" t="s">
        <v>1547</v>
      </c>
      <c r="N224" s="25"/>
      <c r="O224" s="25" t="str">
        <f>IF(N224&lt;&gt;"",CONCATENATE(N224,"_ ",M224,". Type"),CONCATENATE(M224,". Type"))</f>
        <v>Indicator. Type</v>
      </c>
      <c r="P224" s="25"/>
      <c r="Q224" s="25"/>
      <c r="R224" s="25" t="s">
        <v>1490</v>
      </c>
      <c r="S224" s="25"/>
      <c r="T224" s="25"/>
      <c r="U224" s="25"/>
      <c r="AA224" s="27" t="s">
        <v>36</v>
      </c>
      <c r="AB224" s="27" t="s">
        <v>1486</v>
      </c>
      <c r="AC224" s="27" t="s">
        <v>1773</v>
      </c>
      <c r="AD224" s="27" t="s">
        <v>1486</v>
      </c>
      <c r="AE224" s="27" t="s">
        <v>1774</v>
      </c>
      <c r="AF224" s="28">
        <v>20180222</v>
      </c>
    </row>
    <row r="225" spans="1:1029" s="27" customFormat="1" ht="14.1" customHeight="1">
      <c r="A225" s="25" t="str">
        <f>SUBSTITUTE(CONCATENATE(I225,J225,IF(K225="Identifier","ID",IF(AND(K225="Text",OR(I225&lt;&gt;"",J225&lt;&gt;"")),"",K225)),IF(AND(M225&lt;&gt;"Text",K225&lt;&gt;M225,NOT(AND(K225="URI",M225="Identifier")),NOT(AND(K225="UUID",M225="Identifier")),NOT(AND(K225="OID",M225="Identifier"))),IF(M225="Identifier","ID",M225),""))," ","")</f>
        <v>GPANegotiationIndicator</v>
      </c>
      <c r="B225" s="26" t="s">
        <v>1498</v>
      </c>
      <c r="C225" s="14" t="s">
        <v>1775</v>
      </c>
      <c r="D225" s="25"/>
      <c r="E225" s="25"/>
      <c r="F225" s="25" t="str">
        <f>CONCATENATE( IF(G225="","",CONCATENATE(G225,"_ ")),H225,". ",IF(I225="","",CONCATENATE(I225,"_ ")),L225,IF(OR(I225&lt;&gt;"",L225&lt;&gt;M225),CONCATENATE(". ",M225),""))</f>
        <v>Tendering Process. GPA Negotiation Indicator. Indicator</v>
      </c>
      <c r="G225" s="25"/>
      <c r="H225" s="25" t="s">
        <v>1716</v>
      </c>
      <c r="I225" s="25"/>
      <c r="J225" s="25" t="s">
        <v>1776</v>
      </c>
      <c r="K225" s="25" t="s">
        <v>1547</v>
      </c>
      <c r="L225" s="25" t="str">
        <f>IF(J225&lt;&gt;"",CONCATENATE(J225," ",K225),K225)</f>
        <v>GPA Negotiation Indicator</v>
      </c>
      <c r="M225" s="25" t="s">
        <v>1547</v>
      </c>
      <c r="N225" s="25"/>
      <c r="O225" s="25" t="str">
        <f>IF(N225&lt;&gt;"",CONCATENATE(N225,"_ ",M225,". Type"),CONCATENATE(M225,". Type"))</f>
        <v>Indicator. Type</v>
      </c>
      <c r="P225" s="25"/>
      <c r="Q225" s="25"/>
      <c r="R225" s="25" t="s">
        <v>1490</v>
      </c>
      <c r="S225" s="25"/>
      <c r="T225" s="25"/>
      <c r="U225" s="25"/>
      <c r="X225" s="27" t="s">
        <v>951</v>
      </c>
      <c r="AA225" s="27" t="s">
        <v>1486</v>
      </c>
      <c r="AE225" s="27" t="s">
        <v>1486</v>
      </c>
      <c r="AF225" s="28">
        <v>20180313</v>
      </c>
    </row>
    <row r="226" spans="1:1029">
      <c r="A226" s="20" t="str">
        <f>SUBSTITUTE(SUBSTITUTE(CONCATENATE(I226,IF(L226="Identifier","ID",L226))," ",""),"_","")</f>
        <v>Notice</v>
      </c>
      <c r="B226" s="21" t="s">
        <v>1492</v>
      </c>
      <c r="C226" s="23" t="s">
        <v>1692</v>
      </c>
      <c r="D226" s="20"/>
      <c r="E226" s="20"/>
      <c r="F226" s="20" t="str">
        <f>CONCATENATE( IF(G226="","",CONCATENATE(G226,"_ ")),H226,". ",IF(I226="","",CONCATENATE(I226,"_ ")),L226,IF(I226="","",CONCATENATE(". ",M226)))</f>
        <v>Tendering Process. Notice</v>
      </c>
      <c r="G226" s="20"/>
      <c r="H226" s="20" t="s">
        <v>1716</v>
      </c>
      <c r="I226" s="20"/>
      <c r="J226" s="20"/>
      <c r="K226" s="20"/>
      <c r="L226" s="20" t="str">
        <f>CONCATENATE(IF(P226="","",CONCATENATE(P226,"_ ")),Q226)</f>
        <v>Notice</v>
      </c>
      <c r="M226" s="20" t="str">
        <f>L226</f>
        <v>Notice</v>
      </c>
      <c r="N226" s="20"/>
      <c r="O226" s="20"/>
      <c r="P226" s="20"/>
      <c r="Q226" s="22" t="s">
        <v>1689</v>
      </c>
      <c r="R226" s="20" t="s">
        <v>1507</v>
      </c>
      <c r="S226" s="23"/>
      <c r="T226" s="23"/>
      <c r="U226" s="23"/>
      <c r="V226" s="23"/>
      <c r="W226" s="23"/>
      <c r="X226" s="23"/>
      <c r="Y226" s="23" t="s">
        <v>1485</v>
      </c>
      <c r="Z226" s="23"/>
      <c r="AA226" s="23" t="s">
        <v>36</v>
      </c>
      <c r="AB226" s="23"/>
      <c r="AC226" s="23"/>
      <c r="AD226" s="23"/>
      <c r="AE226" s="23" t="s">
        <v>1486</v>
      </c>
      <c r="AF226" s="22">
        <v>20180220</v>
      </c>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c r="TV226"/>
      <c r="TW226"/>
      <c r="TX226"/>
      <c r="TY226"/>
      <c r="TZ226"/>
      <c r="UA226"/>
      <c r="UB226"/>
      <c r="UC226"/>
      <c r="UD226"/>
      <c r="UE226"/>
      <c r="UF226"/>
      <c r="UG226"/>
      <c r="UH226"/>
      <c r="UI226"/>
      <c r="UJ226"/>
      <c r="UK226"/>
      <c r="UL226"/>
      <c r="UM226"/>
      <c r="UN226"/>
      <c r="UO226"/>
      <c r="UP226"/>
      <c r="UQ226"/>
      <c r="UR226"/>
      <c r="US226"/>
      <c r="UT226"/>
      <c r="UU226"/>
      <c r="UV226"/>
      <c r="UW226"/>
      <c r="UX226"/>
      <c r="UY226"/>
      <c r="UZ226"/>
      <c r="VA226"/>
      <c r="VB226"/>
      <c r="VC226"/>
      <c r="VD226"/>
      <c r="VE226"/>
      <c r="VF226"/>
      <c r="VG226"/>
      <c r="VH226"/>
      <c r="VI226"/>
      <c r="VJ226"/>
      <c r="VK226"/>
      <c r="VL226"/>
      <c r="VM226"/>
      <c r="VN226"/>
      <c r="VO226"/>
      <c r="VP226"/>
      <c r="VQ226"/>
      <c r="VR226"/>
      <c r="VS226"/>
      <c r="VT226"/>
      <c r="VU226"/>
      <c r="VV226"/>
      <c r="VW226"/>
      <c r="VX226"/>
      <c r="VY226"/>
      <c r="VZ226"/>
      <c r="WA226"/>
      <c r="WB226"/>
      <c r="WC226"/>
      <c r="WD226"/>
      <c r="WE226"/>
      <c r="WF226"/>
      <c r="WG226"/>
      <c r="WH226"/>
      <c r="WI226"/>
      <c r="WJ226"/>
      <c r="WK226"/>
      <c r="WL226"/>
      <c r="WM226"/>
      <c r="WN226"/>
      <c r="WO226"/>
      <c r="WP226"/>
      <c r="WQ226"/>
      <c r="WR226"/>
      <c r="WS226"/>
      <c r="WT226"/>
      <c r="WU226"/>
      <c r="WV226"/>
      <c r="WW226"/>
      <c r="WX226"/>
      <c r="WY226"/>
      <c r="WZ226"/>
      <c r="XA226"/>
      <c r="XB226"/>
      <c r="XC226"/>
      <c r="XD226"/>
      <c r="XE226"/>
      <c r="XF226"/>
      <c r="XG226"/>
      <c r="XH226"/>
      <c r="XI226"/>
      <c r="XJ226"/>
      <c r="XK226"/>
      <c r="XL226"/>
      <c r="XM226"/>
      <c r="XN226"/>
      <c r="XO226"/>
      <c r="XP226"/>
      <c r="XQ226"/>
      <c r="XR226"/>
      <c r="XS226"/>
      <c r="XT226"/>
      <c r="XU226"/>
      <c r="XV226"/>
      <c r="XW226"/>
      <c r="XX226"/>
      <c r="XY226"/>
      <c r="XZ226"/>
      <c r="YA226"/>
      <c r="YB226"/>
      <c r="YC226"/>
      <c r="YD226"/>
      <c r="YE226"/>
      <c r="YF226"/>
      <c r="YG226"/>
      <c r="YH226"/>
      <c r="YI226"/>
      <c r="YJ226"/>
      <c r="YK226"/>
      <c r="YL226"/>
      <c r="YM226"/>
      <c r="YN226"/>
      <c r="YO226"/>
      <c r="YP226"/>
      <c r="YQ226"/>
      <c r="YR226"/>
      <c r="YS226"/>
      <c r="YT226"/>
      <c r="YU226"/>
      <c r="YV226"/>
      <c r="YW226"/>
      <c r="YX226"/>
      <c r="YY226"/>
      <c r="YZ226"/>
      <c r="ZA226"/>
      <c r="ZB226"/>
      <c r="ZC226"/>
      <c r="ZD226"/>
      <c r="ZE226"/>
      <c r="ZF226"/>
      <c r="ZG226"/>
      <c r="ZH226"/>
      <c r="ZI226"/>
      <c r="ZJ226"/>
      <c r="ZK226"/>
      <c r="ZL226"/>
      <c r="ZM226"/>
      <c r="ZN226"/>
      <c r="ZO226"/>
      <c r="ZP226"/>
      <c r="ZQ226"/>
      <c r="ZR226"/>
      <c r="ZS226"/>
      <c r="ZT226"/>
      <c r="ZU226"/>
      <c r="ZV226"/>
      <c r="ZW226"/>
      <c r="ZX226"/>
      <c r="ZY226"/>
      <c r="ZZ226"/>
      <c r="AAA226"/>
      <c r="AAB226"/>
      <c r="AAC226"/>
      <c r="AAD226"/>
      <c r="AAE226"/>
      <c r="AAF226"/>
      <c r="AAG226"/>
      <c r="AAH226"/>
      <c r="AAI226"/>
      <c r="AAJ226"/>
      <c r="AAK226"/>
      <c r="AAL226"/>
      <c r="AAM226"/>
      <c r="AAN226"/>
      <c r="AAO226"/>
      <c r="AAP226"/>
      <c r="AAQ226"/>
      <c r="AAR226"/>
      <c r="AAS226"/>
      <c r="AAT226"/>
      <c r="AAU226"/>
      <c r="AAV226"/>
      <c r="AAW226"/>
      <c r="AAX226"/>
      <c r="AAY226"/>
      <c r="AAZ226"/>
      <c r="ABA226"/>
      <c r="ABB226"/>
      <c r="ABC226"/>
      <c r="ABD226"/>
      <c r="ABE226"/>
      <c r="ABF226"/>
      <c r="ABG226"/>
      <c r="ABH226"/>
      <c r="ABI226"/>
      <c r="ABJ226"/>
      <c r="ABK226"/>
      <c r="ABL226"/>
      <c r="ABM226"/>
      <c r="ABN226"/>
      <c r="ABO226"/>
      <c r="ABP226"/>
      <c r="ABQ226"/>
      <c r="ABR226"/>
      <c r="ABS226"/>
      <c r="ABT226"/>
      <c r="ABU226"/>
      <c r="ABV226"/>
      <c r="ABW226"/>
      <c r="ABX226"/>
      <c r="ABY226"/>
      <c r="ABZ226"/>
      <c r="ACA226"/>
      <c r="ACB226"/>
      <c r="ACC226"/>
      <c r="ACD226"/>
      <c r="ACE226"/>
      <c r="ACF226"/>
      <c r="ACG226"/>
      <c r="ACH226"/>
      <c r="ACI226"/>
      <c r="ACJ226"/>
      <c r="ACK226"/>
      <c r="ACL226"/>
      <c r="ACM226"/>
      <c r="ACN226"/>
      <c r="ACO226"/>
      <c r="ACP226"/>
      <c r="ACQ226"/>
      <c r="ACR226"/>
      <c r="ACS226"/>
      <c r="ACT226"/>
      <c r="ACU226"/>
      <c r="ACV226"/>
      <c r="ACW226"/>
      <c r="ACX226"/>
      <c r="ACY226"/>
      <c r="ACZ226"/>
      <c r="ADA226"/>
      <c r="ADB226"/>
      <c r="ADC226"/>
      <c r="ADD226"/>
      <c r="ADE226"/>
      <c r="ADF226"/>
      <c r="ADG226"/>
      <c r="ADH226"/>
      <c r="ADI226"/>
      <c r="ADJ226"/>
      <c r="ADK226"/>
      <c r="ADL226"/>
      <c r="ADM226"/>
      <c r="ADN226"/>
      <c r="ADO226"/>
      <c r="ADP226"/>
      <c r="ADQ226"/>
      <c r="ADR226"/>
      <c r="ADS226"/>
      <c r="ADT226"/>
      <c r="ADU226"/>
      <c r="ADV226"/>
      <c r="ADW226"/>
      <c r="ADX226"/>
      <c r="ADY226"/>
      <c r="ADZ226"/>
      <c r="AEA226"/>
      <c r="AEB226"/>
      <c r="AEC226"/>
      <c r="AED226"/>
      <c r="AEE226"/>
      <c r="AEF226"/>
      <c r="AEG226"/>
      <c r="AEH226"/>
      <c r="AEI226"/>
      <c r="AEJ226"/>
      <c r="AEK226"/>
      <c r="AEL226"/>
      <c r="AEM226"/>
      <c r="AEN226"/>
      <c r="AEO226"/>
      <c r="AEP226"/>
      <c r="AEQ226"/>
      <c r="AER226"/>
      <c r="AES226"/>
      <c r="AET226"/>
      <c r="AEU226"/>
      <c r="AEV226"/>
      <c r="AEW226"/>
      <c r="AEX226"/>
      <c r="AEY226"/>
      <c r="AEZ226"/>
      <c r="AFA226"/>
      <c r="AFB226"/>
      <c r="AFC226"/>
      <c r="AFD226"/>
      <c r="AFE226"/>
      <c r="AFF226"/>
      <c r="AFG226"/>
      <c r="AFH226"/>
      <c r="AFI226"/>
      <c r="AFJ226"/>
      <c r="AFK226"/>
      <c r="AFL226"/>
      <c r="AFM226"/>
      <c r="AFN226"/>
      <c r="AFO226"/>
      <c r="AFP226"/>
      <c r="AFQ226"/>
      <c r="AFR226"/>
      <c r="AFS226"/>
      <c r="AFT226"/>
      <c r="AFU226"/>
      <c r="AFV226"/>
      <c r="AFW226"/>
      <c r="AFX226"/>
      <c r="AFY226"/>
      <c r="AFZ226"/>
      <c r="AGA226"/>
      <c r="AGB226"/>
      <c r="AGC226"/>
      <c r="AGD226"/>
      <c r="AGE226"/>
      <c r="AGF226"/>
      <c r="AGG226"/>
      <c r="AGH226"/>
      <c r="AGI226"/>
      <c r="AGJ226"/>
      <c r="AGK226"/>
      <c r="AGL226"/>
      <c r="AGM226"/>
      <c r="AGN226"/>
      <c r="AGO226"/>
      <c r="AGP226"/>
      <c r="AGQ226"/>
      <c r="AGR226"/>
      <c r="AGS226"/>
      <c r="AGT226"/>
      <c r="AGU226"/>
      <c r="AGV226"/>
      <c r="AGW226"/>
      <c r="AGX226"/>
      <c r="AGY226"/>
      <c r="AGZ226"/>
      <c r="AHA226"/>
      <c r="AHB226"/>
      <c r="AHC226"/>
      <c r="AHD226"/>
      <c r="AHE226"/>
      <c r="AHF226"/>
      <c r="AHG226"/>
      <c r="AHH226"/>
      <c r="AHI226"/>
      <c r="AHJ226"/>
      <c r="AHK226"/>
      <c r="AHL226"/>
      <c r="AHM226"/>
      <c r="AHN226"/>
      <c r="AHO226"/>
      <c r="AHP226"/>
      <c r="AHQ226"/>
      <c r="AHR226"/>
      <c r="AHS226"/>
      <c r="AHT226"/>
      <c r="AHU226"/>
      <c r="AHV226"/>
      <c r="AHW226"/>
      <c r="AHX226"/>
      <c r="AHY226"/>
      <c r="AHZ226"/>
      <c r="AIA226"/>
      <c r="AIB226"/>
      <c r="AIC226"/>
      <c r="AID226"/>
      <c r="AIE226"/>
      <c r="AIF226"/>
      <c r="AIG226"/>
      <c r="AIH226"/>
      <c r="AII226"/>
      <c r="AIJ226"/>
      <c r="AIK226"/>
      <c r="AIL226"/>
      <c r="AIM226"/>
      <c r="AIN226"/>
      <c r="AIO226"/>
      <c r="AIP226"/>
      <c r="AIQ226"/>
      <c r="AIR226"/>
      <c r="AIS226"/>
      <c r="AIT226"/>
      <c r="AIU226"/>
      <c r="AIV226"/>
      <c r="AIW226"/>
      <c r="AIX226"/>
      <c r="AIY226"/>
      <c r="AIZ226"/>
      <c r="AJA226"/>
      <c r="AJB226"/>
      <c r="AJC226"/>
      <c r="AJD226"/>
      <c r="AJE226"/>
      <c r="AJF226"/>
      <c r="AJG226"/>
      <c r="AJH226"/>
      <c r="AJI226"/>
      <c r="AJJ226"/>
      <c r="AJK226"/>
      <c r="AJL226"/>
      <c r="AJM226"/>
      <c r="AJN226"/>
      <c r="AJO226"/>
      <c r="AJP226"/>
      <c r="AJQ226"/>
      <c r="AJR226"/>
      <c r="AJS226"/>
      <c r="AJT226"/>
      <c r="AJU226"/>
      <c r="AJV226"/>
      <c r="AJW226"/>
      <c r="AJX226"/>
      <c r="AJY226"/>
      <c r="AJZ226"/>
      <c r="AKA226"/>
      <c r="AKB226"/>
      <c r="AKC226"/>
      <c r="AKD226"/>
      <c r="AKE226"/>
      <c r="AKF226"/>
      <c r="AKG226"/>
      <c r="AKH226"/>
      <c r="AKI226"/>
      <c r="AKJ226"/>
      <c r="AKK226"/>
      <c r="AKL226"/>
      <c r="AKM226"/>
      <c r="AKN226"/>
      <c r="AKO226"/>
      <c r="AKP226"/>
      <c r="AKQ226"/>
      <c r="AKR226"/>
      <c r="AKS226"/>
      <c r="AKT226"/>
      <c r="AKU226"/>
      <c r="AKV226"/>
      <c r="AKW226"/>
      <c r="AKX226"/>
      <c r="AKY226"/>
      <c r="AKZ226"/>
      <c r="ALA226"/>
      <c r="ALB226"/>
      <c r="ALC226"/>
      <c r="ALD226"/>
      <c r="ALE226"/>
      <c r="ALF226"/>
      <c r="ALG226"/>
      <c r="ALH226"/>
      <c r="ALI226"/>
      <c r="ALJ226"/>
      <c r="ALK226"/>
      <c r="ALL226"/>
      <c r="ALM226"/>
      <c r="ALN226"/>
      <c r="ALO226"/>
      <c r="ALP226"/>
      <c r="ALQ226"/>
      <c r="ALR226"/>
      <c r="ALS226"/>
      <c r="ALT226"/>
      <c r="ALU226"/>
      <c r="ALV226"/>
      <c r="ALW226"/>
      <c r="ALX226"/>
      <c r="ALY226"/>
      <c r="ALZ226"/>
      <c r="AMA226"/>
      <c r="AMB226"/>
      <c r="AMC226"/>
      <c r="AMD226"/>
      <c r="AME226"/>
      <c r="AMF226"/>
      <c r="AMG226"/>
      <c r="AMH226"/>
      <c r="AMI226"/>
      <c r="AMJ226"/>
      <c r="AMK226"/>
      <c r="AML226"/>
      <c r="AMM226"/>
      <c r="AMN226"/>
      <c r="AMO226"/>
    </row>
    <row r="227" spans="1:1029" s="13" customFormat="1" ht="14.1" customHeight="1">
      <c r="A227" s="11" t="str">
        <f>SUBSTITUTE(CONCATENATE(G227,H227)," ","")</f>
        <v>TenderingTerms</v>
      </c>
      <c r="B227" s="12"/>
      <c r="C227" s="24" t="s">
        <v>1500</v>
      </c>
      <c r="D227" s="11"/>
      <c r="E227" s="11"/>
      <c r="F227" s="11" t="str">
        <f>CONCATENATE(IF(G227="","",CONCATENATE(G227,"_ ")),H227,". Details")</f>
        <v>Tendering Terms. Details</v>
      </c>
      <c r="G227" s="11"/>
      <c r="H227" s="24" t="s">
        <v>1718</v>
      </c>
      <c r="I227" s="11"/>
      <c r="J227" s="11"/>
      <c r="K227" s="11"/>
      <c r="L227" s="11"/>
      <c r="M227" s="11"/>
      <c r="N227" s="11"/>
      <c r="O227" s="11"/>
      <c r="P227" s="11"/>
      <c r="Q227" s="11"/>
      <c r="R227" s="11" t="s">
        <v>1483</v>
      </c>
      <c r="S227" s="11"/>
      <c r="T227" s="11"/>
      <c r="U227" s="11"/>
      <c r="V227" s="11"/>
      <c r="W227" s="11"/>
      <c r="X227" s="11"/>
      <c r="Y227" s="11" t="s">
        <v>1485</v>
      </c>
      <c r="Z227" s="11"/>
      <c r="AA227" s="11" t="s">
        <v>36</v>
      </c>
      <c r="AB227" s="11"/>
      <c r="AC227" s="11"/>
      <c r="AD227" s="11"/>
      <c r="AE227" s="11"/>
      <c r="AF227" s="11">
        <v>20180228</v>
      </c>
    </row>
    <row r="228" spans="1:1029" s="27" customFormat="1" ht="14.1" customHeight="1">
      <c r="A228" s="25" t="str">
        <f t="shared" ref="A228:A250" si="44">SUBSTITUTE(CONCATENATE(I228,J228,IF(K228="Identifier","ID",IF(AND(K228="Text",OR(I228&lt;&gt;"",J228&lt;&gt;"")),"",K228)),IF(AND(M228&lt;&gt;"Text",K228&lt;&gt;M228,NOT(AND(K228="URI",M228="Identifier")),NOT(AND(K228="UUID",M228="Identifier")),NOT(AND(K228="OID",M228="Identifier"))),IF(M228="Identifier","ID",M228),""))," ","")</f>
        <v>CalculationMethodValue</v>
      </c>
      <c r="B228" s="26" t="s">
        <v>1498</v>
      </c>
      <c r="C228" s="14" t="s">
        <v>216</v>
      </c>
      <c r="D228" s="25"/>
      <c r="E228" s="25"/>
      <c r="F228" s="25" t="str">
        <f t="shared" ref="F228:F250" si="45">CONCATENATE( IF(G228="","",CONCATENATE(G228,"_ ")),H228,". ",IF(I228="","",CONCATENATE(I228,"_ ")),L228,IF(OR(I228&lt;&gt;"",L228&lt;&gt;M228),CONCATENATE(". ",M228),""))</f>
        <v>Tendering Terms. Calculation Method Value Text. Text</v>
      </c>
      <c r="G228" s="25"/>
      <c r="H228" s="25" t="s">
        <v>1718</v>
      </c>
      <c r="I228" s="25"/>
      <c r="J228" s="25" t="s">
        <v>215</v>
      </c>
      <c r="K228" s="25" t="s">
        <v>1494</v>
      </c>
      <c r="L228" s="25" t="str">
        <f t="shared" ref="L228:L250" si="46">IF(J228&lt;&gt;"",CONCATENATE(J228," ",K228),K228)</f>
        <v>Calculation Method Value Text</v>
      </c>
      <c r="M228" s="25" t="s">
        <v>1494</v>
      </c>
      <c r="N228" s="25"/>
      <c r="O228" s="25" t="str">
        <f t="shared" ref="O228:O250" si="47">IF(N228&lt;&gt;"",CONCATENATE(N228,"_ ",M228,". Type"),CONCATENATE(M228,". Type"))</f>
        <v>Text. Type</v>
      </c>
      <c r="P228" s="25"/>
      <c r="Q228" s="25"/>
      <c r="R228" s="25" t="s">
        <v>1490</v>
      </c>
      <c r="S228" s="25"/>
      <c r="T228" s="25"/>
      <c r="U228" s="25" t="s">
        <v>1777</v>
      </c>
      <c r="AA228" s="27" t="s">
        <v>36</v>
      </c>
      <c r="AE228" s="27" t="s">
        <v>1486</v>
      </c>
      <c r="AF228" s="28">
        <v>20180228</v>
      </c>
    </row>
    <row r="229" spans="1:1029" s="27" customFormat="1" ht="14.1" customHeight="1">
      <c r="A229" s="25" t="str">
        <f t="shared" si="44"/>
        <v>SubmissionLanguageCode</v>
      </c>
      <c r="B229" s="26" t="s">
        <v>1502</v>
      </c>
      <c r="C229" s="14" t="s">
        <v>1778</v>
      </c>
      <c r="D229" s="25"/>
      <c r="E229" s="25"/>
      <c r="F229" s="25" t="str">
        <f t="shared" si="45"/>
        <v>Tendering Terms. Submission Language Code. Code</v>
      </c>
      <c r="G229" s="25"/>
      <c r="H229" s="25" t="s">
        <v>1718</v>
      </c>
      <c r="I229" s="25"/>
      <c r="J229" s="25" t="s">
        <v>1779</v>
      </c>
      <c r="K229" s="25" t="s">
        <v>1489</v>
      </c>
      <c r="L229" s="25" t="str">
        <f t="shared" si="46"/>
        <v>Submission Language Code</v>
      </c>
      <c r="M229" s="25" t="s">
        <v>1489</v>
      </c>
      <c r="N229" s="25"/>
      <c r="O229" s="25" t="str">
        <f t="shared" si="47"/>
        <v>Code. Type</v>
      </c>
      <c r="P229" s="25"/>
      <c r="Q229" s="25"/>
      <c r="R229" s="25" t="s">
        <v>1490</v>
      </c>
      <c r="S229" s="25"/>
      <c r="T229" s="25" t="s">
        <v>1780</v>
      </c>
      <c r="U229" s="25"/>
      <c r="AA229" s="27" t="s">
        <v>36</v>
      </c>
      <c r="AF229" s="28">
        <v>20180228</v>
      </c>
    </row>
    <row r="230" spans="1:1029" s="27" customFormat="1" ht="14.1" customHeight="1">
      <c r="A230" s="25" t="str">
        <f t="shared" si="44"/>
        <v>ValidityDeadlineDate</v>
      </c>
      <c r="B230" s="26" t="s">
        <v>1498</v>
      </c>
      <c r="C230" s="14" t="s">
        <v>1368</v>
      </c>
      <c r="D230" s="25"/>
      <c r="E230" s="25"/>
      <c r="F230" s="25" t="str">
        <f t="shared" si="45"/>
        <v>Tendering Terms. Validity Deadline Date. Date</v>
      </c>
      <c r="G230" s="25"/>
      <c r="H230" s="25" t="s">
        <v>1718</v>
      </c>
      <c r="I230" s="25"/>
      <c r="J230" s="25" t="s">
        <v>1781</v>
      </c>
      <c r="K230" s="25" t="s">
        <v>1505</v>
      </c>
      <c r="L230" s="25" t="str">
        <f t="shared" si="46"/>
        <v>Validity Deadline Date</v>
      </c>
      <c r="M230" s="25" t="s">
        <v>1505</v>
      </c>
      <c r="N230" s="25"/>
      <c r="O230" s="25" t="str">
        <f t="shared" si="47"/>
        <v>Date. Type</v>
      </c>
      <c r="P230" s="25"/>
      <c r="Q230" s="25"/>
      <c r="R230" s="25" t="s">
        <v>1490</v>
      </c>
      <c r="S230" s="25"/>
      <c r="T230" s="25"/>
      <c r="U230" s="25"/>
      <c r="AA230" s="27" t="s">
        <v>36</v>
      </c>
      <c r="AF230" s="28">
        <v>20180228</v>
      </c>
    </row>
    <row r="231" spans="1:1029" s="27" customFormat="1" ht="14.1" customHeight="1">
      <c r="A231" s="25" t="str">
        <f t="shared" si="44"/>
        <v>e-OrderingIndicator</v>
      </c>
      <c r="B231" s="26">
        <v>1</v>
      </c>
      <c r="C231" s="14" t="s">
        <v>533</v>
      </c>
      <c r="D231" s="25"/>
      <c r="E231" s="25"/>
      <c r="F231" s="25" t="str">
        <f t="shared" si="45"/>
        <v>Tendering Terms. e-Ordering Indicator. Indicator</v>
      </c>
      <c r="G231" s="25"/>
      <c r="H231" s="25" t="s">
        <v>1718</v>
      </c>
      <c r="I231" s="25"/>
      <c r="J231" s="25" t="s">
        <v>26</v>
      </c>
      <c r="K231" s="25" t="s">
        <v>1547</v>
      </c>
      <c r="L231" s="25" t="str">
        <f t="shared" si="46"/>
        <v>e-Ordering Indicator</v>
      </c>
      <c r="M231" s="25" t="s">
        <v>1547</v>
      </c>
      <c r="N231" s="25"/>
      <c r="O231" s="25" t="str">
        <f t="shared" si="47"/>
        <v>Indicator. Type</v>
      </c>
      <c r="P231" s="25"/>
      <c r="Q231" s="25"/>
      <c r="R231" s="25" t="s">
        <v>1490</v>
      </c>
      <c r="S231" s="25"/>
      <c r="T231" s="25"/>
      <c r="U231" s="25"/>
      <c r="AA231" s="27" t="s">
        <v>36</v>
      </c>
      <c r="AF231" s="28">
        <v>20180228</v>
      </c>
    </row>
    <row r="232" spans="1:1029" s="27" customFormat="1" ht="14.1" customHeight="1">
      <c r="A232" s="25" t="str">
        <f t="shared" si="44"/>
        <v>e-PaymentIndicator</v>
      </c>
      <c r="B232" s="26">
        <v>1</v>
      </c>
      <c r="C232" s="14" t="s">
        <v>538</v>
      </c>
      <c r="D232" s="25"/>
      <c r="E232" s="25"/>
      <c r="F232" s="25" t="str">
        <f t="shared" si="45"/>
        <v>Tendering Terms. e-Payment Indicator. Indicator</v>
      </c>
      <c r="G232" s="25"/>
      <c r="H232" s="25" t="s">
        <v>1718</v>
      </c>
      <c r="I232" s="25"/>
      <c r="J232" s="25" t="s">
        <v>29</v>
      </c>
      <c r="K232" s="25" t="s">
        <v>1547</v>
      </c>
      <c r="L232" s="25" t="str">
        <f t="shared" si="46"/>
        <v>e-Payment Indicator</v>
      </c>
      <c r="M232" s="25" t="s">
        <v>1547</v>
      </c>
      <c r="N232" s="25"/>
      <c r="O232" s="25" t="str">
        <f t="shared" si="47"/>
        <v>Indicator. Type</v>
      </c>
      <c r="P232" s="25"/>
      <c r="Q232" s="25"/>
      <c r="R232" s="25" t="s">
        <v>1490</v>
      </c>
      <c r="S232" s="25"/>
      <c r="T232" s="25"/>
      <c r="U232" s="25"/>
      <c r="AA232" s="27" t="s">
        <v>36</v>
      </c>
      <c r="AF232" s="28">
        <v>20180228</v>
      </c>
    </row>
    <row r="233" spans="1:1029" s="27" customFormat="1" ht="14.1" customHeight="1">
      <c r="A233" s="25" t="str">
        <f t="shared" si="44"/>
        <v>VariantIndicator</v>
      </c>
      <c r="B233" s="26">
        <v>1</v>
      </c>
      <c r="C233" s="14" t="s">
        <v>1782</v>
      </c>
      <c r="D233" s="25"/>
      <c r="E233" s="25"/>
      <c r="F233" s="25" t="str">
        <f t="shared" si="45"/>
        <v>Tendering Terms. Variant Indicator. Indicator</v>
      </c>
      <c r="G233" s="25"/>
      <c r="H233" s="25" t="s">
        <v>1718</v>
      </c>
      <c r="I233" s="25"/>
      <c r="J233" s="25" t="s">
        <v>1783</v>
      </c>
      <c r="K233" s="25" t="s">
        <v>1547</v>
      </c>
      <c r="L233" s="25" t="str">
        <f t="shared" si="46"/>
        <v>Variant Indicator</v>
      </c>
      <c r="M233" s="25" t="s">
        <v>1547</v>
      </c>
      <c r="N233" s="25"/>
      <c r="O233" s="25" t="str">
        <f t="shared" si="47"/>
        <v>Indicator. Type</v>
      </c>
      <c r="P233" s="25"/>
      <c r="Q233" s="25"/>
      <c r="R233" s="25" t="s">
        <v>1490</v>
      </c>
      <c r="S233" s="25"/>
      <c r="T233" s="25"/>
      <c r="U233" s="25"/>
      <c r="AA233" s="27" t="s">
        <v>36</v>
      </c>
      <c r="AF233" s="28">
        <v>20180228</v>
      </c>
    </row>
    <row r="234" spans="1:1029" s="27" customFormat="1" ht="14.1" customHeight="1">
      <c r="A234" s="25" t="str">
        <f t="shared" si="44"/>
        <v>RecurrentIndicator</v>
      </c>
      <c r="B234" s="26" t="s">
        <v>1498</v>
      </c>
      <c r="C234" s="14" t="s">
        <v>1784</v>
      </c>
      <c r="D234" s="25"/>
      <c r="E234" s="25"/>
      <c r="F234" s="25" t="str">
        <f t="shared" si="45"/>
        <v>Tendering Terms. Recurrent Indicator. Indicator</v>
      </c>
      <c r="G234" s="25"/>
      <c r="H234" s="25" t="s">
        <v>1718</v>
      </c>
      <c r="I234" s="25"/>
      <c r="J234" s="25" t="s">
        <v>1785</v>
      </c>
      <c r="K234" s="25" t="s">
        <v>1547</v>
      </c>
      <c r="L234" s="25" t="str">
        <f t="shared" si="46"/>
        <v>Recurrent Indicator</v>
      </c>
      <c r="M234" s="25" t="s">
        <v>1547</v>
      </c>
      <c r="N234" s="25"/>
      <c r="O234" s="25" t="str">
        <f t="shared" si="47"/>
        <v>Indicator. Type</v>
      </c>
      <c r="P234" s="25"/>
      <c r="Q234" s="25"/>
      <c r="R234" s="25" t="s">
        <v>1490</v>
      </c>
      <c r="S234" s="25"/>
      <c r="T234" s="25"/>
      <c r="U234" s="25"/>
      <c r="AA234" s="27" t="s">
        <v>36</v>
      </c>
      <c r="AF234" s="28">
        <v>20180228</v>
      </c>
    </row>
    <row r="235" spans="1:1029" s="27" customFormat="1" ht="14.1" customHeight="1">
      <c r="A235" s="25" t="str">
        <f t="shared" si="44"/>
        <v>RecurrencyDescription</v>
      </c>
      <c r="B235" s="26" t="s">
        <v>1502</v>
      </c>
      <c r="C235" s="14" t="s">
        <v>1786</v>
      </c>
      <c r="D235" s="25"/>
      <c r="E235" s="25"/>
      <c r="F235" s="25" t="str">
        <f t="shared" si="45"/>
        <v>Tendering Terms. Recurrency Description. Description</v>
      </c>
      <c r="G235" s="25"/>
      <c r="H235" s="25" t="s">
        <v>1718</v>
      </c>
      <c r="I235" s="25"/>
      <c r="J235" s="25" t="s">
        <v>1787</v>
      </c>
      <c r="K235" s="25" t="s">
        <v>1522</v>
      </c>
      <c r="L235" s="25" t="str">
        <f t="shared" si="46"/>
        <v>Recurrency Description</v>
      </c>
      <c r="M235" s="25" t="s">
        <v>1522</v>
      </c>
      <c r="N235" s="25"/>
      <c r="O235" s="25" t="str">
        <f t="shared" si="47"/>
        <v>Description. Type</v>
      </c>
      <c r="P235" s="25"/>
      <c r="Q235" s="25"/>
      <c r="R235" s="25" t="s">
        <v>1490</v>
      </c>
      <c r="S235" s="25"/>
      <c r="T235" s="25"/>
      <c r="U235" s="25"/>
      <c r="AA235" s="27" t="s">
        <v>36</v>
      </c>
      <c r="AF235" s="28">
        <v>20180228</v>
      </c>
    </row>
    <row r="236" spans="1:1029" s="27" customFormat="1" ht="14.1" customHeight="1">
      <c r="A236" s="25" t="str">
        <f t="shared" si="44"/>
        <v>ProcedureMainFeaturesDescription</v>
      </c>
      <c r="B236" s="26" t="s">
        <v>1502</v>
      </c>
      <c r="C236" s="14" t="s">
        <v>1788</v>
      </c>
      <c r="D236" s="25"/>
      <c r="E236" s="25"/>
      <c r="F236" s="25" t="str">
        <f t="shared" si="45"/>
        <v>Tendering Terms. Procedure Main Features Description. Description</v>
      </c>
      <c r="G236" s="25"/>
      <c r="H236" s="25" t="s">
        <v>1718</v>
      </c>
      <c r="I236" s="25"/>
      <c r="J236" s="25" t="s">
        <v>1789</v>
      </c>
      <c r="K236" s="25" t="s">
        <v>1522</v>
      </c>
      <c r="L236" s="25" t="str">
        <f t="shared" si="46"/>
        <v>Procedure Main Features Description</v>
      </c>
      <c r="M236" s="25" t="s">
        <v>1522</v>
      </c>
      <c r="N236" s="25"/>
      <c r="O236" s="25" t="str">
        <f t="shared" si="47"/>
        <v>Description. Type</v>
      </c>
      <c r="P236" s="25"/>
      <c r="Q236" s="25"/>
      <c r="R236" s="25" t="s">
        <v>1490</v>
      </c>
      <c r="S236" s="25"/>
      <c r="T236" s="25"/>
      <c r="U236" s="25"/>
      <c r="X236" s="27" t="s">
        <v>852</v>
      </c>
      <c r="AA236" s="27" t="s">
        <v>36</v>
      </c>
      <c r="AF236" s="28" t="s">
        <v>1790</v>
      </c>
    </row>
    <row r="237" spans="1:1029" s="27" customFormat="1" ht="14.1" customHeight="1">
      <c r="A237" s="25" t="str">
        <f t="shared" si="44"/>
        <v>ReservedcontractCode</v>
      </c>
      <c r="B237" s="26" t="s">
        <v>1498</v>
      </c>
      <c r="C237" s="14" t="s">
        <v>1791</v>
      </c>
      <c r="D237" s="25"/>
      <c r="E237" s="25"/>
      <c r="F237" s="25" t="str">
        <f t="shared" si="45"/>
        <v>Tendering Terms. Reserved contract Code. Code</v>
      </c>
      <c r="G237" s="25"/>
      <c r="H237" s="25" t="s">
        <v>1718</v>
      </c>
      <c r="I237" s="25"/>
      <c r="J237" s="25" t="s">
        <v>1792</v>
      </c>
      <c r="K237" s="25" t="s">
        <v>1489</v>
      </c>
      <c r="L237" s="25" t="str">
        <f t="shared" si="46"/>
        <v>Reserved contract Code</v>
      </c>
      <c r="M237" s="25" t="s">
        <v>1489</v>
      </c>
      <c r="N237" s="25"/>
      <c r="O237" s="25" t="str">
        <f t="shared" si="47"/>
        <v>Code. Type</v>
      </c>
      <c r="P237" s="25"/>
      <c r="Q237" s="25"/>
      <c r="R237" s="25" t="s">
        <v>1490</v>
      </c>
      <c r="S237" s="25"/>
      <c r="T237" s="25"/>
      <c r="U237" s="25"/>
      <c r="X237" s="27" t="s">
        <v>858</v>
      </c>
      <c r="AA237" s="27" t="s">
        <v>36</v>
      </c>
      <c r="AF237" s="28" t="s">
        <v>1790</v>
      </c>
    </row>
    <row r="238" spans="1:1029" s="27" customFormat="1" ht="14.1" customHeight="1">
      <c r="A238" s="25" t="str">
        <f t="shared" si="44"/>
        <v>ConditionsFinancial</v>
      </c>
      <c r="B238" s="26" t="s">
        <v>1498</v>
      </c>
      <c r="C238" s="14" t="s">
        <v>860</v>
      </c>
      <c r="D238" s="25"/>
      <c r="E238" s="25"/>
      <c r="F238" s="25" t="str">
        <f t="shared" si="45"/>
        <v>Tendering Terms. Conditions Financial Text. Text</v>
      </c>
      <c r="G238" s="25"/>
      <c r="H238" s="25" t="s">
        <v>1718</v>
      </c>
      <c r="I238" s="25"/>
      <c r="J238" s="25" t="s">
        <v>1793</v>
      </c>
      <c r="K238" s="25" t="s">
        <v>1494</v>
      </c>
      <c r="L238" s="25" t="str">
        <f t="shared" si="46"/>
        <v>Conditions Financial Text</v>
      </c>
      <c r="M238" s="25" t="s">
        <v>1494</v>
      </c>
      <c r="N238" s="25"/>
      <c r="O238" s="25" t="str">
        <f t="shared" si="47"/>
        <v>Text. Type</v>
      </c>
      <c r="P238" s="25"/>
      <c r="Q238" s="25"/>
      <c r="R238" s="25" t="s">
        <v>1490</v>
      </c>
      <c r="S238" s="25"/>
      <c r="T238" s="25"/>
      <c r="U238" s="25"/>
      <c r="AA238" s="27" t="s">
        <v>36</v>
      </c>
      <c r="AF238" s="28">
        <v>20180228</v>
      </c>
    </row>
    <row r="239" spans="1:1029" s="27" customFormat="1" ht="14.1" customHeight="1">
      <c r="A239" s="25" t="str">
        <f t="shared" si="44"/>
        <v>TendererLegalForm</v>
      </c>
      <c r="B239" s="26" t="s">
        <v>1498</v>
      </c>
      <c r="C239" s="14" t="s">
        <v>1794</v>
      </c>
      <c r="D239" s="25"/>
      <c r="E239" s="25"/>
      <c r="F239" s="25" t="str">
        <f t="shared" si="45"/>
        <v>Tendering Terms. Tenderer Legal Form Text. Text</v>
      </c>
      <c r="G239" s="25"/>
      <c r="H239" s="25" t="s">
        <v>1718</v>
      </c>
      <c r="I239" s="25"/>
      <c r="J239" s="25" t="s">
        <v>1795</v>
      </c>
      <c r="K239" s="25" t="s">
        <v>1494</v>
      </c>
      <c r="L239" s="25" t="str">
        <f t="shared" si="46"/>
        <v>Tenderer Legal Form Text</v>
      </c>
      <c r="M239" s="25" t="s">
        <v>1494</v>
      </c>
      <c r="N239" s="25"/>
      <c r="O239" s="25" t="str">
        <f t="shared" si="47"/>
        <v>Text. Type</v>
      </c>
      <c r="P239" s="25"/>
      <c r="Q239" s="25"/>
      <c r="R239" s="25" t="s">
        <v>1490</v>
      </c>
      <c r="S239" s="25"/>
      <c r="T239" s="25"/>
      <c r="U239" s="25"/>
      <c r="AA239" s="27" t="s">
        <v>36</v>
      </c>
      <c r="AF239" s="28">
        <v>20180228</v>
      </c>
    </row>
    <row r="240" spans="1:1029" s="27" customFormat="1" ht="14.1" customHeight="1">
      <c r="A240" s="25" t="str">
        <f t="shared" si="44"/>
        <v>SecurityClearanceDeadlineDate</v>
      </c>
      <c r="B240" s="26" t="s">
        <v>1498</v>
      </c>
      <c r="C240" s="14" t="s">
        <v>1796</v>
      </c>
      <c r="D240" s="25"/>
      <c r="E240" s="25"/>
      <c r="F240" s="25" t="str">
        <f t="shared" si="45"/>
        <v>Tendering Terms. Security Clearance Deadline Date. Date</v>
      </c>
      <c r="G240" s="25"/>
      <c r="H240" s="25" t="s">
        <v>1718</v>
      </c>
      <c r="I240" s="25"/>
      <c r="J240" s="25" t="s">
        <v>1797</v>
      </c>
      <c r="K240" s="25" t="s">
        <v>1505</v>
      </c>
      <c r="L240" s="25" t="str">
        <f t="shared" si="46"/>
        <v>Security Clearance Deadline Date</v>
      </c>
      <c r="M240" s="25" t="s">
        <v>1505</v>
      </c>
      <c r="N240" s="25"/>
      <c r="O240" s="25" t="str">
        <f t="shared" si="47"/>
        <v>Date. Type</v>
      </c>
      <c r="P240" s="25"/>
      <c r="Q240" s="25"/>
      <c r="R240" s="25" t="s">
        <v>1490</v>
      </c>
      <c r="S240" s="25"/>
      <c r="T240" s="25"/>
      <c r="U240" s="25"/>
      <c r="AA240" s="27" t="s">
        <v>36</v>
      </c>
      <c r="AF240" s="28">
        <v>20180228</v>
      </c>
    </row>
    <row r="241" spans="1:1029" s="27" customFormat="1" ht="14.1" customHeight="1">
      <c r="A241" s="25" t="str">
        <f t="shared" si="44"/>
        <v>ConditionsPerformance</v>
      </c>
      <c r="B241" s="26" t="s">
        <v>1498</v>
      </c>
      <c r="C241" s="14" t="s">
        <v>1072</v>
      </c>
      <c r="D241" s="25"/>
      <c r="E241" s="25"/>
      <c r="F241" s="25" t="str">
        <f t="shared" si="45"/>
        <v>Tendering Terms. Conditions Performance Text. Text</v>
      </c>
      <c r="G241" s="25"/>
      <c r="H241" s="25" t="s">
        <v>1718</v>
      </c>
      <c r="I241" s="25"/>
      <c r="J241" s="25" t="s">
        <v>1798</v>
      </c>
      <c r="K241" s="25" t="s">
        <v>1494</v>
      </c>
      <c r="L241" s="25" t="str">
        <f t="shared" si="46"/>
        <v>Conditions Performance Text</v>
      </c>
      <c r="M241" s="25" t="s">
        <v>1494</v>
      </c>
      <c r="N241" s="25"/>
      <c r="O241" s="25" t="str">
        <f t="shared" si="47"/>
        <v>Text. Type</v>
      </c>
      <c r="P241" s="25"/>
      <c r="Q241" s="25"/>
      <c r="R241" s="25" t="s">
        <v>1490</v>
      </c>
      <c r="S241" s="25"/>
      <c r="T241" s="25"/>
      <c r="U241" s="25"/>
      <c r="AA241" s="27" t="s">
        <v>36</v>
      </c>
      <c r="AF241" s="28">
        <v>20180228</v>
      </c>
    </row>
    <row r="242" spans="1:1029" s="27" customFormat="1" ht="14.1" customHeight="1">
      <c r="A242" s="25" t="str">
        <f t="shared" si="44"/>
        <v>PerformingStafQualificationIndicator</v>
      </c>
      <c r="B242" s="26">
        <v>1</v>
      </c>
      <c r="C242" s="14" t="s">
        <v>1799</v>
      </c>
      <c r="D242" s="25"/>
      <c r="E242" s="25"/>
      <c r="F242" s="25" t="str">
        <f t="shared" si="45"/>
        <v>Tendering Terms. Performing Staf Qualification Indicator. Indicator</v>
      </c>
      <c r="G242" s="25"/>
      <c r="H242" s="25" t="s">
        <v>1718</v>
      </c>
      <c r="I242" s="25"/>
      <c r="J242" s="25" t="s">
        <v>1800</v>
      </c>
      <c r="K242" s="25" t="s">
        <v>1547</v>
      </c>
      <c r="L242" s="25" t="str">
        <f t="shared" si="46"/>
        <v>Performing Staf Qualification Indicator</v>
      </c>
      <c r="M242" s="25" t="s">
        <v>1547</v>
      </c>
      <c r="N242" s="25"/>
      <c r="O242" s="25" t="str">
        <f t="shared" si="47"/>
        <v>Indicator. Type</v>
      </c>
      <c r="P242" s="25"/>
      <c r="Q242" s="25"/>
      <c r="R242" s="25" t="s">
        <v>1490</v>
      </c>
      <c r="S242" s="25"/>
      <c r="T242" s="25"/>
      <c r="U242" s="25"/>
      <c r="AA242" s="27" t="s">
        <v>36</v>
      </c>
      <c r="AF242" s="28">
        <v>20180228</v>
      </c>
    </row>
    <row r="243" spans="1:1029" s="27" customFormat="1" ht="14.1" customHeight="1">
      <c r="A243" s="25" t="str">
        <f t="shared" si="44"/>
        <v>SubcontractingPercentageNumber</v>
      </c>
      <c r="B243" s="26" t="s">
        <v>1498</v>
      </c>
      <c r="C243" s="14" t="s">
        <v>1801</v>
      </c>
      <c r="D243" s="25"/>
      <c r="E243" s="25"/>
      <c r="F243" s="25" t="str">
        <f t="shared" si="45"/>
        <v>Tendering Terms. Subcontracting Percentage Number. Number</v>
      </c>
      <c r="G243" s="25"/>
      <c r="H243" s="25" t="s">
        <v>1718</v>
      </c>
      <c r="I243" s="25"/>
      <c r="J243" s="25" t="s">
        <v>1802</v>
      </c>
      <c r="K243" s="25" t="s">
        <v>1702</v>
      </c>
      <c r="L243" s="25" t="str">
        <f t="shared" si="46"/>
        <v>Subcontracting Percentage Number</v>
      </c>
      <c r="M243" s="25" t="s">
        <v>1702</v>
      </c>
      <c r="N243" s="25"/>
      <c r="O243" s="25" t="str">
        <f t="shared" si="47"/>
        <v>Number. Type</v>
      </c>
      <c r="P243" s="25"/>
      <c r="Q243" s="25"/>
      <c r="R243" s="25" t="s">
        <v>1490</v>
      </c>
      <c r="S243" s="25"/>
      <c r="T243" s="25"/>
      <c r="U243" s="25"/>
      <c r="AA243" s="27" t="s">
        <v>36</v>
      </c>
      <c r="AF243" s="28">
        <v>20180228</v>
      </c>
    </row>
    <row r="244" spans="1:1029" s="27" customFormat="1" ht="14.1" customHeight="1">
      <c r="A244" s="25" t="str">
        <f t="shared" si="44"/>
        <v>SubcontractingRequirementsCode</v>
      </c>
      <c r="B244" s="26" t="s">
        <v>1502</v>
      </c>
      <c r="C244" s="14" t="s">
        <v>1803</v>
      </c>
      <c r="D244" s="25"/>
      <c r="E244" s="25"/>
      <c r="F244" s="25" t="str">
        <f t="shared" si="45"/>
        <v>Tendering Terms. Subcontracting Requirements Code. Code</v>
      </c>
      <c r="G244" s="25"/>
      <c r="H244" s="25" t="s">
        <v>1718</v>
      </c>
      <c r="I244" s="25"/>
      <c r="J244" s="25" t="s">
        <v>1804</v>
      </c>
      <c r="K244" s="25" t="s">
        <v>1489</v>
      </c>
      <c r="L244" s="25" t="str">
        <f t="shared" si="46"/>
        <v>Subcontracting Requirements Code</v>
      </c>
      <c r="M244" s="25" t="s">
        <v>1489</v>
      </c>
      <c r="N244" s="25"/>
      <c r="O244" s="25" t="str">
        <f t="shared" si="47"/>
        <v>Code. Type</v>
      </c>
      <c r="P244" s="25"/>
      <c r="Q244" s="25"/>
      <c r="R244" s="25" t="s">
        <v>1490</v>
      </c>
      <c r="S244" s="25"/>
      <c r="T244" s="25"/>
      <c r="U244" s="25"/>
      <c r="AA244" s="27" t="s">
        <v>36</v>
      </c>
      <c r="AF244" s="28">
        <v>20180228</v>
      </c>
    </row>
    <row r="245" spans="1:1029" s="27" customFormat="1" ht="14.1" customHeight="1">
      <c r="A245" s="25" t="str">
        <f t="shared" si="44"/>
        <v>ReviewDeadlineDescription</v>
      </c>
      <c r="B245" s="26" t="s">
        <v>1498</v>
      </c>
      <c r="C245" s="14" t="s">
        <v>1805</v>
      </c>
      <c r="D245" s="25"/>
      <c r="E245" s="25"/>
      <c r="F245" s="25" t="str">
        <f t="shared" si="45"/>
        <v>Tendering Terms. Review Deadline Description. Description</v>
      </c>
      <c r="G245" s="25"/>
      <c r="H245" s="25" t="s">
        <v>1718</v>
      </c>
      <c r="I245" s="25"/>
      <c r="J245" s="25" t="s">
        <v>1806</v>
      </c>
      <c r="K245" s="25" t="s">
        <v>1522</v>
      </c>
      <c r="L245" s="25" t="str">
        <f t="shared" si="46"/>
        <v>Review Deadline Description</v>
      </c>
      <c r="M245" s="25" t="s">
        <v>1522</v>
      </c>
      <c r="N245" s="25"/>
      <c r="O245" s="25" t="str">
        <f t="shared" si="47"/>
        <v>Description. Type</v>
      </c>
      <c r="P245" s="25"/>
      <c r="Q245" s="25"/>
      <c r="R245" s="25" t="s">
        <v>1490</v>
      </c>
      <c r="S245" s="25"/>
      <c r="T245" s="25"/>
      <c r="U245" s="25"/>
      <c r="AA245" s="27" t="s">
        <v>36</v>
      </c>
      <c r="AF245" s="28">
        <v>20180228</v>
      </c>
    </row>
    <row r="246" spans="1:1029" s="27" customFormat="1" ht="14.1" customHeight="1">
      <c r="A246" s="25" t="str">
        <f t="shared" si="44"/>
        <v>FollowUpContractsIndicator</v>
      </c>
      <c r="B246" s="26" t="s">
        <v>1498</v>
      </c>
      <c r="C246" s="14" t="s">
        <v>1807</v>
      </c>
      <c r="D246" s="25"/>
      <c r="E246" s="25"/>
      <c r="F246" s="25" t="str">
        <f t="shared" si="45"/>
        <v>Tendering Terms. Follow Up Contracts Indicator. Indicator</v>
      </c>
      <c r="G246" s="25"/>
      <c r="H246" s="25" t="s">
        <v>1718</v>
      </c>
      <c r="I246" s="25"/>
      <c r="J246" s="25" t="s">
        <v>1808</v>
      </c>
      <c r="K246" s="25" t="s">
        <v>1547</v>
      </c>
      <c r="L246" s="25" t="str">
        <f t="shared" si="46"/>
        <v>Follow Up Contracts Indicator</v>
      </c>
      <c r="M246" s="25" t="s">
        <v>1547</v>
      </c>
      <c r="N246" s="25"/>
      <c r="O246" s="25" t="str">
        <f t="shared" si="47"/>
        <v>Indicator. Type</v>
      </c>
      <c r="P246" s="25"/>
      <c r="Q246" s="25"/>
      <c r="R246" s="25" t="s">
        <v>1490</v>
      </c>
      <c r="S246" s="25"/>
      <c r="T246" s="25"/>
      <c r="U246" s="25"/>
      <c r="AA246" s="27" t="s">
        <v>36</v>
      </c>
      <c r="AE246" s="27" t="s">
        <v>36</v>
      </c>
      <c r="AF246" s="28" t="s">
        <v>1536</v>
      </c>
    </row>
    <row r="247" spans="1:1029" s="27" customFormat="1" ht="14.1" customHeight="1">
      <c r="A247" s="25" t="str">
        <f t="shared" si="44"/>
        <v>InvitationsDispatchDate</v>
      </c>
      <c r="B247" s="26" t="s">
        <v>1498</v>
      </c>
      <c r="C247" s="14" t="s">
        <v>1809</v>
      </c>
      <c r="D247" s="25"/>
      <c r="E247" s="25"/>
      <c r="F247" s="25" t="str">
        <f t="shared" si="45"/>
        <v>Tendering Terms. Invitations Dispatch Date. Date</v>
      </c>
      <c r="G247" s="25"/>
      <c r="H247" s="25" t="s">
        <v>1718</v>
      </c>
      <c r="I247" s="25"/>
      <c r="J247" s="25" t="s">
        <v>1810</v>
      </c>
      <c r="K247" s="25" t="s">
        <v>1505</v>
      </c>
      <c r="L247" s="25" t="str">
        <f t="shared" si="46"/>
        <v>Invitations Dispatch Date</v>
      </c>
      <c r="M247" s="25" t="s">
        <v>1505</v>
      </c>
      <c r="N247" s="25"/>
      <c r="O247" s="25" t="str">
        <f t="shared" si="47"/>
        <v>Date. Type</v>
      </c>
      <c r="P247" s="25"/>
      <c r="Q247" s="25"/>
      <c r="R247" s="25" t="s">
        <v>1490</v>
      </c>
      <c r="S247" s="25"/>
      <c r="T247" s="25"/>
      <c r="U247" s="25"/>
      <c r="AA247" s="27" t="s">
        <v>36</v>
      </c>
      <c r="AE247" s="27" t="s">
        <v>1486</v>
      </c>
      <c r="AF247" s="28">
        <v>20180307</v>
      </c>
    </row>
    <row r="248" spans="1:1029" s="27" customFormat="1" ht="14.1" customHeight="1">
      <c r="A248" s="25" t="str">
        <f t="shared" si="44"/>
        <v>ProcessChoiceJustificationCode</v>
      </c>
      <c r="B248" s="26" t="s">
        <v>1498</v>
      </c>
      <c r="C248" s="14" t="s">
        <v>1811</v>
      </c>
      <c r="D248" s="25"/>
      <c r="E248" s="25"/>
      <c r="F248" s="25" t="str">
        <f t="shared" si="45"/>
        <v>Tendering Terms. Process Choice Justification Code. Code</v>
      </c>
      <c r="G248" s="25"/>
      <c r="H248" s="25" t="s">
        <v>1718</v>
      </c>
      <c r="I248" s="25"/>
      <c r="J248" s="25" t="s">
        <v>1812</v>
      </c>
      <c r="K248" s="25" t="s">
        <v>1489</v>
      </c>
      <c r="L248" s="25" t="str">
        <f t="shared" si="46"/>
        <v>Process Choice Justification Code</v>
      </c>
      <c r="M248" s="25" t="s">
        <v>1489</v>
      </c>
      <c r="N248" s="25"/>
      <c r="O248" s="25" t="str">
        <f t="shared" si="47"/>
        <v>Code. Type</v>
      </c>
      <c r="P248" s="25"/>
      <c r="Q248" s="25"/>
      <c r="R248" s="25" t="s">
        <v>1490</v>
      </c>
      <c r="S248" s="25"/>
      <c r="T248" s="25"/>
      <c r="U248" s="25"/>
      <c r="AA248" s="27" t="s">
        <v>1486</v>
      </c>
      <c r="AE248" s="27" t="s">
        <v>36</v>
      </c>
      <c r="AF248" s="28">
        <v>20180307</v>
      </c>
    </row>
    <row r="249" spans="1:1029" s="27" customFormat="1" ht="14.1" customHeight="1">
      <c r="A249" s="25" t="str">
        <f t="shared" si="44"/>
        <v>LotsMaxAllowedNumber</v>
      </c>
      <c r="B249" s="26" t="s">
        <v>1498</v>
      </c>
      <c r="C249" s="14" t="s">
        <v>1813</v>
      </c>
      <c r="D249" s="25"/>
      <c r="E249" s="25"/>
      <c r="F249" s="25" t="str">
        <f t="shared" si="45"/>
        <v>Tendering Terms. Lots Max Allowed Number. Number</v>
      </c>
      <c r="G249" s="25"/>
      <c r="H249" s="25" t="s">
        <v>1718</v>
      </c>
      <c r="I249" s="25"/>
      <c r="J249" s="25" t="s">
        <v>1814</v>
      </c>
      <c r="K249" s="25" t="s">
        <v>1702</v>
      </c>
      <c r="L249" s="25" t="str">
        <f t="shared" si="46"/>
        <v>Lots Max Allowed Number</v>
      </c>
      <c r="M249" s="25" t="s">
        <v>1702</v>
      </c>
      <c r="N249" s="25"/>
      <c r="O249" s="25" t="str">
        <f t="shared" si="47"/>
        <v>Number. Type</v>
      </c>
      <c r="P249" s="25"/>
      <c r="Q249" s="25"/>
      <c r="R249" s="25" t="s">
        <v>1490</v>
      </c>
      <c r="S249" s="25"/>
      <c r="T249" s="25"/>
      <c r="U249" s="25"/>
      <c r="X249" s="27" t="s">
        <v>864</v>
      </c>
      <c r="AA249" s="27" t="s">
        <v>36</v>
      </c>
      <c r="AE249" s="27" t="s">
        <v>36</v>
      </c>
      <c r="AF249" s="28">
        <v>20180313</v>
      </c>
    </row>
    <row r="250" spans="1:1029" s="27" customFormat="1" ht="14.1" customHeight="1">
      <c r="A250" s="25" t="str">
        <f t="shared" si="44"/>
        <v>LotsMaxAwardedNumber</v>
      </c>
      <c r="B250" s="26" t="s">
        <v>1498</v>
      </c>
      <c r="C250" s="14" t="s">
        <v>1815</v>
      </c>
      <c r="D250" s="25"/>
      <c r="E250" s="25"/>
      <c r="F250" s="25" t="str">
        <f t="shared" si="45"/>
        <v>Tendering Terms. Lots Max Awarded Number. Number</v>
      </c>
      <c r="G250" s="25"/>
      <c r="H250" s="25" t="s">
        <v>1718</v>
      </c>
      <c r="I250" s="25"/>
      <c r="J250" s="25" t="s">
        <v>1816</v>
      </c>
      <c r="K250" s="25" t="s">
        <v>1702</v>
      </c>
      <c r="L250" s="25" t="str">
        <f t="shared" si="46"/>
        <v>Lots Max Awarded Number</v>
      </c>
      <c r="M250" s="25" t="s">
        <v>1702</v>
      </c>
      <c r="N250" s="25"/>
      <c r="O250" s="25" t="str">
        <f t="shared" si="47"/>
        <v>Number. Type</v>
      </c>
      <c r="P250" s="25"/>
      <c r="Q250" s="25"/>
      <c r="R250" s="25" t="s">
        <v>1490</v>
      </c>
      <c r="S250" s="25"/>
      <c r="T250" s="25"/>
      <c r="U250" s="25"/>
      <c r="X250" s="27" t="s">
        <v>872</v>
      </c>
      <c r="AA250" s="27" t="s">
        <v>36</v>
      </c>
      <c r="AE250" s="27" t="s">
        <v>36</v>
      </c>
      <c r="AF250" s="28">
        <v>20180313</v>
      </c>
    </row>
    <row r="251" spans="1:1029">
      <c r="A251" s="20" t="str">
        <f t="shared" ref="A251:A257" si="48">SUBSTITUTE(SUBSTITUTE(CONCATENATE(I251,IF(L251="Identifier","ID",L251))," ",""),"_","")</f>
        <v>EnvironmentalParty</v>
      </c>
      <c r="B251" s="21" t="s">
        <v>1502</v>
      </c>
      <c r="C251" s="23" t="s">
        <v>1500</v>
      </c>
      <c r="D251" s="20"/>
      <c r="E251" s="20"/>
      <c r="F251" s="20" t="str">
        <f t="shared" ref="F251:F257" si="49">CONCATENATE( IF(G251="","",CONCATENATE(G251,"_ ")),H251,". ",IF(I251="","",CONCATENATE(I251,"_ ")),L251,IF(I251="","",CONCATENATE(". ",M251)))</f>
        <v>Tendering Terms. Environmental_ Party</v>
      </c>
      <c r="G251" s="20"/>
      <c r="H251" s="20" t="s">
        <v>1718</v>
      </c>
      <c r="I251" s="20"/>
      <c r="J251" s="20"/>
      <c r="K251" s="20"/>
      <c r="L251" s="20" t="str">
        <f t="shared" ref="L251:L257" si="50">CONCATENATE(IF(P251="","",CONCATENATE(P251,"_ ")),Q251)</f>
        <v>Environmental_ Party</v>
      </c>
      <c r="M251" s="20" t="str">
        <f t="shared" ref="M251:M257" si="51">L251</f>
        <v>Environmental_ Party</v>
      </c>
      <c r="N251" s="20"/>
      <c r="O251" s="20"/>
      <c r="P251" s="20" t="s">
        <v>1817</v>
      </c>
      <c r="Q251" s="22" t="s">
        <v>1700</v>
      </c>
      <c r="R251" s="20" t="s">
        <v>1507</v>
      </c>
      <c r="S251" s="23"/>
      <c r="T251" s="23"/>
      <c r="U251" s="23"/>
      <c r="V251" s="23"/>
      <c r="W251" s="23"/>
      <c r="X251" s="23"/>
      <c r="Y251" s="23" t="s">
        <v>1485</v>
      </c>
      <c r="Z251" s="23"/>
      <c r="AA251" s="23" t="s">
        <v>1486</v>
      </c>
      <c r="AB251" s="23"/>
      <c r="AC251" s="23"/>
      <c r="AD251" s="23"/>
      <c r="AE251" s="23" t="s">
        <v>36</v>
      </c>
      <c r="AF251" s="22">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20" t="str">
        <f t="shared" si="48"/>
        <v>TaxParty</v>
      </c>
      <c r="B252" s="21" t="s">
        <v>1502</v>
      </c>
      <c r="C252" s="23" t="s">
        <v>1500</v>
      </c>
      <c r="D252" s="20"/>
      <c r="E252" s="20"/>
      <c r="F252" s="20" t="str">
        <f t="shared" si="49"/>
        <v>Tendering Terms. Tax_ Party</v>
      </c>
      <c r="G252" s="20"/>
      <c r="H252" s="20" t="s">
        <v>1718</v>
      </c>
      <c r="I252" s="20"/>
      <c r="J252" s="20"/>
      <c r="K252" s="20"/>
      <c r="L252" s="20" t="str">
        <f t="shared" si="50"/>
        <v>Tax_ Party</v>
      </c>
      <c r="M252" s="20" t="str">
        <f t="shared" si="51"/>
        <v>Tax_ Party</v>
      </c>
      <c r="N252" s="20"/>
      <c r="O252" s="20"/>
      <c r="P252" s="20" t="s">
        <v>1818</v>
      </c>
      <c r="Q252" s="22" t="s">
        <v>1700</v>
      </c>
      <c r="R252" s="20" t="s">
        <v>1507</v>
      </c>
      <c r="S252" s="23"/>
      <c r="T252" s="23"/>
      <c r="U252" s="23"/>
      <c r="V252" s="23"/>
      <c r="W252" s="23"/>
      <c r="X252" s="23"/>
      <c r="Y252" s="23" t="s">
        <v>1485</v>
      </c>
      <c r="Z252" s="23"/>
      <c r="AA252" s="23" t="s">
        <v>1486</v>
      </c>
      <c r="AB252" s="23"/>
      <c r="AC252" s="23"/>
      <c r="AD252" s="23"/>
      <c r="AE252" s="23" t="s">
        <v>36</v>
      </c>
      <c r="AF252" s="22">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20" t="str">
        <f t="shared" si="48"/>
        <v>EmploymentParty</v>
      </c>
      <c r="B253" s="21" t="s">
        <v>1502</v>
      </c>
      <c r="C253" s="23" t="s">
        <v>1500</v>
      </c>
      <c r="D253" s="20"/>
      <c r="E253" s="20"/>
      <c r="F253" s="20" t="str">
        <f t="shared" si="49"/>
        <v>Tendering Terms. Employment_ Party</v>
      </c>
      <c r="G253" s="20"/>
      <c r="H253" s="20" t="s">
        <v>1718</v>
      </c>
      <c r="I253" s="20"/>
      <c r="J253" s="20"/>
      <c r="K253" s="20"/>
      <c r="L253" s="20" t="str">
        <f t="shared" si="50"/>
        <v>Employment_ Party</v>
      </c>
      <c r="M253" s="20" t="str">
        <f t="shared" si="51"/>
        <v>Employment_ Party</v>
      </c>
      <c r="N253" s="20"/>
      <c r="O253" s="20"/>
      <c r="P253" s="20" t="s">
        <v>1819</v>
      </c>
      <c r="Q253" s="22" t="s">
        <v>1700</v>
      </c>
      <c r="R253" s="20" t="s">
        <v>1507</v>
      </c>
      <c r="S253" s="23"/>
      <c r="T253" s="23"/>
      <c r="U253" s="23"/>
      <c r="V253" s="23"/>
      <c r="W253" s="23"/>
      <c r="X253" s="23"/>
      <c r="Y253" s="23" t="s">
        <v>1485</v>
      </c>
      <c r="Z253" s="23"/>
      <c r="AA253" s="23" t="s">
        <v>1486</v>
      </c>
      <c r="AB253" s="23"/>
      <c r="AC253" s="23"/>
      <c r="AD253" s="23"/>
      <c r="AE253" s="23" t="s">
        <v>36</v>
      </c>
      <c r="AF253" s="22">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20" t="str">
        <f t="shared" si="48"/>
        <v>ReviewParty</v>
      </c>
      <c r="B254" s="21" t="s">
        <v>1498</v>
      </c>
      <c r="C254" s="23" t="s">
        <v>1820</v>
      </c>
      <c r="D254" s="20"/>
      <c r="E254" s="20"/>
      <c r="F254" s="20" t="str">
        <f t="shared" si="49"/>
        <v>Tendering Terms. Review_ Party</v>
      </c>
      <c r="G254" s="20"/>
      <c r="H254" s="20" t="s">
        <v>1718</v>
      </c>
      <c r="I254" s="20"/>
      <c r="J254" s="20"/>
      <c r="K254" s="20"/>
      <c r="L254" s="20" t="str">
        <f t="shared" si="50"/>
        <v>Review_ Party</v>
      </c>
      <c r="M254" s="20" t="str">
        <f t="shared" si="51"/>
        <v>Review_ Party</v>
      </c>
      <c r="N254" s="20"/>
      <c r="O254" s="20"/>
      <c r="P254" s="20" t="s">
        <v>1821</v>
      </c>
      <c r="Q254" s="22" t="s">
        <v>1700</v>
      </c>
      <c r="R254" s="20" t="s">
        <v>1507</v>
      </c>
      <c r="S254" s="23"/>
      <c r="T254" s="23"/>
      <c r="U254" s="23"/>
      <c r="V254" s="23"/>
      <c r="W254" s="23"/>
      <c r="X254" s="23"/>
      <c r="Y254" s="23" t="s">
        <v>1485</v>
      </c>
      <c r="Z254" s="23"/>
      <c r="AA254" s="23" t="s">
        <v>36</v>
      </c>
      <c r="AB254" s="23"/>
      <c r="AC254" s="23"/>
      <c r="AD254" s="23"/>
      <c r="AE254" s="23"/>
      <c r="AF254" s="22">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20" t="str">
        <f t="shared" si="48"/>
        <v>InfoOnReviewParty</v>
      </c>
      <c r="B255" s="21" t="s">
        <v>1498</v>
      </c>
      <c r="C255" s="23" t="s">
        <v>1822</v>
      </c>
      <c r="D255" s="20"/>
      <c r="E255" s="20"/>
      <c r="F255" s="20" t="str">
        <f t="shared" si="49"/>
        <v>Tendering Terms. Info On Review_ Party</v>
      </c>
      <c r="G255" s="20"/>
      <c r="H255" s="20" t="s">
        <v>1718</v>
      </c>
      <c r="I255" s="20"/>
      <c r="J255" s="20"/>
      <c r="K255" s="20"/>
      <c r="L255" s="20" t="str">
        <f t="shared" si="50"/>
        <v>Info On Review_ Party</v>
      </c>
      <c r="M255" s="20" t="str">
        <f t="shared" si="51"/>
        <v>Info On Review_ Party</v>
      </c>
      <c r="N255" s="20"/>
      <c r="O255" s="20"/>
      <c r="P255" s="20" t="s">
        <v>1823</v>
      </c>
      <c r="Q255" s="22" t="s">
        <v>1700</v>
      </c>
      <c r="R255" s="20" t="s">
        <v>1507</v>
      </c>
      <c r="S255" s="23"/>
      <c r="T255" s="23"/>
      <c r="U255" s="23"/>
      <c r="V255" s="23"/>
      <c r="W255" s="23"/>
      <c r="X255" s="23"/>
      <c r="Y255" s="23" t="s">
        <v>1485</v>
      </c>
      <c r="Z255" s="23"/>
      <c r="AA255" s="23" t="s">
        <v>36</v>
      </c>
      <c r="AB255" s="23"/>
      <c r="AC255" s="23"/>
      <c r="AD255" s="23"/>
      <c r="AE255" s="23"/>
      <c r="AF255" s="22">
        <v>20180228</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20" t="str">
        <f t="shared" si="48"/>
        <v>MediationBodyParty</v>
      </c>
      <c r="B256" s="21" t="s">
        <v>1498</v>
      </c>
      <c r="C256" s="23" t="s">
        <v>899</v>
      </c>
      <c r="D256" s="20"/>
      <c r="E256" s="20"/>
      <c r="F256" s="20" t="str">
        <f t="shared" si="49"/>
        <v>Tendering Terms. Mediation Body_ Party</v>
      </c>
      <c r="G256" s="20"/>
      <c r="H256" s="20" t="s">
        <v>1718</v>
      </c>
      <c r="I256" s="20"/>
      <c r="J256" s="20"/>
      <c r="K256" s="20"/>
      <c r="L256" s="20" t="str">
        <f t="shared" si="50"/>
        <v>Mediation Body_ Party</v>
      </c>
      <c r="M256" s="20" t="str">
        <f t="shared" si="51"/>
        <v>Mediation Body_ Party</v>
      </c>
      <c r="N256" s="20"/>
      <c r="O256" s="20"/>
      <c r="P256" s="20" t="s">
        <v>898</v>
      </c>
      <c r="Q256" s="22" t="s">
        <v>1700</v>
      </c>
      <c r="R256" s="20" t="s">
        <v>1507</v>
      </c>
      <c r="S256" s="23"/>
      <c r="T256" s="23"/>
      <c r="U256" s="23"/>
      <c r="V256" s="23"/>
      <c r="W256" s="23"/>
      <c r="X256" s="23" t="s">
        <v>898</v>
      </c>
      <c r="Y256" s="23" t="s">
        <v>1485</v>
      </c>
      <c r="Z256" s="23"/>
      <c r="AA256" s="23" t="s">
        <v>36</v>
      </c>
      <c r="AB256" s="23"/>
      <c r="AC256" s="23"/>
      <c r="AD256" s="23"/>
      <c r="AE256" s="23"/>
      <c r="AF256" s="22" t="s">
        <v>1790</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c r="A257" s="20" t="str">
        <f t="shared" si="48"/>
        <v>FundsIdentification</v>
      </c>
      <c r="B257" s="21" t="s">
        <v>1498</v>
      </c>
      <c r="C257" s="23" t="s">
        <v>1824</v>
      </c>
      <c r="D257" s="20"/>
      <c r="E257" s="20"/>
      <c r="F257" s="20" t="str">
        <f t="shared" si="49"/>
        <v>Tendering Terms. Funds Identification</v>
      </c>
      <c r="G257" s="20"/>
      <c r="H257" s="20" t="s">
        <v>1718</v>
      </c>
      <c r="I257" s="20"/>
      <c r="J257" s="20"/>
      <c r="K257" s="20"/>
      <c r="L257" s="20" t="str">
        <f t="shared" si="50"/>
        <v>Funds Identification</v>
      </c>
      <c r="M257" s="20" t="str">
        <f t="shared" si="51"/>
        <v>Funds Identification</v>
      </c>
      <c r="N257" s="20"/>
      <c r="O257" s="20"/>
      <c r="P257" s="20"/>
      <c r="Q257" s="22" t="s">
        <v>1661</v>
      </c>
      <c r="R257" s="20" t="s">
        <v>1507</v>
      </c>
      <c r="S257" s="23"/>
      <c r="T257" s="23"/>
      <c r="U257" s="23"/>
      <c r="V257" s="23"/>
      <c r="W257" s="23"/>
      <c r="X257" s="23"/>
      <c r="Y257" s="23" t="s">
        <v>1485</v>
      </c>
      <c r="Z257" s="23"/>
      <c r="AA257" s="23" t="s">
        <v>36</v>
      </c>
      <c r="AB257" s="23"/>
      <c r="AC257" s="23"/>
      <c r="AD257" s="23"/>
      <c r="AE257" s="23"/>
      <c r="AF257" s="22">
        <v>20180228</v>
      </c>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c r="IZ257"/>
      <c r="JA257"/>
      <c r="JB257"/>
      <c r="JC257"/>
      <c r="JD257"/>
      <c r="JE257"/>
      <c r="JF257"/>
      <c r="JG257"/>
      <c r="JH257"/>
      <c r="JI257"/>
      <c r="JJ257"/>
      <c r="JK257"/>
      <c r="JL257"/>
      <c r="JM257"/>
      <c r="JN257"/>
      <c r="JO257"/>
      <c r="JP257"/>
      <c r="JQ257"/>
      <c r="JR257"/>
      <c r="JS257"/>
      <c r="JT257"/>
      <c r="JU257"/>
      <c r="JV257"/>
      <c r="JW257"/>
      <c r="JX257"/>
      <c r="JY257"/>
      <c r="JZ257"/>
      <c r="KA257"/>
      <c r="KB257"/>
      <c r="KC257"/>
      <c r="KD257"/>
      <c r="KE257"/>
      <c r="KF257"/>
      <c r="KG257"/>
      <c r="KH257"/>
      <c r="KI257"/>
      <c r="KJ257"/>
      <c r="KK257"/>
      <c r="KL257"/>
      <c r="KM257"/>
      <c r="KN257"/>
      <c r="KO257"/>
      <c r="KP257"/>
      <c r="KQ257"/>
      <c r="KR257"/>
      <c r="KS257"/>
      <c r="KT257"/>
      <c r="KU257"/>
      <c r="KV257"/>
      <c r="KW257"/>
      <c r="KX257"/>
      <c r="KY257"/>
      <c r="KZ257"/>
      <c r="LA257"/>
      <c r="LB257"/>
      <c r="LC257"/>
      <c r="LD257"/>
      <c r="LE257"/>
      <c r="LF257"/>
      <c r="LG257"/>
      <c r="LH257"/>
      <c r="LI257"/>
      <c r="LJ257"/>
      <c r="LK257"/>
      <c r="LL257"/>
      <c r="LM257"/>
      <c r="LN257"/>
      <c r="LO257"/>
      <c r="LP257"/>
      <c r="LQ257"/>
      <c r="LR257"/>
      <c r="LS257"/>
      <c r="LT257"/>
      <c r="LU257"/>
      <c r="LV257"/>
      <c r="LW257"/>
      <c r="LX257"/>
      <c r="LY257"/>
      <c r="LZ257"/>
      <c r="MA257"/>
      <c r="MB257"/>
      <c r="MC257"/>
      <c r="MD257"/>
      <c r="ME257"/>
      <c r="MF257"/>
      <c r="MG257"/>
      <c r="MH257"/>
      <c r="MI257"/>
      <c r="MJ257"/>
      <c r="MK257"/>
      <c r="ML257"/>
      <c r="MM257"/>
      <c r="MN257"/>
      <c r="MO257"/>
      <c r="MP257"/>
      <c r="MQ257"/>
      <c r="MR257"/>
      <c r="MS257"/>
      <c r="MT257"/>
      <c r="MU257"/>
      <c r="MV257"/>
      <c r="MW257"/>
      <c r="MX257"/>
      <c r="MY257"/>
      <c r="MZ257"/>
      <c r="NA257"/>
      <c r="NB257"/>
      <c r="NC257"/>
      <c r="ND257"/>
      <c r="NE257"/>
      <c r="NF257"/>
      <c r="NG257"/>
      <c r="NH257"/>
      <c r="NI257"/>
      <c r="NJ257"/>
      <c r="NK257"/>
      <c r="NL257"/>
      <c r="NM257"/>
      <c r="NN257"/>
      <c r="NO257"/>
      <c r="NP257"/>
      <c r="NQ257"/>
      <c r="NR257"/>
      <c r="NS257"/>
      <c r="NT257"/>
      <c r="NU257"/>
      <c r="NV257"/>
      <c r="NW257"/>
      <c r="NX257"/>
      <c r="NY257"/>
      <c r="NZ257"/>
      <c r="OA257"/>
      <c r="OB257"/>
      <c r="OC257"/>
      <c r="OD257"/>
      <c r="OE257"/>
      <c r="OF257"/>
      <c r="OG257"/>
      <c r="OH257"/>
      <c r="OI257"/>
      <c r="OJ257"/>
      <c r="OK257"/>
      <c r="OL257"/>
      <c r="OM257"/>
      <c r="ON257"/>
      <c r="OO257"/>
      <c r="OP257"/>
      <c r="OQ257"/>
      <c r="OR257"/>
      <c r="OS257"/>
      <c r="OT257"/>
      <c r="OU257"/>
      <c r="OV257"/>
      <c r="OW257"/>
      <c r="OX257"/>
      <c r="OY257"/>
      <c r="OZ257"/>
      <c r="PA257"/>
      <c r="PB257"/>
      <c r="PC257"/>
      <c r="PD257"/>
      <c r="PE257"/>
      <c r="PF257"/>
      <c r="PG257"/>
      <c r="PH257"/>
      <c r="PI257"/>
      <c r="PJ257"/>
      <c r="PK257"/>
      <c r="PL257"/>
      <c r="PM257"/>
      <c r="PN257"/>
      <c r="PO257"/>
      <c r="PP257"/>
      <c r="PQ257"/>
      <c r="PR257"/>
      <c r="PS257"/>
      <c r="PT257"/>
      <c r="PU257"/>
      <c r="PV257"/>
      <c r="PW257"/>
      <c r="PX257"/>
      <c r="PY257"/>
      <c r="PZ257"/>
      <c r="QA257"/>
      <c r="QB257"/>
      <c r="QC257"/>
      <c r="QD257"/>
      <c r="QE257"/>
      <c r="QF257"/>
      <c r="QG257"/>
      <c r="QH257"/>
      <c r="QI257"/>
      <c r="QJ257"/>
      <c r="QK257"/>
      <c r="QL257"/>
      <c r="QM257"/>
      <c r="QN257"/>
      <c r="QO257"/>
      <c r="QP257"/>
      <c r="QQ257"/>
      <c r="QR257"/>
      <c r="QS257"/>
      <c r="QT257"/>
      <c r="QU257"/>
      <c r="QV257"/>
      <c r="QW257"/>
      <c r="QX257"/>
      <c r="QY257"/>
      <c r="QZ257"/>
      <c r="RA257"/>
      <c r="RB257"/>
      <c r="RC257"/>
      <c r="RD257"/>
      <c r="RE257"/>
      <c r="RF257"/>
      <c r="RG257"/>
      <c r="RH257"/>
      <c r="RI257"/>
      <c r="RJ257"/>
      <c r="RK257"/>
      <c r="RL257"/>
      <c r="RM257"/>
      <c r="RN257"/>
      <c r="RO257"/>
      <c r="RP257"/>
      <c r="RQ257"/>
      <c r="RR257"/>
      <c r="RS257"/>
      <c r="RT257"/>
      <c r="RU257"/>
      <c r="RV257"/>
      <c r="RW257"/>
      <c r="RX257"/>
      <c r="RY257"/>
      <c r="RZ257"/>
      <c r="SA257"/>
      <c r="SB257"/>
      <c r="SC257"/>
      <c r="SD257"/>
      <c r="SE257"/>
      <c r="SF257"/>
      <c r="SG257"/>
      <c r="SH257"/>
      <c r="SI257"/>
      <c r="SJ257"/>
      <c r="SK257"/>
      <c r="SL257"/>
      <c r="SM257"/>
      <c r="SN257"/>
      <c r="SO257"/>
      <c r="SP257"/>
      <c r="SQ257"/>
      <c r="SR257"/>
      <c r="SS257"/>
      <c r="ST257"/>
      <c r="SU257"/>
      <c r="SV257"/>
      <c r="SW257"/>
      <c r="SX257"/>
      <c r="SY257"/>
      <c r="SZ257"/>
      <c r="TA257"/>
      <c r="TB257"/>
      <c r="TC257"/>
      <c r="TD257"/>
      <c r="TE257"/>
      <c r="TF257"/>
      <c r="TG257"/>
      <c r="TH257"/>
      <c r="TI257"/>
      <c r="TJ257"/>
      <c r="TK257"/>
      <c r="TL257"/>
      <c r="TM257"/>
      <c r="TN257"/>
      <c r="TO257"/>
      <c r="TP257"/>
      <c r="TQ257"/>
      <c r="TR257"/>
      <c r="TS257"/>
      <c r="TT257"/>
      <c r="TU257"/>
      <c r="TV257"/>
      <c r="TW257"/>
      <c r="TX257"/>
      <c r="TY257"/>
      <c r="TZ257"/>
      <c r="UA257"/>
      <c r="UB257"/>
      <c r="UC257"/>
      <c r="UD257"/>
      <c r="UE257"/>
      <c r="UF257"/>
      <c r="UG257"/>
      <c r="UH257"/>
      <c r="UI257"/>
      <c r="UJ257"/>
      <c r="UK257"/>
      <c r="UL257"/>
      <c r="UM257"/>
      <c r="UN257"/>
      <c r="UO257"/>
      <c r="UP257"/>
      <c r="UQ257"/>
      <c r="UR257"/>
      <c r="US257"/>
      <c r="UT257"/>
      <c r="UU257"/>
      <c r="UV257"/>
      <c r="UW257"/>
      <c r="UX257"/>
      <c r="UY257"/>
      <c r="UZ257"/>
      <c r="VA257"/>
      <c r="VB257"/>
      <c r="VC257"/>
      <c r="VD257"/>
      <c r="VE257"/>
      <c r="VF257"/>
      <c r="VG257"/>
      <c r="VH257"/>
      <c r="VI257"/>
      <c r="VJ257"/>
      <c r="VK257"/>
      <c r="VL257"/>
      <c r="VM257"/>
      <c r="VN257"/>
      <c r="VO257"/>
      <c r="VP257"/>
      <c r="VQ257"/>
      <c r="VR257"/>
      <c r="VS257"/>
      <c r="VT257"/>
      <c r="VU257"/>
      <c r="VV257"/>
      <c r="VW257"/>
      <c r="VX257"/>
      <c r="VY257"/>
      <c r="VZ257"/>
      <c r="WA257"/>
      <c r="WB257"/>
      <c r="WC257"/>
      <c r="WD257"/>
      <c r="WE257"/>
      <c r="WF257"/>
      <c r="WG257"/>
      <c r="WH257"/>
      <c r="WI257"/>
      <c r="WJ257"/>
      <c r="WK257"/>
      <c r="WL257"/>
      <c r="WM257"/>
      <c r="WN257"/>
      <c r="WO257"/>
      <c r="WP257"/>
      <c r="WQ257"/>
      <c r="WR257"/>
      <c r="WS257"/>
      <c r="WT257"/>
      <c r="WU257"/>
      <c r="WV257"/>
      <c r="WW257"/>
      <c r="WX257"/>
      <c r="WY257"/>
      <c r="WZ257"/>
      <c r="XA257"/>
      <c r="XB257"/>
      <c r="XC257"/>
      <c r="XD257"/>
      <c r="XE257"/>
      <c r="XF257"/>
      <c r="XG257"/>
      <c r="XH257"/>
      <c r="XI257"/>
      <c r="XJ257"/>
      <c r="XK257"/>
      <c r="XL257"/>
      <c r="XM257"/>
      <c r="XN257"/>
      <c r="XO257"/>
      <c r="XP257"/>
      <c r="XQ257"/>
      <c r="XR257"/>
      <c r="XS257"/>
      <c r="XT257"/>
      <c r="XU257"/>
      <c r="XV257"/>
      <c r="XW257"/>
      <c r="XX257"/>
      <c r="XY257"/>
      <c r="XZ257"/>
      <c r="YA257"/>
      <c r="YB257"/>
      <c r="YC257"/>
      <c r="YD257"/>
      <c r="YE257"/>
      <c r="YF257"/>
      <c r="YG257"/>
      <c r="YH257"/>
      <c r="YI257"/>
      <c r="YJ257"/>
      <c r="YK257"/>
      <c r="YL257"/>
      <c r="YM257"/>
      <c r="YN257"/>
      <c r="YO257"/>
      <c r="YP257"/>
      <c r="YQ257"/>
      <c r="YR257"/>
      <c r="YS257"/>
      <c r="YT257"/>
      <c r="YU257"/>
      <c r="YV257"/>
      <c r="YW257"/>
      <c r="YX257"/>
      <c r="YY257"/>
      <c r="YZ257"/>
      <c r="ZA257"/>
      <c r="ZB257"/>
      <c r="ZC257"/>
      <c r="ZD257"/>
      <c r="ZE257"/>
      <c r="ZF257"/>
      <c r="ZG257"/>
      <c r="ZH257"/>
      <c r="ZI257"/>
      <c r="ZJ257"/>
      <c r="ZK257"/>
      <c r="ZL257"/>
      <c r="ZM257"/>
      <c r="ZN257"/>
      <c r="ZO257"/>
      <c r="ZP257"/>
      <c r="ZQ257"/>
      <c r="ZR257"/>
      <c r="ZS257"/>
      <c r="ZT257"/>
      <c r="ZU257"/>
      <c r="ZV257"/>
      <c r="ZW257"/>
      <c r="ZX257"/>
      <c r="ZY257"/>
      <c r="ZZ257"/>
      <c r="AAA257"/>
      <c r="AAB257"/>
      <c r="AAC257"/>
      <c r="AAD257"/>
      <c r="AAE257"/>
      <c r="AAF257"/>
      <c r="AAG257"/>
      <c r="AAH257"/>
      <c r="AAI257"/>
      <c r="AAJ257"/>
      <c r="AAK257"/>
      <c r="AAL257"/>
      <c r="AAM257"/>
      <c r="AAN257"/>
      <c r="AAO257"/>
      <c r="AAP257"/>
      <c r="AAQ257"/>
      <c r="AAR257"/>
      <c r="AAS257"/>
      <c r="AAT257"/>
      <c r="AAU257"/>
      <c r="AAV257"/>
      <c r="AAW257"/>
      <c r="AAX257"/>
      <c r="AAY257"/>
      <c r="AAZ257"/>
      <c r="ABA257"/>
      <c r="ABB257"/>
      <c r="ABC257"/>
      <c r="ABD257"/>
      <c r="ABE257"/>
      <c r="ABF257"/>
      <c r="ABG257"/>
      <c r="ABH257"/>
      <c r="ABI257"/>
      <c r="ABJ257"/>
      <c r="ABK257"/>
      <c r="ABL257"/>
      <c r="ABM257"/>
      <c r="ABN257"/>
      <c r="ABO257"/>
      <c r="ABP257"/>
      <c r="ABQ257"/>
      <c r="ABR257"/>
      <c r="ABS257"/>
      <c r="ABT257"/>
      <c r="ABU257"/>
      <c r="ABV257"/>
      <c r="ABW257"/>
      <c r="ABX257"/>
      <c r="ABY257"/>
      <c r="ABZ257"/>
      <c r="ACA257"/>
      <c r="ACB257"/>
      <c r="ACC257"/>
      <c r="ACD257"/>
      <c r="ACE257"/>
      <c r="ACF257"/>
      <c r="ACG257"/>
      <c r="ACH257"/>
      <c r="ACI257"/>
      <c r="ACJ257"/>
      <c r="ACK257"/>
      <c r="ACL257"/>
      <c r="ACM257"/>
      <c r="ACN257"/>
      <c r="ACO257"/>
      <c r="ACP257"/>
      <c r="ACQ257"/>
      <c r="ACR257"/>
      <c r="ACS257"/>
      <c r="ACT257"/>
      <c r="ACU257"/>
      <c r="ACV257"/>
      <c r="ACW257"/>
      <c r="ACX257"/>
      <c r="ACY257"/>
      <c r="ACZ257"/>
      <c r="ADA257"/>
      <c r="ADB257"/>
      <c r="ADC257"/>
      <c r="ADD257"/>
      <c r="ADE257"/>
      <c r="ADF257"/>
      <c r="ADG257"/>
      <c r="ADH257"/>
      <c r="ADI257"/>
      <c r="ADJ257"/>
      <c r="ADK257"/>
      <c r="ADL257"/>
      <c r="ADM257"/>
      <c r="ADN257"/>
      <c r="ADO257"/>
      <c r="ADP257"/>
      <c r="ADQ257"/>
      <c r="ADR257"/>
      <c r="ADS257"/>
      <c r="ADT257"/>
      <c r="ADU257"/>
      <c r="ADV257"/>
      <c r="ADW257"/>
      <c r="ADX257"/>
      <c r="ADY257"/>
      <c r="ADZ257"/>
      <c r="AEA257"/>
      <c r="AEB257"/>
      <c r="AEC257"/>
      <c r="AED257"/>
      <c r="AEE257"/>
      <c r="AEF257"/>
      <c r="AEG257"/>
      <c r="AEH257"/>
      <c r="AEI257"/>
      <c r="AEJ257"/>
      <c r="AEK257"/>
      <c r="AEL257"/>
      <c r="AEM257"/>
      <c r="AEN257"/>
      <c r="AEO257"/>
      <c r="AEP257"/>
      <c r="AEQ257"/>
      <c r="AER257"/>
      <c r="AES257"/>
      <c r="AET257"/>
      <c r="AEU257"/>
      <c r="AEV257"/>
      <c r="AEW257"/>
      <c r="AEX257"/>
      <c r="AEY257"/>
      <c r="AEZ257"/>
      <c r="AFA257"/>
      <c r="AFB257"/>
      <c r="AFC257"/>
      <c r="AFD257"/>
      <c r="AFE257"/>
      <c r="AFF257"/>
      <c r="AFG257"/>
      <c r="AFH257"/>
      <c r="AFI257"/>
      <c r="AFJ257"/>
      <c r="AFK257"/>
      <c r="AFL257"/>
      <c r="AFM257"/>
      <c r="AFN257"/>
      <c r="AFO257"/>
      <c r="AFP257"/>
      <c r="AFQ257"/>
      <c r="AFR257"/>
      <c r="AFS257"/>
      <c r="AFT257"/>
      <c r="AFU257"/>
      <c r="AFV257"/>
      <c r="AFW257"/>
      <c r="AFX257"/>
      <c r="AFY257"/>
      <c r="AFZ257"/>
      <c r="AGA257"/>
      <c r="AGB257"/>
      <c r="AGC257"/>
      <c r="AGD257"/>
      <c r="AGE257"/>
      <c r="AGF257"/>
      <c r="AGG257"/>
      <c r="AGH257"/>
      <c r="AGI257"/>
      <c r="AGJ257"/>
      <c r="AGK257"/>
      <c r="AGL257"/>
      <c r="AGM257"/>
      <c r="AGN257"/>
      <c r="AGO257"/>
      <c r="AGP257"/>
      <c r="AGQ257"/>
      <c r="AGR257"/>
      <c r="AGS257"/>
      <c r="AGT257"/>
      <c r="AGU257"/>
      <c r="AGV257"/>
      <c r="AGW257"/>
      <c r="AGX257"/>
      <c r="AGY257"/>
      <c r="AGZ257"/>
      <c r="AHA257"/>
      <c r="AHB257"/>
      <c r="AHC257"/>
      <c r="AHD257"/>
      <c r="AHE257"/>
      <c r="AHF257"/>
      <c r="AHG257"/>
      <c r="AHH257"/>
      <c r="AHI257"/>
      <c r="AHJ257"/>
      <c r="AHK257"/>
      <c r="AHL257"/>
      <c r="AHM257"/>
      <c r="AHN257"/>
      <c r="AHO257"/>
      <c r="AHP257"/>
      <c r="AHQ257"/>
      <c r="AHR257"/>
      <c r="AHS257"/>
      <c r="AHT257"/>
      <c r="AHU257"/>
      <c r="AHV257"/>
      <c r="AHW257"/>
      <c r="AHX257"/>
      <c r="AHY257"/>
      <c r="AHZ257"/>
      <c r="AIA257"/>
      <c r="AIB257"/>
      <c r="AIC257"/>
      <c r="AID257"/>
      <c r="AIE257"/>
      <c r="AIF257"/>
      <c r="AIG257"/>
      <c r="AIH257"/>
      <c r="AII257"/>
      <c r="AIJ257"/>
      <c r="AIK257"/>
      <c r="AIL257"/>
      <c r="AIM257"/>
      <c r="AIN257"/>
      <c r="AIO257"/>
      <c r="AIP257"/>
      <c r="AIQ257"/>
      <c r="AIR257"/>
      <c r="AIS257"/>
      <c r="AIT257"/>
      <c r="AIU257"/>
      <c r="AIV257"/>
      <c r="AIW257"/>
      <c r="AIX257"/>
      <c r="AIY257"/>
      <c r="AIZ257"/>
      <c r="AJA257"/>
      <c r="AJB257"/>
      <c r="AJC257"/>
      <c r="AJD257"/>
      <c r="AJE257"/>
      <c r="AJF257"/>
      <c r="AJG257"/>
      <c r="AJH257"/>
      <c r="AJI257"/>
      <c r="AJJ257"/>
      <c r="AJK257"/>
      <c r="AJL257"/>
      <c r="AJM257"/>
      <c r="AJN257"/>
      <c r="AJO257"/>
      <c r="AJP257"/>
      <c r="AJQ257"/>
      <c r="AJR257"/>
      <c r="AJS257"/>
      <c r="AJT257"/>
      <c r="AJU257"/>
      <c r="AJV257"/>
      <c r="AJW257"/>
      <c r="AJX257"/>
      <c r="AJY257"/>
      <c r="AJZ257"/>
      <c r="AKA257"/>
      <c r="AKB257"/>
      <c r="AKC257"/>
      <c r="AKD257"/>
      <c r="AKE257"/>
      <c r="AKF257"/>
      <c r="AKG257"/>
      <c r="AKH257"/>
      <c r="AKI257"/>
      <c r="AKJ257"/>
      <c r="AKK257"/>
      <c r="AKL257"/>
      <c r="AKM257"/>
      <c r="AKN257"/>
      <c r="AKO257"/>
      <c r="AKP257"/>
      <c r="AKQ257"/>
      <c r="AKR257"/>
      <c r="AKS257"/>
      <c r="AKT257"/>
      <c r="AKU257"/>
      <c r="AKV257"/>
      <c r="AKW257"/>
      <c r="AKX257"/>
      <c r="AKY257"/>
      <c r="AKZ257"/>
      <c r="ALA257"/>
      <c r="ALB257"/>
      <c r="ALC257"/>
      <c r="ALD257"/>
      <c r="ALE257"/>
      <c r="ALF257"/>
      <c r="ALG257"/>
      <c r="ALH257"/>
      <c r="ALI257"/>
      <c r="ALJ257"/>
      <c r="ALK257"/>
      <c r="ALL257"/>
      <c r="ALM257"/>
      <c r="ALN257"/>
      <c r="ALO257"/>
      <c r="ALP257"/>
      <c r="ALQ257"/>
      <c r="ALR257"/>
      <c r="ALS257"/>
      <c r="ALT257"/>
      <c r="ALU257"/>
      <c r="ALV257"/>
      <c r="ALW257"/>
      <c r="ALX257"/>
      <c r="ALY257"/>
      <c r="ALZ257"/>
      <c r="AMA257"/>
      <c r="AMB257"/>
      <c r="AMC257"/>
      <c r="AMD257"/>
      <c r="AME257"/>
      <c r="AMF257"/>
      <c r="AMG257"/>
      <c r="AMH257"/>
      <c r="AMI257"/>
      <c r="AMJ257"/>
      <c r="AMK257"/>
      <c r="AML257"/>
      <c r="AMM257"/>
      <c r="AMN257"/>
      <c r="AMO257"/>
    </row>
    <row r="258" spans="1:1029" s="13" customFormat="1" ht="14.1" customHeight="1">
      <c r="A258" s="11" t="str">
        <f>SUBSTITUTE(CONCATENATE(G258,H258)," ","")</f>
        <v>CriterionValue</v>
      </c>
      <c r="B258" s="12"/>
      <c r="C258" s="24" t="s">
        <v>1500</v>
      </c>
      <c r="D258" s="11"/>
      <c r="E258" s="11"/>
      <c r="F258" s="11" t="str">
        <f>CONCATENATE(IF(G258="","",CONCATENATE(G258,"_ ")),H258,". Details")</f>
        <v>Criterion Value. Details</v>
      </c>
      <c r="G258" s="11"/>
      <c r="H258" s="24" t="s">
        <v>2262</v>
      </c>
      <c r="I258" s="11"/>
      <c r="J258" s="11"/>
      <c r="K258" s="11"/>
      <c r="L258" s="11"/>
      <c r="M258" s="11"/>
      <c r="N258" s="11"/>
      <c r="O258" s="11"/>
      <c r="P258" s="11"/>
      <c r="Q258" s="11"/>
      <c r="R258" s="11" t="s">
        <v>1483</v>
      </c>
      <c r="S258" s="11"/>
      <c r="T258" s="11"/>
      <c r="U258" s="11"/>
      <c r="V258" s="11"/>
      <c r="W258" s="11"/>
      <c r="X258" s="11"/>
      <c r="Y258" s="11" t="s">
        <v>1485</v>
      </c>
      <c r="Z258" s="11"/>
      <c r="AA258" s="11" t="s">
        <v>1486</v>
      </c>
      <c r="AB258" s="11"/>
      <c r="AC258" s="11"/>
      <c r="AD258" s="11" t="s">
        <v>36</v>
      </c>
      <c r="AE258" s="11"/>
      <c r="AF258" s="11">
        <v>20180219</v>
      </c>
    </row>
    <row r="259" spans="1:1029" s="27" customFormat="1" ht="14.1" customHeight="1">
      <c r="A259" s="25" t="str">
        <f t="shared" ref="A259:A269" si="52">SUBSTITUTE(CONCATENATE(I259,J259,IF(K259="Identifier","ID",IF(AND(K259="Text",OR(I259&lt;&gt;"",J259&lt;&gt;"")),"",K259)),IF(AND(M259&lt;&gt;"Text",K259&lt;&gt;M259,NOT(AND(K259="URI",M259="Identifier")),NOT(AND(K259="UUID",M259="Identifier")),NOT(AND(K259="OID",M259="Identifier"))),IF(M259="Identifier","ID",M259),""))," ","")</f>
        <v>ValueDescription</v>
      </c>
      <c r="B259" s="26" t="s">
        <v>1502</v>
      </c>
      <c r="C259" s="14" t="s">
        <v>1500</v>
      </c>
      <c r="D259" s="25"/>
      <c r="E259" s="25"/>
      <c r="F259" s="25" t="str">
        <f t="shared" ref="F259:F269" si="53">CONCATENATE( IF(G259="","",CONCATENATE(G259,"_ ")),H259,". ",IF(I259="","",CONCATENATE(I259,"_ ")),L259,IF(OR(I259&lt;&gt;"",L259&lt;&gt;M259),CONCATENATE(". ",M259),""))</f>
        <v>Criterion Value. Value Description. Description</v>
      </c>
      <c r="G259" s="25"/>
      <c r="H259" s="25" t="s">
        <v>2262</v>
      </c>
      <c r="I259" s="25"/>
      <c r="J259" s="25" t="s">
        <v>1570</v>
      </c>
      <c r="K259" s="25" t="s">
        <v>1522</v>
      </c>
      <c r="L259" s="25" t="str">
        <f t="shared" ref="L259:L269" si="54">IF(J259&lt;&gt;"",CONCATENATE(J259," ",K259),K259)</f>
        <v>Value Description</v>
      </c>
      <c r="M259" s="25" t="s">
        <v>1522</v>
      </c>
      <c r="N259" s="25"/>
      <c r="O259" s="25" t="str">
        <f t="shared" ref="O259:O269" si="55">IF(N259&lt;&gt;"",CONCATENATE(N259,"_ ",M259,". Type"),CONCATENATE(M259,". Type"))</f>
        <v>Description. Type</v>
      </c>
      <c r="P259" s="25"/>
      <c r="Q259" s="25"/>
      <c r="R259" s="25" t="s">
        <v>1490</v>
      </c>
      <c r="S259" s="25" t="s">
        <v>1825</v>
      </c>
      <c r="T259" s="25"/>
      <c r="U259" s="25"/>
      <c r="AA259" s="27" t="s">
        <v>1486</v>
      </c>
      <c r="AF259" s="28">
        <v>20180219</v>
      </c>
    </row>
    <row r="260" spans="1:1029" s="27" customFormat="1" ht="14.1" customHeight="1">
      <c r="A260" s="25" t="str">
        <f t="shared" si="52"/>
        <v>ValueDate</v>
      </c>
      <c r="B260" s="26" t="s">
        <v>1498</v>
      </c>
      <c r="C260" s="14" t="s">
        <v>1500</v>
      </c>
      <c r="D260" s="25"/>
      <c r="E260" s="25"/>
      <c r="F260" s="25" t="str">
        <f t="shared" si="53"/>
        <v>Criterion Value. Value Date. Date</v>
      </c>
      <c r="G260" s="25"/>
      <c r="H260" s="25" t="s">
        <v>2262</v>
      </c>
      <c r="I260" s="25"/>
      <c r="J260" s="25" t="s">
        <v>1570</v>
      </c>
      <c r="K260" s="25" t="s">
        <v>1505</v>
      </c>
      <c r="L260" s="25" t="str">
        <f t="shared" si="54"/>
        <v>Value Date</v>
      </c>
      <c r="M260" s="25" t="s">
        <v>1505</v>
      </c>
      <c r="N260" s="25"/>
      <c r="O260" s="25" t="str">
        <f t="shared" si="55"/>
        <v>Date. Type</v>
      </c>
      <c r="P260" s="25"/>
      <c r="Q260" s="25"/>
      <c r="R260" s="25" t="s">
        <v>1490</v>
      </c>
      <c r="S260" s="25" t="s">
        <v>1825</v>
      </c>
      <c r="T260" s="25"/>
      <c r="U260" s="25"/>
      <c r="AA260" s="27" t="s">
        <v>1486</v>
      </c>
      <c r="AF260" s="28">
        <v>20180219</v>
      </c>
    </row>
    <row r="261" spans="1:1029" s="27" customFormat="1" ht="14.1" customHeight="1">
      <c r="A261" s="25" t="str">
        <f t="shared" si="52"/>
        <v>ValueTime</v>
      </c>
      <c r="B261" s="26" t="s">
        <v>1498</v>
      </c>
      <c r="C261" s="14" t="s">
        <v>1500</v>
      </c>
      <c r="D261" s="25"/>
      <c r="E261" s="25"/>
      <c r="F261" s="25" t="str">
        <f t="shared" si="53"/>
        <v>Criterion Value. Value Time. Time</v>
      </c>
      <c r="G261" s="25"/>
      <c r="H261" s="25" t="s">
        <v>2262</v>
      </c>
      <c r="I261" s="25"/>
      <c r="J261" s="25" t="s">
        <v>1570</v>
      </c>
      <c r="K261" s="25" t="s">
        <v>1826</v>
      </c>
      <c r="L261" s="25" t="str">
        <f t="shared" si="54"/>
        <v>Value Time</v>
      </c>
      <c r="M261" s="25" t="s">
        <v>1826</v>
      </c>
      <c r="N261" s="25"/>
      <c r="O261" s="25" t="str">
        <f t="shared" si="55"/>
        <v>Time. Type</v>
      </c>
      <c r="P261" s="25"/>
      <c r="Q261" s="25"/>
      <c r="R261" s="25" t="s">
        <v>1490</v>
      </c>
      <c r="S261" s="25" t="s">
        <v>1825</v>
      </c>
      <c r="T261" s="25"/>
      <c r="U261" s="25"/>
      <c r="AA261" s="27" t="s">
        <v>1486</v>
      </c>
      <c r="AF261" s="28">
        <v>20180219</v>
      </c>
    </row>
    <row r="262" spans="1:1029" s="27" customFormat="1" ht="14.1" customHeight="1">
      <c r="A262" s="25" t="str">
        <f t="shared" si="52"/>
        <v>ValueID</v>
      </c>
      <c r="B262" s="26" t="s">
        <v>1498</v>
      </c>
      <c r="C262" s="14" t="s">
        <v>1500</v>
      </c>
      <c r="D262" s="25"/>
      <c r="E262" s="25"/>
      <c r="F262" s="25" t="str">
        <f t="shared" si="53"/>
        <v>Criterion Value. Value Identifier. Identifier</v>
      </c>
      <c r="G262" s="25"/>
      <c r="H262" s="25" t="s">
        <v>2262</v>
      </c>
      <c r="I262" s="25"/>
      <c r="J262" s="25" t="s">
        <v>1570</v>
      </c>
      <c r="K262" s="25" t="s">
        <v>1497</v>
      </c>
      <c r="L262" s="25" t="str">
        <f t="shared" si="54"/>
        <v>Value Identifier</v>
      </c>
      <c r="M262" s="25" t="s">
        <v>1497</v>
      </c>
      <c r="N262" s="25"/>
      <c r="O262" s="25" t="str">
        <f t="shared" si="55"/>
        <v>Identifier. Type</v>
      </c>
      <c r="P262" s="25"/>
      <c r="Q262" s="25"/>
      <c r="R262" s="25" t="s">
        <v>1490</v>
      </c>
      <c r="S262" s="25" t="s">
        <v>1825</v>
      </c>
      <c r="T262" s="25"/>
      <c r="U262" s="25"/>
      <c r="AA262" s="27" t="s">
        <v>1486</v>
      </c>
      <c r="AF262" s="28">
        <v>20180219</v>
      </c>
    </row>
    <row r="263" spans="1:1029" s="27" customFormat="1" ht="14.1" customHeight="1">
      <c r="A263" s="25" t="str">
        <f t="shared" si="52"/>
        <v>ID</v>
      </c>
      <c r="B263" s="26" t="s">
        <v>1498</v>
      </c>
      <c r="C263" s="14" t="s">
        <v>1500</v>
      </c>
      <c r="D263" s="25"/>
      <c r="E263" s="25"/>
      <c r="F263" s="25" t="str">
        <f t="shared" si="53"/>
        <v>Criterion Value. Identifier</v>
      </c>
      <c r="G263" s="25"/>
      <c r="H263" s="25" t="s">
        <v>2262</v>
      </c>
      <c r="I263" s="25"/>
      <c r="J263" s="25"/>
      <c r="K263" s="25" t="s">
        <v>1497</v>
      </c>
      <c r="L263" s="25" t="str">
        <f t="shared" si="54"/>
        <v>Identifier</v>
      </c>
      <c r="M263" s="25" t="s">
        <v>1497</v>
      </c>
      <c r="N263" s="25"/>
      <c r="O263" s="25" t="str">
        <f t="shared" si="55"/>
        <v>Identifier. Type</v>
      </c>
      <c r="P263" s="25"/>
      <c r="Q263" s="25"/>
      <c r="R263" s="25" t="s">
        <v>1490</v>
      </c>
      <c r="S263" s="25" t="s">
        <v>1825</v>
      </c>
      <c r="T263" s="25"/>
      <c r="U263" s="25"/>
      <c r="AA263" s="27" t="s">
        <v>1486</v>
      </c>
      <c r="AF263" s="28">
        <v>20180219</v>
      </c>
    </row>
    <row r="264" spans="1:1029" s="27" customFormat="1" ht="14.1" customHeight="1">
      <c r="A264" s="25" t="str">
        <f t="shared" si="52"/>
        <v>ValueAmount</v>
      </c>
      <c r="B264" s="26" t="s">
        <v>1498</v>
      </c>
      <c r="C264" s="14" t="s">
        <v>1500</v>
      </c>
      <c r="D264" s="25"/>
      <c r="E264" s="25"/>
      <c r="F264" s="25" t="str">
        <f t="shared" si="53"/>
        <v>Criterion Value. Value Amount. Amount</v>
      </c>
      <c r="G264" s="25"/>
      <c r="H264" s="25" t="s">
        <v>2262</v>
      </c>
      <c r="I264" s="25"/>
      <c r="J264" s="25" t="s">
        <v>1570</v>
      </c>
      <c r="K264" s="25" t="s">
        <v>1651</v>
      </c>
      <c r="L264" s="25" t="str">
        <f t="shared" si="54"/>
        <v>Value Amount</v>
      </c>
      <c r="M264" s="25" t="s">
        <v>1651</v>
      </c>
      <c r="N264" s="25"/>
      <c r="O264" s="25" t="str">
        <f t="shared" si="55"/>
        <v>Amount. Type</v>
      </c>
      <c r="P264" s="25"/>
      <c r="Q264" s="25"/>
      <c r="R264" s="25" t="s">
        <v>1490</v>
      </c>
      <c r="S264" s="25" t="s">
        <v>1825</v>
      </c>
      <c r="T264" s="25"/>
      <c r="U264" s="25"/>
      <c r="AA264" s="27" t="s">
        <v>1486</v>
      </c>
      <c r="AD264" s="27" t="s">
        <v>36</v>
      </c>
      <c r="AF264" s="28">
        <v>20180219</v>
      </c>
    </row>
    <row r="265" spans="1:1029" s="27" customFormat="1" ht="14.1" customHeight="1">
      <c r="A265" s="25" t="str">
        <f t="shared" si="52"/>
        <v>ValueMaximumAmount</v>
      </c>
      <c r="B265" s="26" t="s">
        <v>1498</v>
      </c>
      <c r="C265" s="14" t="s">
        <v>1500</v>
      </c>
      <c r="D265" s="25"/>
      <c r="E265" s="25"/>
      <c r="F265" s="25" t="str">
        <f t="shared" si="53"/>
        <v>Criterion Value. Value Maximum Amount. Amount</v>
      </c>
      <c r="G265" s="25"/>
      <c r="H265" s="25" t="s">
        <v>2262</v>
      </c>
      <c r="I265" s="25"/>
      <c r="J265" s="25" t="s">
        <v>1827</v>
      </c>
      <c r="K265" s="25" t="s">
        <v>1651</v>
      </c>
      <c r="L265" s="25" t="str">
        <f t="shared" si="54"/>
        <v>Value Maximum Amount</v>
      </c>
      <c r="M265" s="25" t="s">
        <v>1651</v>
      </c>
      <c r="N265" s="25"/>
      <c r="O265" s="25" t="str">
        <f t="shared" si="55"/>
        <v>Amount. Type</v>
      </c>
      <c r="P265" s="25"/>
      <c r="Q265" s="25"/>
      <c r="R265" s="25" t="s">
        <v>1490</v>
      </c>
      <c r="S265" s="25" t="s">
        <v>1825</v>
      </c>
      <c r="T265" s="25"/>
      <c r="U265" s="25"/>
      <c r="AA265" s="27" t="s">
        <v>1486</v>
      </c>
      <c r="AD265" s="27" t="s">
        <v>36</v>
      </c>
      <c r="AF265" s="28">
        <v>20180219</v>
      </c>
    </row>
    <row r="266" spans="1:1029" s="27" customFormat="1" ht="14.1" customHeight="1">
      <c r="A266" s="25" t="str">
        <f t="shared" si="52"/>
        <v>ValueMinimumAmount</v>
      </c>
      <c r="B266" s="26" t="s">
        <v>1498</v>
      </c>
      <c r="C266" s="14" t="s">
        <v>1500</v>
      </c>
      <c r="D266" s="25"/>
      <c r="E266" s="25"/>
      <c r="F266" s="25" t="str">
        <f t="shared" si="53"/>
        <v>Criterion Value. Value Minimum Amount. Amount</v>
      </c>
      <c r="G266" s="25"/>
      <c r="H266" s="25" t="s">
        <v>2262</v>
      </c>
      <c r="I266" s="25"/>
      <c r="J266" s="25" t="s">
        <v>1828</v>
      </c>
      <c r="K266" s="25" t="s">
        <v>1651</v>
      </c>
      <c r="L266" s="25" t="str">
        <f t="shared" si="54"/>
        <v>Value Minimum Amount</v>
      </c>
      <c r="M266" s="25" t="s">
        <v>1651</v>
      </c>
      <c r="N266" s="25"/>
      <c r="O266" s="25" t="str">
        <f t="shared" si="55"/>
        <v>Amount. Type</v>
      </c>
      <c r="P266" s="25"/>
      <c r="Q266" s="25"/>
      <c r="R266" s="25" t="s">
        <v>1490</v>
      </c>
      <c r="S266" s="25" t="s">
        <v>1825</v>
      </c>
      <c r="T266" s="25"/>
      <c r="U266" s="25"/>
      <c r="AA266" s="27" t="s">
        <v>1486</v>
      </c>
      <c r="AD266" s="27" t="s">
        <v>36</v>
      </c>
      <c r="AF266" s="28">
        <v>20180219</v>
      </c>
    </row>
    <row r="267" spans="1:1029" s="27" customFormat="1" ht="14.1" customHeight="1">
      <c r="A267" s="25" t="str">
        <f t="shared" si="52"/>
        <v>ValueQuantity</v>
      </c>
      <c r="B267" s="26" t="s">
        <v>1498</v>
      </c>
      <c r="C267" s="14" t="s">
        <v>1500</v>
      </c>
      <c r="D267" s="25"/>
      <c r="E267" s="25"/>
      <c r="F267" s="25" t="str">
        <f t="shared" si="53"/>
        <v>Criterion Value. Value Quantity. Quantity</v>
      </c>
      <c r="G267" s="25"/>
      <c r="H267" s="25" t="s">
        <v>2262</v>
      </c>
      <c r="I267" s="25"/>
      <c r="J267" s="25" t="s">
        <v>1570</v>
      </c>
      <c r="K267" s="25" t="s">
        <v>1655</v>
      </c>
      <c r="L267" s="25" t="str">
        <f t="shared" si="54"/>
        <v>Value Quantity</v>
      </c>
      <c r="M267" s="25" t="s">
        <v>1655</v>
      </c>
      <c r="N267" s="25"/>
      <c r="O267" s="25" t="str">
        <f t="shared" si="55"/>
        <v>Quantity. Type</v>
      </c>
      <c r="P267" s="25"/>
      <c r="Q267" s="25"/>
      <c r="R267" s="25" t="s">
        <v>1490</v>
      </c>
      <c r="S267" s="25" t="s">
        <v>1825</v>
      </c>
      <c r="T267" s="25"/>
      <c r="U267" s="25"/>
      <c r="AA267" s="27" t="s">
        <v>1486</v>
      </c>
      <c r="AF267" s="28">
        <v>20180219</v>
      </c>
    </row>
    <row r="268" spans="1:1029" s="27" customFormat="1" ht="14.1" customHeight="1">
      <c r="A268" s="25" t="str">
        <f t="shared" si="52"/>
        <v>ValueCode</v>
      </c>
      <c r="B268" s="26" t="s">
        <v>1498</v>
      </c>
      <c r="C268" s="14" t="s">
        <v>1500</v>
      </c>
      <c r="D268" s="25"/>
      <c r="E268" s="25"/>
      <c r="F268" s="25" t="str">
        <f t="shared" si="53"/>
        <v>Criterion Value. Value Code. Code</v>
      </c>
      <c r="G268" s="25"/>
      <c r="H268" s="25" t="s">
        <v>2262</v>
      </c>
      <c r="I268" s="25"/>
      <c r="J268" s="25" t="s">
        <v>1570</v>
      </c>
      <c r="K268" s="25" t="s">
        <v>1489</v>
      </c>
      <c r="L268" s="25" t="str">
        <f t="shared" si="54"/>
        <v>Value Code</v>
      </c>
      <c r="M268" s="25" t="s">
        <v>1489</v>
      </c>
      <c r="N268" s="25"/>
      <c r="O268" s="25" t="str">
        <f t="shared" si="55"/>
        <v>Code. Type</v>
      </c>
      <c r="P268" s="25"/>
      <c r="Q268" s="25"/>
      <c r="R268" s="25" t="s">
        <v>1490</v>
      </c>
      <c r="S268" s="25" t="s">
        <v>1825</v>
      </c>
      <c r="T268" s="25" t="s">
        <v>1829</v>
      </c>
      <c r="U268" s="25"/>
      <c r="AA268" s="27" t="s">
        <v>1486</v>
      </c>
      <c r="AF268" s="28">
        <v>20180219</v>
      </c>
    </row>
    <row r="269" spans="1:1029" s="27" customFormat="1" ht="14.1" customHeight="1">
      <c r="A269" s="25" t="str">
        <f t="shared" si="52"/>
        <v>ValueURI</v>
      </c>
      <c r="B269" s="26" t="s">
        <v>1498</v>
      </c>
      <c r="C269" s="14" t="s">
        <v>1500</v>
      </c>
      <c r="D269" s="25"/>
      <c r="E269" s="25"/>
      <c r="F269" s="25" t="str">
        <f t="shared" si="53"/>
        <v>Criterion Value. Value URI. URI</v>
      </c>
      <c r="G269" s="25"/>
      <c r="H269" s="25" t="s">
        <v>2262</v>
      </c>
      <c r="I269" s="25"/>
      <c r="J269" s="25" t="s">
        <v>1570</v>
      </c>
      <c r="K269" s="25" t="s">
        <v>1496</v>
      </c>
      <c r="L269" s="25" t="str">
        <f t="shared" si="54"/>
        <v>Value URI</v>
      </c>
      <c r="M269" s="25" t="s">
        <v>1496</v>
      </c>
      <c r="N269" s="25"/>
      <c r="O269" s="25" t="str">
        <f t="shared" si="55"/>
        <v>URI. Type</v>
      </c>
      <c r="P269" s="25"/>
      <c r="Q269" s="25"/>
      <c r="R269" s="25" t="s">
        <v>1490</v>
      </c>
      <c r="S269" s="25" t="s">
        <v>1825</v>
      </c>
      <c r="T269" s="25"/>
      <c r="U269" s="25"/>
      <c r="AA269" s="27" t="s">
        <v>1486</v>
      </c>
      <c r="AF269" s="28">
        <v>20180219</v>
      </c>
    </row>
    <row r="270" spans="1:1029">
      <c r="A270" s="20" t="str">
        <f>SUBSTITUTE(SUBSTITUTE(CONCATENATE(I270,IF(L270="Identifier","ID",L270))," ",""),"_","")</f>
        <v>ValuePeriod</v>
      </c>
      <c r="B270" s="21" t="s">
        <v>1498</v>
      </c>
      <c r="C270" s="23" t="s">
        <v>1500</v>
      </c>
      <c r="D270" s="20"/>
      <c r="E270" s="20"/>
      <c r="F270" s="20" t="str">
        <f>CONCATENATE( IF(G270="","",CONCATENATE(G270,"_ ")),H270,". ",IF(I270="","",CONCATENATE(I270,"_ ")),L270,IF(I270="","",CONCATENATE(". ",M270)))</f>
        <v>Criterion Value. Value_ Period</v>
      </c>
      <c r="G270" s="20"/>
      <c r="H270" s="20" t="s">
        <v>2262</v>
      </c>
      <c r="I270" s="20"/>
      <c r="J270" s="20"/>
      <c r="K270" s="20"/>
      <c r="L270" s="20" t="str">
        <f>CONCATENATE(IF(P270="","",CONCATENATE(P270,"_ ")),Q270)</f>
        <v>Value_ Period</v>
      </c>
      <c r="M270" s="20" t="str">
        <f>L270</f>
        <v>Value_ Period</v>
      </c>
      <c r="N270" s="20"/>
      <c r="O270" s="20"/>
      <c r="P270" s="20" t="s">
        <v>1570</v>
      </c>
      <c r="Q270" s="22" t="s">
        <v>1526</v>
      </c>
      <c r="R270" s="20" t="s">
        <v>1507</v>
      </c>
      <c r="S270" s="23" t="s">
        <v>1825</v>
      </c>
      <c r="T270" s="23"/>
      <c r="U270" s="23"/>
      <c r="V270" s="23"/>
      <c r="W270" s="23"/>
      <c r="X270" s="23"/>
      <c r="Y270" s="23"/>
      <c r="Z270" s="23"/>
      <c r="AA270" s="23" t="s">
        <v>1486</v>
      </c>
      <c r="AB270" s="23"/>
      <c r="AC270" s="23"/>
      <c r="AD270" s="23"/>
      <c r="AE270" s="23"/>
      <c r="AF270" s="22">
        <v>20180219</v>
      </c>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c r="TV270"/>
      <c r="TW270"/>
      <c r="TX270"/>
      <c r="TY270"/>
      <c r="TZ270"/>
      <c r="UA270"/>
      <c r="UB270"/>
      <c r="UC270"/>
      <c r="UD270"/>
      <c r="UE270"/>
      <c r="UF270"/>
      <c r="UG270"/>
      <c r="UH270"/>
      <c r="UI270"/>
      <c r="UJ270"/>
      <c r="UK270"/>
      <c r="UL270"/>
      <c r="UM270"/>
      <c r="UN270"/>
      <c r="UO270"/>
      <c r="UP270"/>
      <c r="UQ270"/>
      <c r="UR270"/>
      <c r="US270"/>
      <c r="UT270"/>
      <c r="UU270"/>
      <c r="UV270"/>
      <c r="UW270"/>
      <c r="UX270"/>
      <c r="UY270"/>
      <c r="UZ270"/>
      <c r="VA270"/>
      <c r="VB270"/>
      <c r="VC270"/>
      <c r="VD270"/>
      <c r="VE270"/>
      <c r="VF270"/>
      <c r="VG270"/>
      <c r="VH270"/>
      <c r="VI270"/>
      <c r="VJ270"/>
      <c r="VK270"/>
      <c r="VL270"/>
      <c r="VM270"/>
      <c r="VN270"/>
      <c r="VO270"/>
      <c r="VP270"/>
      <c r="VQ270"/>
      <c r="VR270"/>
      <c r="VS270"/>
      <c r="VT270"/>
      <c r="VU270"/>
      <c r="VV270"/>
      <c r="VW270"/>
      <c r="VX270"/>
      <c r="VY270"/>
      <c r="VZ270"/>
      <c r="WA270"/>
      <c r="WB270"/>
      <c r="WC270"/>
      <c r="WD270"/>
      <c r="WE270"/>
      <c r="WF270"/>
      <c r="WG270"/>
      <c r="WH270"/>
      <c r="WI270"/>
      <c r="WJ270"/>
      <c r="WK270"/>
      <c r="WL270"/>
      <c r="WM270"/>
      <c r="WN270"/>
      <c r="WO270"/>
      <c r="WP270"/>
      <c r="WQ270"/>
      <c r="WR270"/>
      <c r="WS270"/>
      <c r="WT270"/>
      <c r="WU270"/>
      <c r="WV270"/>
      <c r="WW270"/>
      <c r="WX270"/>
      <c r="WY270"/>
      <c r="WZ270"/>
      <c r="XA270"/>
      <c r="XB270"/>
      <c r="XC270"/>
      <c r="XD270"/>
      <c r="XE270"/>
      <c r="XF270"/>
      <c r="XG270"/>
      <c r="XH270"/>
      <c r="XI270"/>
      <c r="XJ270"/>
      <c r="XK270"/>
      <c r="XL270"/>
      <c r="XM270"/>
      <c r="XN270"/>
      <c r="XO270"/>
      <c r="XP270"/>
      <c r="XQ270"/>
      <c r="XR270"/>
      <c r="XS270"/>
      <c r="XT270"/>
      <c r="XU270"/>
      <c r="XV270"/>
      <c r="XW270"/>
      <c r="XX270"/>
      <c r="XY270"/>
      <c r="XZ270"/>
      <c r="YA270"/>
      <c r="YB270"/>
      <c r="YC270"/>
      <c r="YD270"/>
      <c r="YE270"/>
      <c r="YF270"/>
      <c r="YG270"/>
      <c r="YH270"/>
      <c r="YI270"/>
      <c r="YJ270"/>
      <c r="YK270"/>
      <c r="YL270"/>
      <c r="YM270"/>
      <c r="YN270"/>
      <c r="YO270"/>
      <c r="YP270"/>
      <c r="YQ270"/>
      <c r="YR270"/>
      <c r="YS270"/>
      <c r="YT270"/>
      <c r="YU270"/>
      <c r="YV270"/>
      <c r="YW270"/>
      <c r="YX270"/>
      <c r="YY270"/>
      <c r="YZ270"/>
      <c r="ZA270"/>
      <c r="ZB270"/>
      <c r="ZC270"/>
      <c r="ZD270"/>
      <c r="ZE270"/>
      <c r="ZF270"/>
      <c r="ZG270"/>
      <c r="ZH270"/>
      <c r="ZI270"/>
      <c r="ZJ270"/>
      <c r="ZK270"/>
      <c r="ZL270"/>
      <c r="ZM270"/>
      <c r="ZN270"/>
      <c r="ZO270"/>
      <c r="ZP270"/>
      <c r="ZQ270"/>
      <c r="ZR270"/>
      <c r="ZS270"/>
      <c r="ZT270"/>
      <c r="ZU270"/>
      <c r="ZV270"/>
      <c r="ZW270"/>
      <c r="ZX270"/>
      <c r="ZY270"/>
      <c r="ZZ270"/>
      <c r="AAA270"/>
      <c r="AAB270"/>
      <c r="AAC270"/>
      <c r="AAD270"/>
      <c r="AAE270"/>
      <c r="AAF270"/>
      <c r="AAG270"/>
      <c r="AAH270"/>
      <c r="AAI270"/>
      <c r="AAJ270"/>
      <c r="AAK270"/>
      <c r="AAL270"/>
      <c r="AAM270"/>
      <c r="AAN270"/>
      <c r="AAO270"/>
      <c r="AAP270"/>
      <c r="AAQ270"/>
      <c r="AAR270"/>
      <c r="AAS270"/>
      <c r="AAT270"/>
      <c r="AAU270"/>
      <c r="AAV270"/>
      <c r="AAW270"/>
      <c r="AAX270"/>
      <c r="AAY270"/>
      <c r="AAZ270"/>
      <c r="ABA270"/>
      <c r="ABB270"/>
      <c r="ABC270"/>
      <c r="ABD270"/>
      <c r="ABE270"/>
      <c r="ABF270"/>
      <c r="ABG270"/>
      <c r="ABH270"/>
      <c r="ABI270"/>
      <c r="ABJ270"/>
      <c r="ABK270"/>
      <c r="ABL270"/>
      <c r="ABM270"/>
      <c r="ABN270"/>
      <c r="ABO270"/>
      <c r="ABP270"/>
      <c r="ABQ270"/>
      <c r="ABR270"/>
      <c r="ABS270"/>
      <c r="ABT270"/>
      <c r="ABU270"/>
      <c r="ABV270"/>
      <c r="ABW270"/>
      <c r="ABX270"/>
      <c r="ABY270"/>
      <c r="ABZ270"/>
      <c r="ACA270"/>
      <c r="ACB270"/>
      <c r="ACC270"/>
      <c r="ACD270"/>
      <c r="ACE270"/>
      <c r="ACF270"/>
      <c r="ACG270"/>
      <c r="ACH270"/>
      <c r="ACI270"/>
      <c r="ACJ270"/>
      <c r="ACK270"/>
      <c r="ACL270"/>
      <c r="ACM270"/>
      <c r="ACN270"/>
      <c r="ACO270"/>
      <c r="ACP270"/>
      <c r="ACQ270"/>
      <c r="ACR270"/>
      <c r="ACS270"/>
      <c r="ACT270"/>
      <c r="ACU270"/>
      <c r="ACV270"/>
      <c r="ACW270"/>
      <c r="ACX270"/>
      <c r="ACY270"/>
      <c r="ACZ270"/>
      <c r="ADA270"/>
      <c r="ADB270"/>
      <c r="ADC270"/>
      <c r="ADD270"/>
      <c r="ADE270"/>
      <c r="ADF270"/>
      <c r="ADG270"/>
      <c r="ADH270"/>
      <c r="ADI270"/>
      <c r="ADJ270"/>
      <c r="ADK270"/>
      <c r="ADL270"/>
      <c r="ADM270"/>
      <c r="ADN270"/>
      <c r="ADO270"/>
      <c r="ADP270"/>
      <c r="ADQ270"/>
      <c r="ADR270"/>
      <c r="ADS270"/>
      <c r="ADT270"/>
      <c r="ADU270"/>
      <c r="ADV270"/>
      <c r="ADW270"/>
      <c r="ADX270"/>
      <c r="ADY270"/>
      <c r="ADZ270"/>
      <c r="AEA270"/>
      <c r="AEB270"/>
      <c r="AEC270"/>
      <c r="AED270"/>
      <c r="AEE270"/>
      <c r="AEF270"/>
      <c r="AEG270"/>
      <c r="AEH270"/>
      <c r="AEI270"/>
      <c r="AEJ270"/>
      <c r="AEK270"/>
      <c r="AEL270"/>
      <c r="AEM270"/>
      <c r="AEN270"/>
      <c r="AEO270"/>
      <c r="AEP270"/>
      <c r="AEQ270"/>
      <c r="AER270"/>
      <c r="AES270"/>
      <c r="AET270"/>
      <c r="AEU270"/>
      <c r="AEV270"/>
      <c r="AEW270"/>
      <c r="AEX270"/>
      <c r="AEY270"/>
      <c r="AEZ270"/>
      <c r="AFA270"/>
      <c r="AFB270"/>
      <c r="AFC270"/>
      <c r="AFD270"/>
      <c r="AFE270"/>
      <c r="AFF270"/>
      <c r="AFG270"/>
      <c r="AFH270"/>
      <c r="AFI270"/>
      <c r="AFJ270"/>
      <c r="AFK270"/>
      <c r="AFL270"/>
      <c r="AFM270"/>
      <c r="AFN270"/>
      <c r="AFO270"/>
      <c r="AFP270"/>
      <c r="AFQ270"/>
      <c r="AFR270"/>
      <c r="AFS270"/>
      <c r="AFT270"/>
      <c r="AFU270"/>
      <c r="AFV270"/>
      <c r="AFW270"/>
      <c r="AFX270"/>
      <c r="AFY270"/>
      <c r="AFZ270"/>
      <c r="AGA270"/>
      <c r="AGB270"/>
      <c r="AGC270"/>
      <c r="AGD270"/>
      <c r="AGE270"/>
      <c r="AGF270"/>
      <c r="AGG270"/>
      <c r="AGH270"/>
      <c r="AGI270"/>
      <c r="AGJ270"/>
      <c r="AGK270"/>
      <c r="AGL270"/>
      <c r="AGM270"/>
      <c r="AGN270"/>
      <c r="AGO270"/>
      <c r="AGP270"/>
      <c r="AGQ270"/>
      <c r="AGR270"/>
      <c r="AGS270"/>
      <c r="AGT270"/>
      <c r="AGU270"/>
      <c r="AGV270"/>
      <c r="AGW270"/>
      <c r="AGX270"/>
      <c r="AGY270"/>
      <c r="AGZ270"/>
      <c r="AHA270"/>
      <c r="AHB270"/>
      <c r="AHC270"/>
      <c r="AHD270"/>
      <c r="AHE270"/>
      <c r="AHF270"/>
      <c r="AHG270"/>
      <c r="AHH270"/>
      <c r="AHI270"/>
      <c r="AHJ270"/>
      <c r="AHK270"/>
      <c r="AHL270"/>
      <c r="AHM270"/>
      <c r="AHN270"/>
      <c r="AHO270"/>
      <c r="AHP270"/>
      <c r="AHQ270"/>
      <c r="AHR270"/>
      <c r="AHS270"/>
      <c r="AHT270"/>
      <c r="AHU270"/>
      <c r="AHV270"/>
      <c r="AHW270"/>
      <c r="AHX270"/>
      <c r="AHY270"/>
      <c r="AHZ270"/>
      <c r="AIA270"/>
      <c r="AIB270"/>
      <c r="AIC270"/>
      <c r="AID270"/>
      <c r="AIE270"/>
      <c r="AIF270"/>
      <c r="AIG270"/>
      <c r="AIH270"/>
      <c r="AII270"/>
      <c r="AIJ270"/>
      <c r="AIK270"/>
      <c r="AIL270"/>
      <c r="AIM270"/>
      <c r="AIN270"/>
      <c r="AIO270"/>
      <c r="AIP270"/>
      <c r="AIQ270"/>
      <c r="AIR270"/>
      <c r="AIS270"/>
      <c r="AIT270"/>
      <c r="AIU270"/>
      <c r="AIV270"/>
      <c r="AIW270"/>
      <c r="AIX270"/>
      <c r="AIY270"/>
      <c r="AIZ270"/>
      <c r="AJA270"/>
      <c r="AJB270"/>
      <c r="AJC270"/>
      <c r="AJD270"/>
      <c r="AJE270"/>
      <c r="AJF270"/>
      <c r="AJG270"/>
      <c r="AJH270"/>
      <c r="AJI270"/>
      <c r="AJJ270"/>
      <c r="AJK270"/>
      <c r="AJL270"/>
      <c r="AJM270"/>
      <c r="AJN270"/>
      <c r="AJO270"/>
      <c r="AJP270"/>
      <c r="AJQ270"/>
      <c r="AJR270"/>
      <c r="AJS270"/>
      <c r="AJT270"/>
      <c r="AJU270"/>
      <c r="AJV270"/>
      <c r="AJW270"/>
      <c r="AJX270"/>
      <c r="AJY270"/>
      <c r="AJZ270"/>
      <c r="AKA270"/>
      <c r="AKB270"/>
      <c r="AKC270"/>
      <c r="AKD270"/>
      <c r="AKE270"/>
      <c r="AKF270"/>
      <c r="AKG270"/>
      <c r="AKH270"/>
      <c r="AKI270"/>
      <c r="AKJ270"/>
      <c r="AKK270"/>
      <c r="AKL270"/>
      <c r="AKM270"/>
      <c r="AKN270"/>
      <c r="AKO270"/>
      <c r="AKP270"/>
      <c r="AKQ270"/>
      <c r="AKR270"/>
      <c r="AKS270"/>
      <c r="AKT270"/>
      <c r="AKU270"/>
      <c r="AKV270"/>
      <c r="AKW270"/>
      <c r="AKX270"/>
      <c r="AKY270"/>
      <c r="AKZ270"/>
      <c r="ALA270"/>
      <c r="ALB270"/>
      <c r="ALC270"/>
      <c r="ALD270"/>
      <c r="ALE270"/>
      <c r="ALF270"/>
      <c r="ALG270"/>
      <c r="ALH270"/>
      <c r="ALI270"/>
      <c r="ALJ270"/>
      <c r="ALK270"/>
      <c r="ALL270"/>
      <c r="ALM270"/>
      <c r="ALN270"/>
      <c r="ALO270"/>
      <c r="ALP270"/>
      <c r="ALQ270"/>
      <c r="ALR270"/>
      <c r="ALS270"/>
      <c r="ALT270"/>
      <c r="ALU270"/>
      <c r="ALV270"/>
      <c r="ALW270"/>
      <c r="ALX270"/>
      <c r="ALY270"/>
      <c r="ALZ270"/>
      <c r="AMA270"/>
      <c r="AMB270"/>
      <c r="AMC270"/>
      <c r="AMD270"/>
      <c r="AME270"/>
      <c r="AMF270"/>
      <c r="AMG270"/>
      <c r="AMH270"/>
      <c r="AMI270"/>
      <c r="AMJ270"/>
      <c r="AMK270"/>
      <c r="AML270"/>
      <c r="AMM270"/>
      <c r="AMN270"/>
      <c r="AMO270"/>
    </row>
    <row r="271" spans="1:1029" s="79" customFormat="1" ht="5.25" customHeight="1">
      <c r="A271" s="75"/>
      <c r="B271" s="76"/>
      <c r="C271" s="75"/>
      <c r="D271" s="75"/>
      <c r="E271" s="75"/>
      <c r="F271" s="75"/>
      <c r="G271" s="75"/>
      <c r="H271" s="75"/>
      <c r="I271" s="75"/>
      <c r="J271" s="75"/>
      <c r="K271" s="75"/>
      <c r="L271" s="75"/>
      <c r="M271" s="75"/>
      <c r="N271" s="75"/>
      <c r="O271" s="75"/>
      <c r="P271" s="75"/>
      <c r="Q271" s="75"/>
      <c r="R271" s="75"/>
      <c r="S271" s="75"/>
      <c r="T271" s="75"/>
      <c r="U271" s="75"/>
      <c r="V271" s="77"/>
      <c r="W271" s="75"/>
      <c r="X271" s="75"/>
      <c r="Y271" s="75"/>
      <c r="Z271" s="75"/>
      <c r="AA271" s="75"/>
      <c r="AB271" s="75"/>
      <c r="AC271" s="75"/>
      <c r="AD271" s="75"/>
      <c r="AE271" s="75"/>
      <c r="AF271" s="78"/>
      <c r="AG271" s="75"/>
      <c r="AH271" s="75"/>
      <c r="AI271" s="75"/>
      <c r="AJ271" s="75"/>
      <c r="AK271" s="75"/>
      <c r="AL271" s="75"/>
      <c r="AM271" s="75"/>
      <c r="AN271" s="75"/>
      <c r="AO271" s="75"/>
      <c r="AP271" s="75"/>
      <c r="AQ271" s="75"/>
      <c r="AR271" s="75"/>
      <c r="AS271" s="75"/>
      <c r="AT271" s="75"/>
      <c r="AU271" s="75"/>
      <c r="AV271" s="75"/>
      <c r="AW271" s="75"/>
      <c r="AX271" s="75"/>
      <c r="AY271" s="75"/>
      <c r="AZ271" s="75"/>
      <c r="BA271" s="75"/>
      <c r="BB271" s="75"/>
      <c r="BC271" s="75"/>
      <c r="BD271" s="75"/>
      <c r="BE271" s="75"/>
      <c r="BF271" s="75"/>
      <c r="BG271" s="75"/>
      <c r="BH271" s="75"/>
      <c r="BI271" s="75"/>
      <c r="BJ271" s="75"/>
      <c r="BK271" s="75"/>
      <c r="BL271" s="75"/>
      <c r="BM271" s="75"/>
      <c r="BN271" s="75"/>
      <c r="BO271" s="75"/>
      <c r="BP271" s="75"/>
      <c r="BQ271" s="75"/>
      <c r="BR271" s="75"/>
      <c r="BS271" s="75"/>
      <c r="BT271" s="75"/>
      <c r="BU271" s="75"/>
      <c r="BV271" s="75"/>
      <c r="BW271" s="75"/>
      <c r="BX271" s="75"/>
      <c r="BY271" s="75"/>
      <c r="BZ271" s="75"/>
      <c r="CA271" s="75"/>
      <c r="CB271" s="75"/>
      <c r="CC271" s="75"/>
      <c r="CD271" s="75"/>
      <c r="CE271" s="75"/>
      <c r="CF271" s="75"/>
      <c r="CG271" s="75"/>
      <c r="CH271" s="75"/>
      <c r="CI271" s="75"/>
      <c r="CJ271" s="75"/>
      <c r="CK271" s="75"/>
      <c r="CL271" s="75"/>
      <c r="CM271" s="75"/>
      <c r="CN271" s="75"/>
      <c r="CO271" s="75"/>
      <c r="CP271" s="75"/>
      <c r="CQ271" s="75"/>
      <c r="CR271" s="75"/>
      <c r="CS271" s="75"/>
      <c r="CT271" s="75"/>
      <c r="CU271" s="75"/>
      <c r="CV271" s="75"/>
      <c r="CW271" s="75"/>
      <c r="CX271" s="75"/>
      <c r="CY271" s="75"/>
      <c r="CZ271" s="75"/>
      <c r="DA271" s="75"/>
      <c r="DB271" s="75"/>
      <c r="DC271" s="75"/>
      <c r="DD271" s="75"/>
      <c r="DE271" s="75"/>
      <c r="DF271" s="75"/>
      <c r="DG271" s="75"/>
      <c r="DH271" s="75"/>
      <c r="DI271" s="75"/>
      <c r="DJ271" s="75"/>
      <c r="DK271" s="75"/>
      <c r="DL271" s="75"/>
      <c r="DM271" s="75"/>
      <c r="DN271" s="75"/>
      <c r="DO271" s="75"/>
      <c r="DP271" s="75"/>
      <c r="DQ271" s="75"/>
      <c r="DR271" s="75"/>
      <c r="DS271" s="75"/>
      <c r="DT271" s="75"/>
      <c r="DU271" s="75"/>
      <c r="DV271" s="75"/>
      <c r="DW271" s="75"/>
      <c r="DX271" s="75"/>
      <c r="DY271" s="75"/>
      <c r="DZ271" s="75"/>
      <c r="EA271" s="75"/>
      <c r="EB271" s="75"/>
      <c r="EC271" s="75"/>
      <c r="ED271" s="75"/>
      <c r="EE271" s="75"/>
      <c r="EF271" s="75"/>
      <c r="EG271" s="75"/>
      <c r="EH271" s="75"/>
      <c r="EI271" s="75"/>
      <c r="EJ271" s="75"/>
      <c r="EK271" s="75"/>
      <c r="EL271" s="75"/>
      <c r="EM271" s="75"/>
      <c r="EN271" s="75"/>
      <c r="EO271" s="75"/>
      <c r="EP271" s="75"/>
      <c r="EQ271" s="75"/>
      <c r="ER271" s="75"/>
      <c r="ES271" s="75"/>
      <c r="ET271" s="75"/>
      <c r="EU271" s="75"/>
      <c r="EV271" s="75"/>
      <c r="EW271" s="75"/>
      <c r="EX271" s="75"/>
      <c r="EY271" s="75"/>
      <c r="EZ271" s="75"/>
      <c r="FA271" s="75"/>
      <c r="FB271" s="75"/>
      <c r="FC271" s="75"/>
      <c r="FD271" s="75"/>
      <c r="FE271" s="75"/>
      <c r="FF271" s="75"/>
      <c r="FG271" s="75"/>
      <c r="FH271" s="75"/>
      <c r="FI271" s="75"/>
      <c r="FJ271" s="75"/>
      <c r="FK271" s="75"/>
      <c r="FL271" s="75"/>
      <c r="FM271" s="75"/>
      <c r="FN271" s="75"/>
      <c r="FO271" s="75"/>
      <c r="FP271" s="75"/>
      <c r="FQ271" s="75"/>
      <c r="FR271" s="75"/>
      <c r="FS271" s="75"/>
      <c r="FT271" s="75"/>
      <c r="FU271" s="75"/>
      <c r="FV271" s="75"/>
      <c r="FW271" s="75"/>
      <c r="FX271" s="75"/>
      <c r="FY271" s="75"/>
      <c r="FZ271" s="75"/>
      <c r="GA271" s="75"/>
      <c r="GB271" s="75"/>
      <c r="GC271" s="75"/>
      <c r="GD271" s="75"/>
      <c r="GE271" s="75"/>
      <c r="GF271" s="75"/>
      <c r="GG271" s="75"/>
      <c r="GH271" s="75"/>
      <c r="GI271" s="75"/>
      <c r="GJ271" s="75"/>
      <c r="GK271" s="75"/>
      <c r="GL271" s="75"/>
      <c r="GM271" s="75"/>
      <c r="GN271" s="75"/>
      <c r="GO271" s="75"/>
      <c r="GP271" s="75"/>
      <c r="GQ271" s="75"/>
      <c r="GR271" s="75"/>
      <c r="GS271" s="75"/>
      <c r="GT271" s="75"/>
      <c r="GU271" s="75"/>
      <c r="GV271" s="75"/>
      <c r="GW271" s="75"/>
      <c r="GX271" s="75"/>
      <c r="GY271" s="75"/>
      <c r="GZ271" s="75"/>
      <c r="HA271" s="75"/>
      <c r="HB271" s="75"/>
      <c r="HC271" s="75"/>
      <c r="HD271" s="75"/>
      <c r="HE271" s="75"/>
      <c r="HF271" s="75"/>
      <c r="HG271" s="75"/>
      <c r="HH271" s="75"/>
      <c r="HI271" s="75"/>
      <c r="HJ271" s="75"/>
      <c r="HK271" s="75"/>
      <c r="HL271" s="75"/>
      <c r="HM271" s="75"/>
      <c r="HN271" s="75"/>
      <c r="HO271" s="75"/>
      <c r="HP271" s="75"/>
      <c r="HQ271" s="75"/>
      <c r="HR271" s="75"/>
      <c r="HS271" s="75"/>
      <c r="HT271" s="75"/>
      <c r="HU271" s="75"/>
      <c r="HV271" s="75"/>
      <c r="HW271" s="75"/>
      <c r="HX271" s="75"/>
      <c r="HY271" s="75"/>
      <c r="HZ271" s="75"/>
      <c r="IA271" s="75"/>
      <c r="IB271" s="75"/>
      <c r="IC271" s="75"/>
      <c r="ID271" s="75"/>
      <c r="IE271" s="75"/>
      <c r="IF271" s="75"/>
      <c r="IG271" s="75"/>
      <c r="IH271" s="75"/>
      <c r="II271" s="75"/>
      <c r="IJ271" s="75"/>
      <c r="IK271" s="75"/>
      <c r="IL271" s="75"/>
      <c r="IM271" s="75"/>
      <c r="IN271" s="75"/>
      <c r="IO271" s="75"/>
      <c r="IP271" s="75"/>
      <c r="IQ271" s="75"/>
      <c r="IR271" s="75"/>
      <c r="IS271" s="75"/>
      <c r="IT271" s="75"/>
      <c r="IU271" s="75"/>
      <c r="IV271" s="75"/>
      <c r="IW271" s="75"/>
      <c r="IX271" s="75"/>
      <c r="IY271" s="75"/>
      <c r="IZ271" s="75"/>
      <c r="JA271" s="75"/>
      <c r="JB271" s="75"/>
      <c r="JC271" s="75"/>
      <c r="JD271" s="75"/>
      <c r="JE271" s="75"/>
      <c r="JF271" s="75"/>
      <c r="JG271" s="75"/>
      <c r="JH271" s="75"/>
      <c r="JI271" s="75"/>
      <c r="JJ271" s="75"/>
      <c r="JK271" s="75"/>
      <c r="JL271" s="75"/>
      <c r="JM271" s="75"/>
      <c r="JN271" s="75"/>
      <c r="JO271" s="75"/>
      <c r="JP271" s="75"/>
      <c r="JQ271" s="75"/>
      <c r="JR271" s="75"/>
      <c r="JS271" s="75"/>
      <c r="JT271" s="75"/>
      <c r="JU271" s="75"/>
      <c r="JV271" s="75"/>
      <c r="JW271" s="75"/>
      <c r="JX271" s="75"/>
      <c r="JY271" s="75"/>
      <c r="JZ271" s="75"/>
      <c r="KA271" s="75"/>
      <c r="KB271" s="75"/>
      <c r="KC271" s="75"/>
      <c r="KD271" s="75"/>
      <c r="KE271" s="75"/>
      <c r="KF271" s="75"/>
      <c r="KG271" s="75"/>
      <c r="KH271" s="75"/>
      <c r="KI271" s="75"/>
      <c r="KJ271" s="75"/>
      <c r="KK271" s="75"/>
      <c r="KL271" s="75"/>
      <c r="KM271" s="75"/>
      <c r="KN271" s="75"/>
      <c r="KO271" s="75"/>
      <c r="KP271" s="75"/>
      <c r="KQ271" s="75"/>
      <c r="KR271" s="75"/>
      <c r="KS271" s="75"/>
      <c r="KT271" s="75"/>
      <c r="KU271" s="75"/>
      <c r="KV271" s="75"/>
      <c r="KW271" s="75"/>
      <c r="KX271" s="75"/>
      <c r="KY271" s="75"/>
      <c r="KZ271" s="75"/>
      <c r="LA271" s="75"/>
      <c r="LB271" s="75"/>
      <c r="LC271" s="75"/>
      <c r="LD271" s="75"/>
      <c r="LE271" s="75"/>
      <c r="LF271" s="75"/>
      <c r="LG271" s="75"/>
      <c r="LH271" s="75"/>
      <c r="LI271" s="75"/>
      <c r="LJ271" s="75"/>
      <c r="LK271" s="75"/>
      <c r="LL271" s="75"/>
      <c r="LM271" s="75"/>
      <c r="LN271" s="75"/>
      <c r="LO271" s="75"/>
      <c r="LP271" s="75"/>
      <c r="LQ271" s="75"/>
      <c r="LR271" s="75"/>
      <c r="LS271" s="75"/>
      <c r="LT271" s="75"/>
      <c r="LU271" s="75"/>
      <c r="LV271" s="75"/>
      <c r="LW271" s="75"/>
      <c r="LX271" s="75"/>
      <c r="LY271" s="75"/>
      <c r="LZ271" s="75"/>
      <c r="MA271" s="75"/>
      <c r="MB271" s="75"/>
      <c r="MC271" s="75"/>
      <c r="MD271" s="75"/>
      <c r="ME271" s="75"/>
      <c r="MF271" s="75"/>
      <c r="MG271" s="75"/>
      <c r="MH271" s="75"/>
      <c r="MI271" s="75"/>
      <c r="MJ271" s="75"/>
      <c r="MK271" s="75"/>
      <c r="ML271" s="75"/>
      <c r="MM271" s="75"/>
      <c r="MN271" s="75"/>
      <c r="MO271" s="75"/>
      <c r="MP271" s="75"/>
      <c r="MQ271" s="75"/>
      <c r="MR271" s="75"/>
      <c r="MS271" s="75"/>
      <c r="MT271" s="75"/>
      <c r="MU271" s="75"/>
      <c r="MV271" s="75"/>
      <c r="MW271" s="75"/>
      <c r="MX271" s="75"/>
      <c r="MY271" s="75"/>
      <c r="MZ271" s="75"/>
      <c r="NA271" s="75"/>
      <c r="NB271" s="75"/>
      <c r="NC271" s="75"/>
      <c r="ND271" s="75"/>
      <c r="NE271" s="75"/>
      <c r="NF271" s="75"/>
      <c r="NG271" s="75"/>
      <c r="NH271" s="75"/>
      <c r="NI271" s="75"/>
      <c r="NJ271" s="75"/>
      <c r="NK271" s="75"/>
      <c r="NL271" s="75"/>
      <c r="NM271" s="75"/>
      <c r="NN271" s="75"/>
      <c r="NO271" s="75"/>
      <c r="NP271" s="75"/>
      <c r="NQ271" s="75"/>
      <c r="NR271" s="75"/>
      <c r="NS271" s="75"/>
      <c r="NT271" s="75"/>
      <c r="NU271" s="75"/>
      <c r="NV271" s="75"/>
      <c r="NW271" s="75"/>
      <c r="NX271" s="75"/>
      <c r="NY271" s="75"/>
      <c r="NZ271" s="75"/>
      <c r="OA271" s="75"/>
      <c r="OB271" s="75"/>
      <c r="OC271" s="75"/>
      <c r="OD271" s="75"/>
      <c r="OE271" s="75"/>
      <c r="OF271" s="75"/>
      <c r="OG271" s="75"/>
      <c r="OH271" s="75"/>
      <c r="OI271" s="75"/>
      <c r="OJ271" s="75"/>
      <c r="OK271" s="75"/>
      <c r="OL271" s="75"/>
      <c r="OM271" s="75"/>
      <c r="ON271" s="75"/>
      <c r="OO271" s="75"/>
      <c r="OP271" s="75"/>
      <c r="OQ271" s="75"/>
      <c r="OR271" s="75"/>
      <c r="OS271" s="75"/>
      <c r="OT271" s="75"/>
      <c r="OU271" s="75"/>
      <c r="OV271" s="75"/>
      <c r="OW271" s="75"/>
      <c r="OX271" s="75"/>
      <c r="OY271" s="75"/>
      <c r="OZ271" s="75"/>
      <c r="PA271" s="75"/>
      <c r="PB271" s="75"/>
      <c r="PC271" s="75"/>
      <c r="PD271" s="75"/>
      <c r="PE271" s="75"/>
      <c r="PF271" s="75"/>
      <c r="PG271" s="75"/>
      <c r="PH271" s="75"/>
      <c r="PI271" s="75"/>
      <c r="PJ271" s="75"/>
      <c r="PK271" s="75"/>
      <c r="PL271" s="75"/>
      <c r="PM271" s="75"/>
      <c r="PN271" s="75"/>
      <c r="PO271" s="75"/>
      <c r="PP271" s="75"/>
      <c r="PQ271" s="75"/>
      <c r="PR271" s="75"/>
      <c r="PS271" s="75"/>
      <c r="PT271" s="75"/>
      <c r="PU271" s="75"/>
      <c r="PV271" s="75"/>
      <c r="PW271" s="75"/>
      <c r="PX271" s="75"/>
      <c r="PY271" s="75"/>
      <c r="PZ271" s="75"/>
      <c r="QA271" s="75"/>
      <c r="QB271" s="75"/>
      <c r="QC271" s="75"/>
      <c r="QD271" s="75"/>
      <c r="QE271" s="75"/>
      <c r="QF271" s="75"/>
      <c r="QG271" s="75"/>
      <c r="QH271" s="75"/>
      <c r="QI271" s="75"/>
      <c r="QJ271" s="75"/>
      <c r="QK271" s="75"/>
      <c r="QL271" s="75"/>
      <c r="QM271" s="75"/>
      <c r="QN271" s="75"/>
      <c r="QO271" s="75"/>
      <c r="QP271" s="75"/>
      <c r="QQ271" s="75"/>
      <c r="QR271" s="75"/>
      <c r="QS271" s="75"/>
      <c r="QT271" s="75"/>
      <c r="QU271" s="75"/>
      <c r="QV271" s="75"/>
      <c r="QW271" s="75"/>
      <c r="QX271" s="75"/>
      <c r="QY271" s="75"/>
      <c r="QZ271" s="75"/>
      <c r="RA271" s="75"/>
      <c r="RB271" s="75"/>
      <c r="RC271" s="75"/>
      <c r="RD271" s="75"/>
      <c r="RE271" s="75"/>
      <c r="RF271" s="75"/>
      <c r="RG271" s="75"/>
      <c r="RH271" s="75"/>
      <c r="RI271" s="75"/>
      <c r="RJ271" s="75"/>
      <c r="RK271" s="75"/>
      <c r="RL271" s="75"/>
      <c r="RM271" s="75"/>
      <c r="RN271" s="75"/>
      <c r="RO271" s="75"/>
      <c r="RP271" s="75"/>
      <c r="RQ271" s="75"/>
      <c r="RR271" s="75"/>
      <c r="RS271" s="75"/>
      <c r="RT271" s="75"/>
      <c r="RU271" s="75"/>
      <c r="RV271" s="75"/>
      <c r="RW271" s="75"/>
      <c r="RX271" s="75"/>
      <c r="RY271" s="75"/>
      <c r="RZ271" s="75"/>
      <c r="SA271" s="75"/>
      <c r="SB271" s="75"/>
      <c r="SC271" s="75"/>
      <c r="SD271" s="75"/>
      <c r="SE271" s="75"/>
      <c r="SF271" s="75"/>
      <c r="SG271" s="75"/>
      <c r="SH271" s="75"/>
      <c r="SI271" s="75"/>
      <c r="SJ271" s="75"/>
      <c r="SK271" s="75"/>
      <c r="SL271" s="75"/>
      <c r="SM271" s="75"/>
      <c r="SN271" s="75"/>
      <c r="SO271" s="75"/>
      <c r="SP271" s="75"/>
      <c r="SQ271" s="75"/>
      <c r="SR271" s="75"/>
      <c r="SS271" s="75"/>
      <c r="ST271" s="75"/>
      <c r="SU271" s="75"/>
      <c r="SV271" s="75"/>
      <c r="SW271" s="75"/>
      <c r="SX271" s="75"/>
      <c r="SY271" s="75"/>
      <c r="SZ271" s="75"/>
      <c r="TA271" s="75"/>
      <c r="TB271" s="75"/>
      <c r="TC271" s="75"/>
      <c r="TD271" s="75"/>
      <c r="TE271" s="75"/>
      <c r="TF271" s="75"/>
      <c r="TG271" s="75"/>
      <c r="TH271" s="75"/>
      <c r="TI271" s="75"/>
      <c r="TJ271" s="75"/>
      <c r="TK271" s="75"/>
      <c r="TL271" s="75"/>
      <c r="TM271" s="75"/>
      <c r="TN271" s="75"/>
      <c r="TO271" s="75"/>
      <c r="TP271" s="75"/>
      <c r="TQ271" s="75"/>
      <c r="TR271" s="75"/>
      <c r="TS271" s="75"/>
      <c r="TT271" s="75"/>
      <c r="TU271" s="75"/>
      <c r="TV271" s="75"/>
      <c r="TW271" s="75"/>
      <c r="TX271" s="75"/>
      <c r="TY271" s="75"/>
      <c r="TZ271" s="75"/>
      <c r="UA271" s="75"/>
      <c r="UB271" s="75"/>
      <c r="UC271" s="75"/>
      <c r="UD271" s="75"/>
      <c r="UE271" s="75"/>
      <c r="UF271" s="75"/>
      <c r="UG271" s="75"/>
      <c r="UH271" s="75"/>
      <c r="UI271" s="75"/>
      <c r="UJ271" s="75"/>
      <c r="UK271" s="75"/>
      <c r="UL271" s="75"/>
      <c r="UM271" s="75"/>
      <c r="UN271" s="75"/>
      <c r="UO271" s="75"/>
      <c r="UP271" s="75"/>
      <c r="UQ271" s="75"/>
      <c r="UR271" s="75"/>
      <c r="US271" s="75"/>
      <c r="UT271" s="75"/>
      <c r="UU271" s="75"/>
      <c r="UV271" s="75"/>
      <c r="UW271" s="75"/>
      <c r="UX271" s="75"/>
      <c r="UY271" s="75"/>
      <c r="UZ271" s="75"/>
      <c r="VA271" s="75"/>
      <c r="VB271" s="75"/>
      <c r="VC271" s="75"/>
      <c r="VD271" s="75"/>
      <c r="VE271" s="75"/>
      <c r="VF271" s="75"/>
      <c r="VG271" s="75"/>
      <c r="VH271" s="75"/>
      <c r="VI271" s="75"/>
      <c r="VJ271" s="75"/>
      <c r="VK271" s="75"/>
      <c r="VL271" s="75"/>
      <c r="VM271" s="75"/>
      <c r="VN271" s="75"/>
      <c r="VO271" s="75"/>
      <c r="VP271" s="75"/>
      <c r="VQ271" s="75"/>
      <c r="VR271" s="75"/>
      <c r="VS271" s="75"/>
      <c r="VT271" s="75"/>
      <c r="VU271" s="75"/>
      <c r="VV271" s="75"/>
      <c r="VW271" s="75"/>
      <c r="VX271" s="75"/>
      <c r="VY271" s="75"/>
      <c r="VZ271" s="75"/>
      <c r="WA271" s="75"/>
      <c r="WB271" s="75"/>
      <c r="WC271" s="75"/>
      <c r="WD271" s="75"/>
      <c r="WE271" s="75"/>
      <c r="WF271" s="75"/>
      <c r="WG271" s="75"/>
      <c r="WH271" s="75"/>
      <c r="WI271" s="75"/>
      <c r="WJ271" s="75"/>
      <c r="WK271" s="75"/>
      <c r="WL271" s="75"/>
      <c r="WM271" s="75"/>
      <c r="WN271" s="75"/>
      <c r="WO271" s="75"/>
      <c r="WP271" s="75"/>
      <c r="WQ271" s="75"/>
      <c r="WR271" s="75"/>
      <c r="WS271" s="75"/>
      <c r="WT271" s="75"/>
      <c r="WU271" s="75"/>
      <c r="WV271" s="75"/>
      <c r="WW271" s="75"/>
      <c r="WX271" s="75"/>
      <c r="WY271" s="75"/>
      <c r="WZ271" s="75"/>
      <c r="XA271" s="75"/>
      <c r="XB271" s="75"/>
      <c r="XC271" s="75"/>
      <c r="XD271" s="75"/>
      <c r="XE271" s="75"/>
      <c r="XF271" s="75"/>
      <c r="XG271" s="75"/>
      <c r="XH271" s="75"/>
      <c r="XI271" s="75"/>
      <c r="XJ271" s="75"/>
      <c r="XK271" s="75"/>
      <c r="XL271" s="75"/>
      <c r="XM271" s="75"/>
      <c r="XN271" s="75"/>
      <c r="XO271" s="75"/>
      <c r="XP271" s="75"/>
      <c r="XQ271" s="75"/>
      <c r="XR271" s="75"/>
      <c r="XS271" s="75"/>
      <c r="XT271" s="75"/>
      <c r="XU271" s="75"/>
      <c r="XV271" s="75"/>
      <c r="XW271" s="75"/>
      <c r="XX271" s="75"/>
      <c r="XY271" s="75"/>
      <c r="XZ271" s="75"/>
      <c r="YA271" s="75"/>
      <c r="YB271" s="75"/>
      <c r="YC271" s="75"/>
      <c r="YD271" s="75"/>
      <c r="YE271" s="75"/>
      <c r="YF271" s="75"/>
      <c r="YG271" s="75"/>
      <c r="YH271" s="75"/>
      <c r="YI271" s="75"/>
      <c r="YJ271" s="75"/>
      <c r="YK271" s="75"/>
      <c r="YL271" s="75"/>
      <c r="YM271" s="75"/>
      <c r="YN271" s="75"/>
      <c r="YO271" s="75"/>
      <c r="YP271" s="75"/>
      <c r="YQ271" s="75"/>
      <c r="YR271" s="75"/>
      <c r="YS271" s="75"/>
      <c r="YT271" s="75"/>
      <c r="YU271" s="75"/>
      <c r="YV271" s="75"/>
      <c r="YW271" s="75"/>
      <c r="YX271" s="75"/>
      <c r="YY271" s="75"/>
      <c r="YZ271" s="75"/>
      <c r="ZA271" s="75"/>
      <c r="ZB271" s="75"/>
      <c r="ZC271" s="75"/>
      <c r="ZD271" s="75"/>
      <c r="ZE271" s="75"/>
      <c r="ZF271" s="75"/>
      <c r="ZG271" s="75"/>
      <c r="ZH271" s="75"/>
      <c r="ZI271" s="75"/>
      <c r="ZJ271" s="75"/>
      <c r="ZK271" s="75"/>
      <c r="ZL271" s="75"/>
      <c r="ZM271" s="75"/>
      <c r="ZN271" s="75"/>
      <c r="ZO271" s="75"/>
      <c r="ZP271" s="75"/>
      <c r="ZQ271" s="75"/>
      <c r="ZR271" s="75"/>
      <c r="ZS271" s="75"/>
      <c r="ZT271" s="75"/>
      <c r="ZU271" s="75"/>
      <c r="ZV271" s="75"/>
      <c r="ZW271" s="75"/>
      <c r="ZX271" s="75"/>
      <c r="ZY271" s="75"/>
      <c r="ZZ271" s="75"/>
      <c r="AAA271" s="75"/>
      <c r="AAB271" s="75"/>
      <c r="AAC271" s="75"/>
      <c r="AAD271" s="75"/>
      <c r="AAE271" s="75"/>
      <c r="AAF271" s="75"/>
      <c r="AAG271" s="75"/>
      <c r="AAH271" s="75"/>
      <c r="AAI271" s="75"/>
      <c r="AAJ271" s="75"/>
      <c r="AAK271" s="75"/>
      <c r="AAL271" s="75"/>
      <c r="AAM271" s="75"/>
      <c r="AAN271" s="75"/>
      <c r="AAO271" s="75"/>
      <c r="AAP271" s="75"/>
      <c r="AAQ271" s="75"/>
      <c r="AAR271" s="75"/>
      <c r="AAS271" s="75"/>
      <c r="AAT271" s="75"/>
      <c r="AAU271" s="75"/>
      <c r="AAV271" s="75"/>
      <c r="AAW271" s="75"/>
      <c r="AAX271" s="75"/>
      <c r="AAY271" s="75"/>
      <c r="AAZ271" s="75"/>
      <c r="ABA271" s="75"/>
      <c r="ABB271" s="75"/>
      <c r="ABC271" s="75"/>
      <c r="ABD271" s="75"/>
      <c r="ABE271" s="75"/>
      <c r="ABF271" s="75"/>
      <c r="ABG271" s="75"/>
      <c r="ABH271" s="75"/>
      <c r="ABI271" s="75"/>
      <c r="ABJ271" s="75"/>
      <c r="ABK271" s="75"/>
      <c r="ABL271" s="75"/>
      <c r="ABM271" s="75"/>
      <c r="ABN271" s="75"/>
      <c r="ABO271" s="75"/>
      <c r="ABP271" s="75"/>
      <c r="ABQ271" s="75"/>
      <c r="ABR271" s="75"/>
      <c r="ABS271" s="75"/>
      <c r="ABT271" s="75"/>
      <c r="ABU271" s="75"/>
      <c r="ABV271" s="75"/>
      <c r="ABW271" s="75"/>
      <c r="ABX271" s="75"/>
      <c r="ABY271" s="75"/>
      <c r="ABZ271" s="75"/>
      <c r="ACA271" s="75"/>
      <c r="ACB271" s="75"/>
      <c r="ACC271" s="75"/>
      <c r="ACD271" s="75"/>
      <c r="ACE271" s="75"/>
      <c r="ACF271" s="75"/>
      <c r="ACG271" s="75"/>
      <c r="ACH271" s="75"/>
      <c r="ACI271" s="75"/>
      <c r="ACJ271" s="75"/>
      <c r="ACK271" s="75"/>
      <c r="ACL271" s="75"/>
      <c r="ACM271" s="75"/>
      <c r="ACN271" s="75"/>
      <c r="ACO271" s="75"/>
      <c r="ACP271" s="75"/>
      <c r="ACQ271" s="75"/>
      <c r="ACR271" s="75"/>
      <c r="ACS271" s="75"/>
      <c r="ACT271" s="75"/>
      <c r="ACU271" s="75"/>
      <c r="ACV271" s="75"/>
      <c r="ACW271" s="75"/>
      <c r="ACX271" s="75"/>
      <c r="ACY271" s="75"/>
      <c r="ACZ271" s="75"/>
      <c r="ADA271" s="75"/>
      <c r="ADB271" s="75"/>
      <c r="ADC271" s="75"/>
      <c r="ADD271" s="75"/>
      <c r="ADE271" s="75"/>
      <c r="ADF271" s="75"/>
      <c r="ADG271" s="75"/>
      <c r="ADH271" s="75"/>
      <c r="ADI271" s="75"/>
      <c r="ADJ271" s="75"/>
      <c r="ADK271" s="75"/>
      <c r="ADL271" s="75"/>
      <c r="ADM271" s="75"/>
      <c r="ADN271" s="75"/>
      <c r="ADO271" s="75"/>
      <c r="ADP271" s="75"/>
      <c r="ADQ271" s="75"/>
      <c r="ADR271" s="75"/>
      <c r="ADS271" s="75"/>
      <c r="ADT271" s="75"/>
      <c r="ADU271" s="75"/>
      <c r="ADV271" s="75"/>
      <c r="ADW271" s="75"/>
      <c r="ADX271" s="75"/>
      <c r="ADY271" s="75"/>
      <c r="ADZ271" s="75"/>
      <c r="AEA271" s="75"/>
      <c r="AEB271" s="75"/>
      <c r="AEC271" s="75"/>
      <c r="AED271" s="75"/>
      <c r="AEE271" s="75"/>
      <c r="AEF271" s="75"/>
      <c r="AEG271" s="75"/>
      <c r="AEH271" s="75"/>
      <c r="AEI271" s="75"/>
      <c r="AEJ271" s="75"/>
      <c r="AEK271" s="75"/>
      <c r="AEL271" s="75"/>
      <c r="AEM271" s="75"/>
      <c r="AEN271" s="75"/>
      <c r="AEO271" s="75"/>
      <c r="AEP271" s="75"/>
      <c r="AEQ271" s="75"/>
      <c r="AER271" s="75"/>
      <c r="AES271" s="75"/>
      <c r="AET271" s="75"/>
      <c r="AEU271" s="75"/>
      <c r="AEV271" s="75"/>
      <c r="AEW271" s="75"/>
      <c r="AEX271" s="75"/>
      <c r="AEY271" s="75"/>
      <c r="AEZ271" s="75"/>
      <c r="AFA271" s="75"/>
      <c r="AFB271" s="75"/>
      <c r="AFC271" s="75"/>
      <c r="AFD271" s="75"/>
      <c r="AFE271" s="75"/>
      <c r="AFF271" s="75"/>
      <c r="AFG271" s="75"/>
      <c r="AFH271" s="75"/>
      <c r="AFI271" s="75"/>
      <c r="AFJ271" s="75"/>
      <c r="AFK271" s="75"/>
      <c r="AFL271" s="75"/>
      <c r="AFM271" s="75"/>
      <c r="AFN271" s="75"/>
      <c r="AFO271" s="75"/>
      <c r="AFP271" s="75"/>
      <c r="AFQ271" s="75"/>
      <c r="AFR271" s="75"/>
      <c r="AFS271" s="75"/>
      <c r="AFT271" s="75"/>
      <c r="AFU271" s="75"/>
      <c r="AFV271" s="75"/>
      <c r="AFW271" s="75"/>
      <c r="AFX271" s="75"/>
      <c r="AFY271" s="75"/>
      <c r="AFZ271" s="75"/>
      <c r="AGA271" s="75"/>
      <c r="AGB271" s="75"/>
      <c r="AGC271" s="75"/>
      <c r="AGD271" s="75"/>
      <c r="AGE271" s="75"/>
      <c r="AGF271" s="75"/>
      <c r="AGG271" s="75"/>
      <c r="AGH271" s="75"/>
      <c r="AGI271" s="75"/>
      <c r="AGJ271" s="75"/>
      <c r="AGK271" s="75"/>
      <c r="AGL271" s="75"/>
      <c r="AGM271" s="75"/>
      <c r="AGN271" s="75"/>
      <c r="AGO271" s="75"/>
      <c r="AGP271" s="75"/>
      <c r="AGQ271" s="75"/>
      <c r="AGR271" s="75"/>
      <c r="AGS271" s="75"/>
      <c r="AGT271" s="75"/>
      <c r="AGU271" s="75"/>
      <c r="AGV271" s="75"/>
      <c r="AGW271" s="75"/>
      <c r="AGX271" s="75"/>
      <c r="AGY271" s="75"/>
      <c r="AGZ271" s="75"/>
      <c r="AHA271" s="75"/>
      <c r="AHB271" s="75"/>
      <c r="AHC271" s="75"/>
      <c r="AHD271" s="75"/>
      <c r="AHE271" s="75"/>
      <c r="AHF271" s="75"/>
      <c r="AHG271" s="75"/>
      <c r="AHH271" s="75"/>
      <c r="AHI271" s="75"/>
      <c r="AHJ271" s="75"/>
      <c r="AHK271" s="75"/>
      <c r="AHL271" s="75"/>
      <c r="AHM271" s="75"/>
      <c r="AHN271" s="75"/>
      <c r="AHO271" s="75"/>
      <c r="AHP271" s="75"/>
      <c r="AHQ271" s="75"/>
      <c r="AHR271" s="75"/>
      <c r="AHS271" s="75"/>
      <c r="AHT271" s="75"/>
      <c r="AHU271" s="75"/>
      <c r="AHV271" s="75"/>
      <c r="AHW271" s="75"/>
      <c r="AHX271" s="75"/>
      <c r="AHY271" s="75"/>
      <c r="AHZ271" s="75"/>
      <c r="AIA271" s="75"/>
      <c r="AIB271" s="75"/>
      <c r="AIC271" s="75"/>
      <c r="AID271" s="75"/>
      <c r="AIE271" s="75"/>
      <c r="AIF271" s="75"/>
      <c r="AIG271" s="75"/>
      <c r="AIH271" s="75"/>
      <c r="AII271" s="75"/>
      <c r="AIJ271" s="75"/>
      <c r="AIK271" s="75"/>
      <c r="AIL271" s="75"/>
      <c r="AIM271" s="75"/>
      <c r="AIN271" s="75"/>
      <c r="AIO271" s="75"/>
      <c r="AIP271" s="75"/>
      <c r="AIQ271" s="75"/>
      <c r="AIR271" s="75"/>
      <c r="AIS271" s="75"/>
      <c r="AIT271" s="75"/>
      <c r="AIU271" s="75"/>
      <c r="AIV271" s="75"/>
      <c r="AIW271" s="75"/>
      <c r="AIX271" s="75"/>
      <c r="AIY271" s="75"/>
      <c r="AIZ271" s="75"/>
      <c r="AJA271" s="75"/>
      <c r="AJB271" s="75"/>
      <c r="AJC271" s="75"/>
      <c r="AJD271" s="75"/>
      <c r="AJE271" s="75"/>
      <c r="AJF271" s="75"/>
      <c r="AJG271" s="75"/>
      <c r="AJH271" s="75"/>
      <c r="AJI271" s="75"/>
      <c r="AJJ271" s="75"/>
      <c r="AJK271" s="75"/>
      <c r="AJL271" s="75"/>
      <c r="AJM271" s="75"/>
      <c r="AJN271" s="75"/>
      <c r="AJO271" s="75"/>
      <c r="AJP271" s="75"/>
      <c r="AJQ271" s="75"/>
      <c r="AJR271" s="75"/>
      <c r="AJS271" s="75"/>
      <c r="AJT271" s="75"/>
      <c r="AJU271" s="75"/>
      <c r="AJV271" s="75"/>
      <c r="AJW271" s="75"/>
      <c r="AJX271" s="75"/>
      <c r="AJY271" s="75"/>
      <c r="AJZ271" s="75"/>
      <c r="AKA271" s="75"/>
      <c r="AKB271" s="75"/>
      <c r="AKC271" s="75"/>
      <c r="AKD271" s="75"/>
      <c r="AKE271" s="75"/>
      <c r="AKF271" s="75"/>
      <c r="AKG271" s="75"/>
      <c r="AKH271" s="75"/>
      <c r="AKI271" s="75"/>
      <c r="AKJ271" s="75"/>
      <c r="AKK271" s="75"/>
      <c r="AKL271" s="75"/>
      <c r="AKM271" s="75"/>
      <c r="AKN271" s="75"/>
      <c r="AKO271" s="75"/>
      <c r="AKP271" s="75"/>
      <c r="AKQ271" s="75"/>
      <c r="AKR271" s="75"/>
      <c r="AKS271" s="75"/>
      <c r="AKT271" s="75"/>
      <c r="AKU271" s="75"/>
      <c r="AKV271" s="75"/>
      <c r="AKW271" s="75"/>
      <c r="AKX271" s="75"/>
      <c r="AKY271" s="75"/>
      <c r="AKZ271" s="75"/>
      <c r="ALA271" s="75"/>
      <c r="ALB271" s="75"/>
      <c r="ALC271" s="75"/>
      <c r="ALD271" s="75"/>
      <c r="ALE271" s="75"/>
      <c r="ALF271" s="75"/>
      <c r="ALG271" s="75"/>
      <c r="ALH271" s="75"/>
      <c r="ALI271" s="75"/>
      <c r="ALJ271" s="75"/>
      <c r="ALK271" s="75"/>
      <c r="ALL271" s="75"/>
      <c r="ALM271" s="75"/>
      <c r="ALN271" s="75"/>
      <c r="ALO271" s="75"/>
      <c r="ALP271" s="75"/>
      <c r="ALQ271" s="75"/>
      <c r="ALR271" s="75"/>
      <c r="ALS271" s="75"/>
      <c r="ALT271" s="75"/>
      <c r="ALU271" s="75"/>
      <c r="ALV271" s="75"/>
      <c r="ALW271" s="75"/>
      <c r="ALX271" s="75"/>
      <c r="ALY271" s="75"/>
      <c r="ALZ271" s="75"/>
      <c r="AMA271" s="75"/>
      <c r="AMB271" s="75"/>
      <c r="AMC271" s="75"/>
      <c r="AMD271" s="75"/>
      <c r="AME271" s="75"/>
      <c r="AMF271" s="75"/>
      <c r="AMG271" s="75"/>
      <c r="AMH271" s="75"/>
      <c r="AMI271" s="75"/>
      <c r="AMJ271" s="75"/>
      <c r="AMK271" s="75"/>
      <c r="AML271" s="75"/>
      <c r="AMM271" s="75"/>
      <c r="AMN271" s="75"/>
      <c r="AMO271" s="75"/>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00"/>
  <sheetViews>
    <sheetView workbookViewId="0">
      <selection activeCell="I2" sqref="I2"/>
    </sheetView>
  </sheetViews>
  <sheetFormatPr defaultColWidth="11" defaultRowHeight="15"/>
  <cols>
    <col min="1" max="2" width="11" style="37" customWidth="1"/>
    <col min="3" max="3" width="14.625" style="37" customWidth="1"/>
    <col min="4" max="4" width="28.5" style="37" customWidth="1"/>
    <col min="5" max="5" width="32.625" style="37" customWidth="1"/>
    <col min="6" max="6" width="38.125" style="37" customWidth="1"/>
    <col min="7" max="7" width="22.625" style="37" customWidth="1"/>
    <col min="8" max="8" width="3.5" style="37" customWidth="1"/>
    <col min="9" max="1023" width="11" style="37" customWidth="1"/>
    <col min="1024" max="1024" width="11" customWidth="1"/>
  </cols>
  <sheetData>
    <row r="1" spans="1:7">
      <c r="A1" s="36" t="s">
        <v>5</v>
      </c>
      <c r="B1" s="36" t="s">
        <v>2</v>
      </c>
      <c r="C1" s="36" t="s">
        <v>1830</v>
      </c>
      <c r="D1" s="36" t="s">
        <v>1831</v>
      </c>
      <c r="E1" s="36" t="s">
        <v>1832</v>
      </c>
      <c r="F1" s="36" t="s">
        <v>1833</v>
      </c>
      <c r="G1" s="36" t="s">
        <v>1834</v>
      </c>
    </row>
    <row r="2" spans="1:7" ht="60">
      <c r="A2" s="38" t="s">
        <v>1835</v>
      </c>
      <c r="B2" s="39" t="s">
        <v>1836</v>
      </c>
      <c r="C2" s="39" t="s">
        <v>783</v>
      </c>
      <c r="D2" s="39" t="s">
        <v>784</v>
      </c>
      <c r="E2" s="39" t="s">
        <v>1837</v>
      </c>
      <c r="F2" s="40" t="s">
        <v>1838</v>
      </c>
      <c r="G2" s="41" t="s">
        <v>786</v>
      </c>
    </row>
    <row r="3" spans="1:7" ht="120">
      <c r="A3" s="38" t="s">
        <v>1839</v>
      </c>
      <c r="B3" s="39" t="s">
        <v>1836</v>
      </c>
      <c r="C3" s="38" t="s">
        <v>404</v>
      </c>
      <c r="D3" s="38" t="s">
        <v>405</v>
      </c>
      <c r="E3" s="38" t="s">
        <v>1840</v>
      </c>
      <c r="F3" s="42" t="s">
        <v>1841</v>
      </c>
      <c r="G3" s="43"/>
    </row>
    <row r="4" spans="1:7" ht="120">
      <c r="A4" s="44" t="s">
        <v>1839</v>
      </c>
      <c r="B4" s="44" t="s">
        <v>1836</v>
      </c>
      <c r="C4" s="44" t="s">
        <v>1842</v>
      </c>
      <c r="D4" s="44" t="s">
        <v>1843</v>
      </c>
      <c r="E4" s="44" t="s">
        <v>1844</v>
      </c>
      <c r="F4" s="42" t="s">
        <v>1841</v>
      </c>
      <c r="G4" s="43"/>
    </row>
    <row r="5" spans="1:7" ht="90">
      <c r="A5" s="39" t="s">
        <v>1845</v>
      </c>
      <c r="B5" s="39" t="s">
        <v>1836</v>
      </c>
      <c r="C5" s="39" t="s">
        <v>584</v>
      </c>
      <c r="D5" s="39" t="s">
        <v>585</v>
      </c>
      <c r="E5" s="39" t="s">
        <v>1846</v>
      </c>
      <c r="F5" s="40" t="s">
        <v>1847</v>
      </c>
      <c r="G5" s="45"/>
    </row>
    <row r="6" spans="1:7" ht="45">
      <c r="A6" s="38" t="s">
        <v>1848</v>
      </c>
      <c r="B6" s="39" t="s">
        <v>1836</v>
      </c>
      <c r="C6" s="39" t="s">
        <v>81</v>
      </c>
      <c r="D6" s="39" t="s">
        <v>1849</v>
      </c>
      <c r="E6" s="39" t="s">
        <v>1850</v>
      </c>
      <c r="F6" s="42"/>
      <c r="G6" s="43"/>
    </row>
    <row r="7" spans="1:7" ht="270">
      <c r="A7" s="44" t="s">
        <v>1851</v>
      </c>
      <c r="B7" s="44" t="s">
        <v>1836</v>
      </c>
      <c r="C7" s="44" t="s">
        <v>1852</v>
      </c>
      <c r="D7" s="44" t="s">
        <v>1265</v>
      </c>
      <c r="E7" s="44" t="s">
        <v>1853</v>
      </c>
      <c r="F7" s="46" t="s">
        <v>1854</v>
      </c>
      <c r="G7" s="45"/>
    </row>
    <row r="8" spans="1:7" ht="45">
      <c r="A8" s="38" t="s">
        <v>1855</v>
      </c>
      <c r="B8" s="39" t="s">
        <v>1836</v>
      </c>
      <c r="C8" s="39" t="s">
        <v>1273</v>
      </c>
      <c r="D8" s="38" t="s">
        <v>1274</v>
      </c>
      <c r="E8" s="38" t="s">
        <v>1856</v>
      </c>
      <c r="F8" s="42"/>
      <c r="G8" s="43"/>
    </row>
    <row r="9" spans="1:7" ht="60">
      <c r="A9" s="47" t="s">
        <v>1857</v>
      </c>
      <c r="B9" s="47" t="s">
        <v>1858</v>
      </c>
      <c r="C9" s="47" t="s">
        <v>1859</v>
      </c>
      <c r="D9" s="47" t="s">
        <v>186</v>
      </c>
      <c r="E9" s="47" t="s">
        <v>1860</v>
      </c>
      <c r="F9" s="42" t="s">
        <v>186</v>
      </c>
      <c r="G9" s="43"/>
    </row>
    <row r="10" spans="1:7" ht="45">
      <c r="A10" s="38" t="s">
        <v>931</v>
      </c>
      <c r="B10" s="48" t="s">
        <v>1861</v>
      </c>
      <c r="C10" s="38" t="s">
        <v>933</v>
      </c>
      <c r="D10" s="40" t="s">
        <v>934</v>
      </c>
      <c r="E10" s="39" t="s">
        <v>1862</v>
      </c>
      <c r="F10" s="40" t="s">
        <v>1863</v>
      </c>
      <c r="G10" s="45"/>
    </row>
    <row r="11" spans="1:7" ht="90">
      <c r="A11" s="38" t="s">
        <v>1034</v>
      </c>
      <c r="B11" s="48" t="s">
        <v>1861</v>
      </c>
      <c r="C11" s="38" t="s">
        <v>1036</v>
      </c>
      <c r="D11" s="39" t="s">
        <v>1037</v>
      </c>
      <c r="E11" s="38" t="s">
        <v>1864</v>
      </c>
      <c r="F11" s="42" t="s">
        <v>1865</v>
      </c>
      <c r="G11" s="43"/>
    </row>
    <row r="12" spans="1:7" ht="45">
      <c r="A12" s="44" t="s">
        <v>306</v>
      </c>
      <c r="B12" s="49" t="s">
        <v>1861</v>
      </c>
      <c r="C12" s="44" t="s">
        <v>1866</v>
      </c>
      <c r="D12" s="44" t="s">
        <v>309</v>
      </c>
      <c r="E12" s="44" t="s">
        <v>1867</v>
      </c>
      <c r="F12" s="40" t="s">
        <v>1868</v>
      </c>
      <c r="G12" s="45"/>
    </row>
    <row r="13" spans="1:7" ht="75">
      <c r="A13" s="39" t="s">
        <v>1086</v>
      </c>
      <c r="B13" s="48" t="s">
        <v>1861</v>
      </c>
      <c r="C13" s="38" t="s">
        <v>1869</v>
      </c>
      <c r="D13" s="39" t="s">
        <v>552</v>
      </c>
      <c r="E13" s="38" t="s">
        <v>1870</v>
      </c>
      <c r="F13" s="42" t="s">
        <v>1871</v>
      </c>
      <c r="G13" s="43"/>
    </row>
    <row r="14" spans="1:7" ht="45">
      <c r="A14" s="44" t="s">
        <v>654</v>
      </c>
      <c r="B14" s="49" t="s">
        <v>1861</v>
      </c>
      <c r="C14" s="44" t="s">
        <v>1872</v>
      </c>
      <c r="D14" s="44" t="s">
        <v>552</v>
      </c>
      <c r="E14" s="44" t="s">
        <v>1873</v>
      </c>
      <c r="F14" s="42" t="s">
        <v>1871</v>
      </c>
      <c r="G14" s="45"/>
    </row>
    <row r="15" spans="1:7" ht="75">
      <c r="A15" s="39" t="s">
        <v>739</v>
      </c>
      <c r="B15" s="48" t="s">
        <v>1861</v>
      </c>
      <c r="C15" s="38" t="s">
        <v>741</v>
      </c>
      <c r="D15" s="39" t="s">
        <v>1874</v>
      </c>
      <c r="E15" s="38" t="s">
        <v>1875</v>
      </c>
      <c r="F15" s="42" t="s">
        <v>1876</v>
      </c>
      <c r="G15" s="43"/>
    </row>
    <row r="16" spans="1:7" ht="75">
      <c r="A16" s="39" t="s">
        <v>549</v>
      </c>
      <c r="B16" s="48" t="s">
        <v>1861</v>
      </c>
      <c r="C16" s="38" t="s">
        <v>1877</v>
      </c>
      <c r="D16" s="39" t="s">
        <v>552</v>
      </c>
      <c r="E16" s="38" t="s">
        <v>1878</v>
      </c>
      <c r="F16" s="40" t="s">
        <v>1871</v>
      </c>
      <c r="G16" s="45"/>
    </row>
    <row r="17" spans="1:7" ht="135">
      <c r="A17" s="38" t="s">
        <v>1879</v>
      </c>
      <c r="B17" s="48" t="s">
        <v>1861</v>
      </c>
      <c r="C17" s="38" t="s">
        <v>993</v>
      </c>
      <c r="D17" s="39" t="s">
        <v>1880</v>
      </c>
      <c r="E17" s="39" t="s">
        <v>1881</v>
      </c>
      <c r="F17" s="42" t="s">
        <v>1882</v>
      </c>
      <c r="G17" s="50" t="s">
        <v>1883</v>
      </c>
    </row>
    <row r="18" spans="1:7" ht="90">
      <c r="A18" s="38" t="s">
        <v>195</v>
      </c>
      <c r="B18" s="48" t="s">
        <v>1861</v>
      </c>
      <c r="C18" s="38" t="s">
        <v>1884</v>
      </c>
      <c r="D18" s="38" t="s">
        <v>198</v>
      </c>
      <c r="E18" s="39" t="s">
        <v>1885</v>
      </c>
      <c r="F18" s="40" t="s">
        <v>1886</v>
      </c>
      <c r="G18" s="45"/>
    </row>
    <row r="19" spans="1:7" ht="105">
      <c r="A19" s="39" t="s">
        <v>1887</v>
      </c>
      <c r="B19" s="48" t="s">
        <v>1861</v>
      </c>
      <c r="C19" s="38" t="s">
        <v>501</v>
      </c>
      <c r="D19" s="39" t="s">
        <v>502</v>
      </c>
      <c r="E19" s="38" t="s">
        <v>1888</v>
      </c>
      <c r="F19" s="46" t="s">
        <v>1889</v>
      </c>
      <c r="G19" s="43"/>
    </row>
    <row r="20" spans="1:7" ht="75">
      <c r="A20" s="39" t="s">
        <v>1280</v>
      </c>
      <c r="B20" s="48" t="s">
        <v>1861</v>
      </c>
      <c r="C20" s="38" t="s">
        <v>1890</v>
      </c>
      <c r="D20" s="39" t="s">
        <v>1283</v>
      </c>
      <c r="E20" s="38" t="s">
        <v>1891</v>
      </c>
      <c r="F20" s="40" t="s">
        <v>1892</v>
      </c>
      <c r="G20" s="45"/>
    </row>
    <row r="21" spans="1:7" ht="75">
      <c r="A21" s="39" t="s">
        <v>1285</v>
      </c>
      <c r="B21" s="48" t="s">
        <v>1861</v>
      </c>
      <c r="C21" s="38" t="s">
        <v>1287</v>
      </c>
      <c r="D21" s="39" t="s">
        <v>1288</v>
      </c>
      <c r="E21" s="38" t="s">
        <v>1893</v>
      </c>
      <c r="F21" s="42" t="s">
        <v>1894</v>
      </c>
      <c r="G21" s="43"/>
    </row>
    <row r="22" spans="1:7" ht="75">
      <c r="A22" s="39" t="s">
        <v>1090</v>
      </c>
      <c r="B22" s="48" t="s">
        <v>1861</v>
      </c>
      <c r="C22" s="38" t="s">
        <v>1092</v>
      </c>
      <c r="D22" s="39" t="s">
        <v>1093</v>
      </c>
      <c r="E22" s="38" t="s">
        <v>1895</v>
      </c>
      <c r="F22" s="40" t="s">
        <v>1896</v>
      </c>
      <c r="G22" s="45"/>
    </row>
    <row r="23" spans="1:7" ht="75">
      <c r="A23" s="39" t="s">
        <v>802</v>
      </c>
      <c r="B23" s="48" t="s">
        <v>1861</v>
      </c>
      <c r="C23" s="38" t="s">
        <v>1897</v>
      </c>
      <c r="D23" s="39" t="s">
        <v>805</v>
      </c>
      <c r="E23" s="38" t="s">
        <v>1898</v>
      </c>
      <c r="F23" s="42" t="s">
        <v>1899</v>
      </c>
      <c r="G23" s="43"/>
    </row>
    <row r="24" spans="1:7" ht="45">
      <c r="A24" s="39" t="s">
        <v>361</v>
      </c>
      <c r="B24" s="48" t="s">
        <v>1861</v>
      </c>
      <c r="C24" s="38" t="s">
        <v>358</v>
      </c>
      <c r="D24" s="40" t="s">
        <v>363</v>
      </c>
      <c r="E24" s="38" t="s">
        <v>1900</v>
      </c>
      <c r="F24" s="40" t="s">
        <v>1901</v>
      </c>
      <c r="G24" s="45"/>
    </row>
    <row r="25" spans="1:7" ht="150">
      <c r="A25" s="38" t="s">
        <v>1902</v>
      </c>
      <c r="B25" s="48" t="s">
        <v>1858</v>
      </c>
      <c r="C25" s="39" t="s">
        <v>205</v>
      </c>
      <c r="D25" s="51" t="s">
        <v>206</v>
      </c>
      <c r="E25" s="39" t="s">
        <v>1903</v>
      </c>
      <c r="F25" s="42" t="s">
        <v>1904</v>
      </c>
      <c r="G25" s="43"/>
    </row>
    <row r="26" spans="1:7" ht="60">
      <c r="A26" s="38" t="s">
        <v>1905</v>
      </c>
      <c r="B26" s="48" t="s">
        <v>1858</v>
      </c>
      <c r="C26" s="39" t="s">
        <v>1143</v>
      </c>
      <c r="D26" s="38" t="s">
        <v>1144</v>
      </c>
      <c r="E26" s="38" t="s">
        <v>1906</v>
      </c>
      <c r="F26" s="40"/>
      <c r="G26" s="45"/>
    </row>
    <row r="27" spans="1:7" ht="225">
      <c r="A27" s="38" t="s">
        <v>1907</v>
      </c>
      <c r="B27" s="48" t="s">
        <v>1858</v>
      </c>
      <c r="C27" s="39" t="s">
        <v>843</v>
      </c>
      <c r="D27" s="38" t="s">
        <v>844</v>
      </c>
      <c r="E27" s="38" t="s">
        <v>1908</v>
      </c>
      <c r="F27" s="42" t="s">
        <v>1909</v>
      </c>
      <c r="G27" s="43"/>
    </row>
    <row r="28" spans="1:7" ht="225">
      <c r="A28" s="38" t="s">
        <v>1910</v>
      </c>
      <c r="B28" s="48" t="s">
        <v>1858</v>
      </c>
      <c r="C28" s="39" t="s">
        <v>1399</v>
      </c>
      <c r="D28" s="38" t="s">
        <v>1400</v>
      </c>
      <c r="E28" s="38" t="s">
        <v>1911</v>
      </c>
      <c r="F28" s="46" t="s">
        <v>1912</v>
      </c>
      <c r="G28" s="45"/>
    </row>
    <row r="29" spans="1:7" ht="75">
      <c r="A29" s="47" t="s">
        <v>1913</v>
      </c>
      <c r="B29" s="47" t="s">
        <v>1858</v>
      </c>
      <c r="C29" s="47" t="s">
        <v>708</v>
      </c>
      <c r="D29" s="47" t="s">
        <v>709</v>
      </c>
      <c r="E29" s="47" t="s">
        <v>1914</v>
      </c>
      <c r="F29" s="42" t="s">
        <v>1915</v>
      </c>
      <c r="G29" s="45"/>
    </row>
    <row r="30" spans="1:7" ht="45">
      <c r="A30" s="52" t="s">
        <v>931</v>
      </c>
      <c r="B30" s="53" t="s">
        <v>1916</v>
      </c>
      <c r="C30" s="52" t="s">
        <v>933</v>
      </c>
      <c r="D30" s="54" t="s">
        <v>934</v>
      </c>
      <c r="E30" s="52" t="s">
        <v>1862</v>
      </c>
      <c r="F30" s="40" t="s">
        <v>1863</v>
      </c>
      <c r="G30" s="45"/>
    </row>
    <row r="31" spans="1:7" ht="90">
      <c r="A31" s="52" t="s">
        <v>1034</v>
      </c>
      <c r="B31" s="53" t="s">
        <v>1916</v>
      </c>
      <c r="C31" s="52" t="s">
        <v>1036</v>
      </c>
      <c r="D31" s="52" t="s">
        <v>1917</v>
      </c>
      <c r="E31" s="52" t="s">
        <v>1864</v>
      </c>
      <c r="F31" s="42" t="s">
        <v>1865</v>
      </c>
      <c r="G31" s="45"/>
    </row>
    <row r="32" spans="1:7" ht="45">
      <c r="A32" s="52" t="s">
        <v>306</v>
      </c>
      <c r="B32" s="53" t="s">
        <v>1916</v>
      </c>
      <c r="C32" s="52" t="s">
        <v>1866</v>
      </c>
      <c r="D32" s="52" t="s">
        <v>309</v>
      </c>
      <c r="E32" s="52" t="s">
        <v>33</v>
      </c>
      <c r="F32" s="40" t="s">
        <v>1868</v>
      </c>
      <c r="G32" s="45"/>
    </row>
    <row r="33" spans="1:7" ht="45">
      <c r="A33" s="52" t="s">
        <v>1086</v>
      </c>
      <c r="B33" s="53" t="s">
        <v>1916</v>
      </c>
      <c r="C33" s="52" t="s">
        <v>1869</v>
      </c>
      <c r="D33" s="52" t="s">
        <v>552</v>
      </c>
      <c r="E33" s="52" t="s">
        <v>1918</v>
      </c>
      <c r="F33" s="42" t="s">
        <v>1871</v>
      </c>
      <c r="G33" s="45"/>
    </row>
    <row r="34" spans="1:7" ht="45">
      <c r="A34" s="52" t="s">
        <v>654</v>
      </c>
      <c r="B34" s="53" t="s">
        <v>1916</v>
      </c>
      <c r="C34" s="52" t="s">
        <v>1872</v>
      </c>
      <c r="D34" s="52" t="s">
        <v>552</v>
      </c>
      <c r="E34" s="52" t="s">
        <v>1919</v>
      </c>
      <c r="F34" s="40" t="s">
        <v>1871</v>
      </c>
      <c r="G34" s="45"/>
    </row>
    <row r="35" spans="1:7" ht="45">
      <c r="A35" s="52" t="s">
        <v>739</v>
      </c>
      <c r="B35" s="53" t="s">
        <v>1916</v>
      </c>
      <c r="C35" s="52" t="s">
        <v>741</v>
      </c>
      <c r="D35" s="52" t="s">
        <v>1874</v>
      </c>
      <c r="E35" s="52" t="s">
        <v>1920</v>
      </c>
      <c r="F35" s="42" t="s">
        <v>1876</v>
      </c>
      <c r="G35" s="45"/>
    </row>
    <row r="36" spans="1:7" ht="45">
      <c r="A36" s="52" t="s">
        <v>549</v>
      </c>
      <c r="B36" s="53" t="s">
        <v>1916</v>
      </c>
      <c r="C36" s="52" t="s">
        <v>1877</v>
      </c>
      <c r="D36" s="52" t="s">
        <v>552</v>
      </c>
      <c r="E36" s="52" t="s">
        <v>1921</v>
      </c>
      <c r="F36" s="40" t="s">
        <v>1871</v>
      </c>
      <c r="G36" s="45"/>
    </row>
    <row r="37" spans="1:7" ht="135">
      <c r="A37" s="52" t="s">
        <v>1879</v>
      </c>
      <c r="B37" s="53" t="s">
        <v>1916</v>
      </c>
      <c r="C37" s="52" t="s">
        <v>993</v>
      </c>
      <c r="D37" s="52" t="s">
        <v>994</v>
      </c>
      <c r="E37" s="52" t="s">
        <v>1881</v>
      </c>
      <c r="F37" s="42" t="s">
        <v>1882</v>
      </c>
      <c r="G37" s="50" t="s">
        <v>1883</v>
      </c>
    </row>
    <row r="38" spans="1:7" ht="90">
      <c r="A38" s="52" t="s">
        <v>195</v>
      </c>
      <c r="B38" s="53" t="s">
        <v>1916</v>
      </c>
      <c r="C38" s="52" t="s">
        <v>1884</v>
      </c>
      <c r="D38" s="52" t="s">
        <v>1922</v>
      </c>
      <c r="E38" s="52" t="s">
        <v>1885</v>
      </c>
      <c r="F38" s="40" t="s">
        <v>1886</v>
      </c>
      <c r="G38" s="45"/>
    </row>
    <row r="39" spans="1:7" ht="135">
      <c r="A39" s="52" t="s">
        <v>1887</v>
      </c>
      <c r="B39" s="53" t="s">
        <v>1916</v>
      </c>
      <c r="C39" s="52" t="s">
        <v>1923</v>
      </c>
      <c r="D39" s="52" t="s">
        <v>1924</v>
      </c>
      <c r="E39" s="52" t="s">
        <v>1925</v>
      </c>
      <c r="F39" s="46" t="s">
        <v>1926</v>
      </c>
      <c r="G39" s="45"/>
    </row>
    <row r="40" spans="1:7" ht="45">
      <c r="A40" s="52" t="s">
        <v>1280</v>
      </c>
      <c r="B40" s="53" t="s">
        <v>1916</v>
      </c>
      <c r="C40" s="52" t="s">
        <v>1890</v>
      </c>
      <c r="D40" s="52" t="s">
        <v>1283</v>
      </c>
      <c r="E40" s="52" t="s">
        <v>1927</v>
      </c>
      <c r="F40" s="40" t="s">
        <v>1892</v>
      </c>
      <c r="G40" s="45"/>
    </row>
    <row r="41" spans="1:7" ht="45">
      <c r="A41" s="52" t="s">
        <v>1285</v>
      </c>
      <c r="B41" s="53" t="s">
        <v>1916</v>
      </c>
      <c r="C41" s="52" t="s">
        <v>1287</v>
      </c>
      <c r="D41" s="52" t="s">
        <v>1288</v>
      </c>
      <c r="E41" s="52" t="s">
        <v>1928</v>
      </c>
      <c r="F41" s="42" t="s">
        <v>1894</v>
      </c>
      <c r="G41" s="45"/>
    </row>
    <row r="42" spans="1:7" ht="45">
      <c r="A42" s="52" t="s">
        <v>1090</v>
      </c>
      <c r="B42" s="53" t="s">
        <v>1916</v>
      </c>
      <c r="C42" s="52" t="s">
        <v>1092</v>
      </c>
      <c r="D42" s="52" t="s">
        <v>1093</v>
      </c>
      <c r="E42" s="52" t="s">
        <v>1929</v>
      </c>
      <c r="F42" s="40" t="s">
        <v>1896</v>
      </c>
      <c r="G42" s="45"/>
    </row>
    <row r="43" spans="1:7" ht="45">
      <c r="A43" s="52" t="s">
        <v>802</v>
      </c>
      <c r="B43" s="53" t="s">
        <v>1916</v>
      </c>
      <c r="C43" s="52" t="s">
        <v>1897</v>
      </c>
      <c r="D43" s="52" t="s">
        <v>805</v>
      </c>
      <c r="E43" s="52" t="s">
        <v>1930</v>
      </c>
      <c r="F43" s="42" t="s">
        <v>1899</v>
      </c>
      <c r="G43" s="45"/>
    </row>
    <row r="44" spans="1:7" ht="45">
      <c r="A44" s="52" t="s">
        <v>361</v>
      </c>
      <c r="B44" s="53" t="s">
        <v>1916</v>
      </c>
      <c r="C44" s="52" t="s">
        <v>358</v>
      </c>
      <c r="D44" s="54" t="s">
        <v>363</v>
      </c>
      <c r="E44" s="52" t="s">
        <v>1919</v>
      </c>
      <c r="F44" s="40" t="s">
        <v>1901</v>
      </c>
      <c r="G44" s="45"/>
    </row>
    <row r="45" spans="1:7" ht="90">
      <c r="A45" s="38" t="s">
        <v>1931</v>
      </c>
      <c r="B45" s="48" t="s">
        <v>1858</v>
      </c>
      <c r="C45" s="39" t="s">
        <v>1932</v>
      </c>
      <c r="D45" s="38" t="s">
        <v>1228</v>
      </c>
      <c r="E45" s="38" t="s">
        <v>1933</v>
      </c>
      <c r="F45" s="42" t="s">
        <v>1934</v>
      </c>
      <c r="G45" s="45"/>
    </row>
    <row r="46" spans="1:7" ht="135">
      <c r="A46" s="38" t="s">
        <v>1935</v>
      </c>
      <c r="B46" s="48" t="s">
        <v>1858</v>
      </c>
      <c r="C46" s="38" t="s">
        <v>699</v>
      </c>
      <c r="D46" s="39" t="s">
        <v>700</v>
      </c>
      <c r="E46" s="39" t="s">
        <v>1936</v>
      </c>
      <c r="F46" s="40" t="s">
        <v>1937</v>
      </c>
      <c r="G46" s="45"/>
    </row>
    <row r="47" spans="1:7" ht="45">
      <c r="A47" s="39" t="s">
        <v>1938</v>
      </c>
      <c r="B47" s="48" t="s">
        <v>1858</v>
      </c>
      <c r="C47" s="39" t="s">
        <v>1139</v>
      </c>
      <c r="D47" s="38" t="s">
        <v>1140</v>
      </c>
      <c r="E47" s="39" t="s">
        <v>1939</v>
      </c>
      <c r="F47" s="40"/>
      <c r="G47" s="45"/>
    </row>
    <row r="48" spans="1:7" ht="165">
      <c r="A48" s="38" t="s">
        <v>1940</v>
      </c>
      <c r="B48" s="48" t="s">
        <v>1858</v>
      </c>
      <c r="C48" s="38" t="s">
        <v>542</v>
      </c>
      <c r="D48" s="39" t="s">
        <v>543</v>
      </c>
      <c r="E48" s="39" t="s">
        <v>1941</v>
      </c>
      <c r="F48" s="40" t="s">
        <v>1942</v>
      </c>
      <c r="G48" s="45"/>
    </row>
    <row r="49" spans="1:7" ht="45">
      <c r="A49" s="47" t="s">
        <v>1943</v>
      </c>
      <c r="B49" s="55" t="s">
        <v>1858</v>
      </c>
      <c r="C49" s="47" t="s">
        <v>1185</v>
      </c>
      <c r="D49" s="47" t="s">
        <v>1186</v>
      </c>
      <c r="E49" s="47" t="s">
        <v>1944</v>
      </c>
      <c r="F49" s="40" t="s">
        <v>1945</v>
      </c>
      <c r="G49" s="45"/>
    </row>
    <row r="50" spans="1:7" ht="45">
      <c r="A50" s="39" t="s">
        <v>931</v>
      </c>
      <c r="B50" s="48" t="s">
        <v>1946</v>
      </c>
      <c r="C50" s="39" t="s">
        <v>933</v>
      </c>
      <c r="D50" s="40" t="s">
        <v>934</v>
      </c>
      <c r="E50" s="39" t="s">
        <v>1862</v>
      </c>
      <c r="F50" s="40" t="s">
        <v>1863</v>
      </c>
      <c r="G50" s="45"/>
    </row>
    <row r="51" spans="1:7" ht="75">
      <c r="A51" s="39" t="s">
        <v>1034</v>
      </c>
      <c r="B51" s="48" t="s">
        <v>1946</v>
      </c>
      <c r="C51" s="39" t="s">
        <v>1036</v>
      </c>
      <c r="D51" s="39" t="s">
        <v>1917</v>
      </c>
      <c r="E51" s="39" t="s">
        <v>1864</v>
      </c>
      <c r="F51" s="40" t="s">
        <v>1947</v>
      </c>
      <c r="G51" s="45"/>
    </row>
    <row r="52" spans="1:7" ht="45">
      <c r="A52" s="39" t="s">
        <v>306</v>
      </c>
      <c r="B52" s="48" t="s">
        <v>1946</v>
      </c>
      <c r="C52" s="39" t="s">
        <v>1866</v>
      </c>
      <c r="D52" s="39" t="s">
        <v>309</v>
      </c>
      <c r="E52" s="39" t="s">
        <v>33</v>
      </c>
      <c r="F52" s="40" t="s">
        <v>1868</v>
      </c>
      <c r="G52" s="45"/>
    </row>
    <row r="53" spans="1:7" ht="45">
      <c r="A53" s="39" t="s">
        <v>1086</v>
      </c>
      <c r="B53" s="48" t="s">
        <v>1946</v>
      </c>
      <c r="C53" s="39" t="s">
        <v>1869</v>
      </c>
      <c r="D53" s="39" t="s">
        <v>552</v>
      </c>
      <c r="E53" s="39" t="s">
        <v>1918</v>
      </c>
      <c r="F53" s="42" t="s">
        <v>1871</v>
      </c>
      <c r="G53" s="45"/>
    </row>
    <row r="54" spans="1:7" ht="45">
      <c r="A54" s="39" t="s">
        <v>654</v>
      </c>
      <c r="B54" s="48" t="s">
        <v>1946</v>
      </c>
      <c r="C54" s="39" t="s">
        <v>1872</v>
      </c>
      <c r="D54" s="39" t="s">
        <v>552</v>
      </c>
      <c r="E54" s="39" t="s">
        <v>1919</v>
      </c>
      <c r="F54" s="40" t="s">
        <v>1871</v>
      </c>
      <c r="G54" s="45"/>
    </row>
    <row r="55" spans="1:7" ht="45">
      <c r="A55" s="39" t="s">
        <v>739</v>
      </c>
      <c r="B55" s="48" t="s">
        <v>1946</v>
      </c>
      <c r="C55" s="39" t="s">
        <v>741</v>
      </c>
      <c r="D55" s="39" t="s">
        <v>1874</v>
      </c>
      <c r="E55" s="39" t="s">
        <v>1920</v>
      </c>
      <c r="F55" s="42" t="s">
        <v>1876</v>
      </c>
      <c r="G55" s="45"/>
    </row>
    <row r="56" spans="1:7" ht="45">
      <c r="A56" s="39" t="s">
        <v>549</v>
      </c>
      <c r="B56" s="48" t="s">
        <v>1946</v>
      </c>
      <c r="C56" s="39" t="s">
        <v>1877</v>
      </c>
      <c r="D56" s="39" t="s">
        <v>552</v>
      </c>
      <c r="E56" s="39" t="s">
        <v>1921</v>
      </c>
      <c r="F56" s="40" t="s">
        <v>1871</v>
      </c>
      <c r="G56" s="45"/>
    </row>
    <row r="57" spans="1:7" ht="135">
      <c r="A57" s="39" t="s">
        <v>1879</v>
      </c>
      <c r="B57" s="48" t="s">
        <v>1946</v>
      </c>
      <c r="C57" s="38" t="s">
        <v>993</v>
      </c>
      <c r="D57" s="39" t="s">
        <v>994</v>
      </c>
      <c r="E57" s="39" t="s">
        <v>1881</v>
      </c>
      <c r="F57" s="42" t="s">
        <v>1882</v>
      </c>
      <c r="G57" s="50" t="s">
        <v>1883</v>
      </c>
    </row>
    <row r="58" spans="1:7" ht="90">
      <c r="A58" s="39" t="s">
        <v>195</v>
      </c>
      <c r="B58" s="48" t="s">
        <v>1946</v>
      </c>
      <c r="C58" s="38" t="s">
        <v>1884</v>
      </c>
      <c r="D58" s="38" t="s">
        <v>1922</v>
      </c>
      <c r="E58" s="39" t="s">
        <v>1885</v>
      </c>
      <c r="F58" s="40" t="s">
        <v>1886</v>
      </c>
      <c r="G58" s="45"/>
    </row>
    <row r="59" spans="1:7" ht="135">
      <c r="A59" s="39" t="s">
        <v>1887</v>
      </c>
      <c r="B59" s="48" t="s">
        <v>1946</v>
      </c>
      <c r="C59" s="38" t="s">
        <v>1923</v>
      </c>
      <c r="D59" s="39" t="s">
        <v>1924</v>
      </c>
      <c r="E59" s="39" t="s">
        <v>1925</v>
      </c>
      <c r="F59" s="46" t="s">
        <v>1926</v>
      </c>
      <c r="G59" s="45"/>
    </row>
    <row r="60" spans="1:7" ht="45">
      <c r="A60" s="39" t="s">
        <v>1280</v>
      </c>
      <c r="B60" s="48" t="s">
        <v>1946</v>
      </c>
      <c r="C60" s="39" t="s">
        <v>1890</v>
      </c>
      <c r="D60" s="39" t="s">
        <v>1283</v>
      </c>
      <c r="E60" s="39" t="s">
        <v>1927</v>
      </c>
      <c r="F60" s="40" t="s">
        <v>1892</v>
      </c>
      <c r="G60" s="45"/>
    </row>
    <row r="61" spans="1:7" ht="45">
      <c r="A61" s="39" t="s">
        <v>1285</v>
      </c>
      <c r="B61" s="48" t="s">
        <v>1946</v>
      </c>
      <c r="C61" s="39" t="s">
        <v>1287</v>
      </c>
      <c r="D61" s="39" t="s">
        <v>1288</v>
      </c>
      <c r="E61" s="39" t="s">
        <v>1928</v>
      </c>
      <c r="F61" s="42" t="s">
        <v>1894</v>
      </c>
      <c r="G61" s="45"/>
    </row>
    <row r="62" spans="1:7" ht="45">
      <c r="A62" s="39" t="s">
        <v>1090</v>
      </c>
      <c r="B62" s="48" t="s">
        <v>1946</v>
      </c>
      <c r="C62" s="39" t="s">
        <v>1092</v>
      </c>
      <c r="D62" s="39" t="s">
        <v>1093</v>
      </c>
      <c r="E62" s="39" t="s">
        <v>1929</v>
      </c>
      <c r="F62" s="40" t="s">
        <v>1896</v>
      </c>
      <c r="G62" s="45"/>
    </row>
    <row r="63" spans="1:7" ht="45">
      <c r="A63" s="39" t="s">
        <v>802</v>
      </c>
      <c r="B63" s="48" t="s">
        <v>1946</v>
      </c>
      <c r="C63" s="39" t="s">
        <v>1897</v>
      </c>
      <c r="D63" s="39" t="s">
        <v>805</v>
      </c>
      <c r="E63" s="39" t="s">
        <v>1930</v>
      </c>
      <c r="F63" s="42" t="s">
        <v>1899</v>
      </c>
      <c r="G63" s="45"/>
    </row>
    <row r="64" spans="1:7" ht="45">
      <c r="A64" s="39" t="s">
        <v>361</v>
      </c>
      <c r="B64" s="48" t="s">
        <v>1946</v>
      </c>
      <c r="C64" s="39" t="s">
        <v>358</v>
      </c>
      <c r="D64" s="40" t="s">
        <v>363</v>
      </c>
      <c r="E64" s="39" t="s">
        <v>1919</v>
      </c>
      <c r="F64" s="40" t="s">
        <v>1901</v>
      </c>
      <c r="G64" s="45"/>
    </row>
    <row r="65" spans="1:7" ht="105">
      <c r="A65" s="39" t="s">
        <v>1948</v>
      </c>
      <c r="B65" s="48" t="s">
        <v>1858</v>
      </c>
      <c r="C65" s="39" t="s">
        <v>1949</v>
      </c>
      <c r="D65" s="39" t="s">
        <v>1363</v>
      </c>
      <c r="E65" s="39" t="s">
        <v>1950</v>
      </c>
      <c r="F65" s="46" t="s">
        <v>1951</v>
      </c>
      <c r="G65" s="45"/>
    </row>
    <row r="66" spans="1:7" ht="225">
      <c r="A66" s="38" t="s">
        <v>1952</v>
      </c>
      <c r="B66" s="48" t="s">
        <v>1858</v>
      </c>
      <c r="C66" s="38" t="s">
        <v>1176</v>
      </c>
      <c r="D66" s="39" t="s">
        <v>1177</v>
      </c>
      <c r="E66" s="38" t="s">
        <v>1953</v>
      </c>
      <c r="F66" s="40" t="s">
        <v>1954</v>
      </c>
      <c r="G66" s="45"/>
    </row>
    <row r="67" spans="1:7" ht="120">
      <c r="A67" s="47" t="s">
        <v>1955</v>
      </c>
      <c r="B67" s="55" t="s">
        <v>1836</v>
      </c>
      <c r="C67" s="47" t="s">
        <v>1152</v>
      </c>
      <c r="D67" s="47" t="s">
        <v>1153</v>
      </c>
      <c r="E67" s="47" t="s">
        <v>1956</v>
      </c>
      <c r="F67" s="42" t="s">
        <v>1153</v>
      </c>
      <c r="G67" s="43"/>
    </row>
    <row r="68" spans="1:7" ht="45">
      <c r="A68" s="39" t="s">
        <v>1957</v>
      </c>
      <c r="B68" s="48" t="s">
        <v>1958</v>
      </c>
      <c r="C68" s="39" t="s">
        <v>1385</v>
      </c>
      <c r="D68" s="45" t="s">
        <v>1386</v>
      </c>
      <c r="E68" s="39" t="s">
        <v>1959</v>
      </c>
      <c r="F68" s="40" t="s">
        <v>1960</v>
      </c>
      <c r="G68" s="45"/>
    </row>
    <row r="69" spans="1:7" ht="150">
      <c r="A69" s="39" t="s">
        <v>1961</v>
      </c>
      <c r="B69" s="48" t="s">
        <v>1958</v>
      </c>
      <c r="C69" s="39" t="s">
        <v>736</v>
      </c>
      <c r="D69" s="39" t="s">
        <v>737</v>
      </c>
      <c r="E69" s="38" t="s">
        <v>1962</v>
      </c>
      <c r="F69" s="42"/>
      <c r="G69" s="43"/>
    </row>
    <row r="70" spans="1:7" ht="90">
      <c r="A70" s="44" t="s">
        <v>1963</v>
      </c>
      <c r="B70" s="49" t="s">
        <v>1958</v>
      </c>
      <c r="C70" s="44" t="s">
        <v>1964</v>
      </c>
      <c r="D70" s="44" t="s">
        <v>338</v>
      </c>
      <c r="E70" s="44" t="s">
        <v>1965</v>
      </c>
      <c r="F70" s="40" t="s">
        <v>1966</v>
      </c>
      <c r="G70" s="45"/>
    </row>
    <row r="71" spans="1:7" ht="90">
      <c r="A71" s="38" t="s">
        <v>1967</v>
      </c>
      <c r="B71" s="48" t="s">
        <v>1958</v>
      </c>
      <c r="C71" s="39" t="s">
        <v>1131</v>
      </c>
      <c r="D71" s="39" t="s">
        <v>1132</v>
      </c>
      <c r="E71" s="39" t="s">
        <v>1968</v>
      </c>
      <c r="F71" s="46" t="s">
        <v>1969</v>
      </c>
      <c r="G71" s="43"/>
    </row>
    <row r="72" spans="1:7" ht="60">
      <c r="A72" s="38" t="s">
        <v>1970</v>
      </c>
      <c r="B72" s="48" t="s">
        <v>1958</v>
      </c>
      <c r="C72" s="39" t="s">
        <v>1170</v>
      </c>
      <c r="D72" s="39" t="s">
        <v>1171</v>
      </c>
      <c r="E72" s="38" t="s">
        <v>1971</v>
      </c>
      <c r="F72" s="51" t="s">
        <v>1972</v>
      </c>
      <c r="G72" s="45"/>
    </row>
    <row r="73" spans="1:7" ht="90">
      <c r="A73" s="38" t="s">
        <v>1973</v>
      </c>
      <c r="B73" s="48" t="s">
        <v>1958</v>
      </c>
      <c r="C73" s="39" t="s">
        <v>1735</v>
      </c>
      <c r="D73" s="39" t="s">
        <v>279</v>
      </c>
      <c r="E73" s="39" t="s">
        <v>1974</v>
      </c>
      <c r="F73" s="42" t="s">
        <v>1975</v>
      </c>
      <c r="G73" s="43"/>
    </row>
    <row r="74" spans="1:7" ht="45">
      <c r="A74" s="38" t="s">
        <v>1976</v>
      </c>
      <c r="B74" s="48" t="s">
        <v>1958</v>
      </c>
      <c r="C74" s="39" t="s">
        <v>596</v>
      </c>
      <c r="D74" s="39" t="s">
        <v>1977</v>
      </c>
      <c r="E74" s="38" t="s">
        <v>1978</v>
      </c>
      <c r="F74" s="39" t="s">
        <v>1979</v>
      </c>
      <c r="G74" s="45"/>
    </row>
    <row r="75" spans="1:7" ht="120">
      <c r="A75" s="44" t="s">
        <v>1980</v>
      </c>
      <c r="B75" s="49" t="s">
        <v>1958</v>
      </c>
      <c r="C75" s="44" t="s">
        <v>822</v>
      </c>
      <c r="D75" s="44" t="s">
        <v>1981</v>
      </c>
      <c r="E75" s="44" t="s">
        <v>1982</v>
      </c>
      <c r="F75" s="42" t="s">
        <v>1983</v>
      </c>
      <c r="G75" s="43"/>
    </row>
    <row r="76" spans="1:7" ht="90">
      <c r="A76" s="38" t="s">
        <v>1984</v>
      </c>
      <c r="B76" s="48" t="s">
        <v>1958</v>
      </c>
      <c r="C76" s="39" t="s">
        <v>864</v>
      </c>
      <c r="D76" s="39" t="s">
        <v>865</v>
      </c>
      <c r="E76" s="39" t="s">
        <v>1985</v>
      </c>
      <c r="F76" s="40" t="s">
        <v>1986</v>
      </c>
      <c r="G76" s="45"/>
    </row>
    <row r="77" spans="1:7" ht="45">
      <c r="A77" s="44" t="s">
        <v>1987</v>
      </c>
      <c r="B77" s="49" t="s">
        <v>1958</v>
      </c>
      <c r="C77" s="44" t="s">
        <v>1988</v>
      </c>
      <c r="D77" s="44" t="s">
        <v>1989</v>
      </c>
      <c r="E77" s="44" t="s">
        <v>1990</v>
      </c>
      <c r="F77" s="42"/>
      <c r="G77" s="43"/>
    </row>
    <row r="78" spans="1:7" ht="75">
      <c r="A78" s="38" t="s">
        <v>1991</v>
      </c>
      <c r="B78" s="48" t="s">
        <v>1958</v>
      </c>
      <c r="C78" s="39" t="s">
        <v>872</v>
      </c>
      <c r="D78" s="39" t="s">
        <v>873</v>
      </c>
      <c r="E78" s="39" t="s">
        <v>1992</v>
      </c>
      <c r="F78" s="42"/>
      <c r="G78" s="43"/>
    </row>
    <row r="79" spans="1:7" ht="135">
      <c r="A79" s="44" t="s">
        <v>1993</v>
      </c>
      <c r="B79" s="49" t="s">
        <v>1958</v>
      </c>
      <c r="C79" s="44" t="s">
        <v>1994</v>
      </c>
      <c r="D79" s="44" t="s">
        <v>994</v>
      </c>
      <c r="E79" s="44" t="s">
        <v>1881</v>
      </c>
      <c r="F79" s="42" t="s">
        <v>1995</v>
      </c>
      <c r="G79" s="50" t="s">
        <v>1883</v>
      </c>
    </row>
    <row r="80" spans="1:7" ht="75">
      <c r="A80" s="44" t="s">
        <v>1996</v>
      </c>
      <c r="B80" s="49" t="s">
        <v>1958</v>
      </c>
      <c r="C80" s="44" t="s">
        <v>813</v>
      </c>
      <c r="D80" s="56" t="s">
        <v>814</v>
      </c>
      <c r="E80" s="44" t="s">
        <v>1997</v>
      </c>
      <c r="F80" s="42" t="s">
        <v>1998</v>
      </c>
      <c r="G80" s="43"/>
    </row>
    <row r="81" spans="1:7" ht="105">
      <c r="A81" s="38" t="s">
        <v>1999</v>
      </c>
      <c r="B81" s="48" t="s">
        <v>1958</v>
      </c>
      <c r="C81" s="38" t="s">
        <v>1657</v>
      </c>
      <c r="D81" s="39" t="s">
        <v>419</v>
      </c>
      <c r="E81" s="38" t="s">
        <v>2000</v>
      </c>
      <c r="F81" s="42" t="s">
        <v>2001</v>
      </c>
      <c r="G81" s="43"/>
    </row>
    <row r="82" spans="1:7" ht="45">
      <c r="A82" s="38" t="s">
        <v>2002</v>
      </c>
      <c r="B82" s="48" t="s">
        <v>1958</v>
      </c>
      <c r="C82" s="39" t="s">
        <v>588</v>
      </c>
      <c r="D82" s="39" t="s">
        <v>589</v>
      </c>
      <c r="E82" s="39" t="s">
        <v>2003</v>
      </c>
      <c r="F82" s="39" t="s">
        <v>2004</v>
      </c>
      <c r="G82" s="45"/>
    </row>
    <row r="83" spans="1:7" ht="135">
      <c r="A83" s="47" t="s">
        <v>2005</v>
      </c>
      <c r="B83" s="55" t="s">
        <v>1958</v>
      </c>
      <c r="C83" s="47" t="s">
        <v>2006</v>
      </c>
      <c r="D83" s="47" t="s">
        <v>89</v>
      </c>
      <c r="E83" s="47" t="s">
        <v>2007</v>
      </c>
      <c r="F83" s="42" t="s">
        <v>2008</v>
      </c>
      <c r="G83" s="43"/>
    </row>
    <row r="84" spans="1:7" ht="60">
      <c r="A84" s="38" t="s">
        <v>111</v>
      </c>
      <c r="B84" s="48" t="s">
        <v>2009</v>
      </c>
      <c r="C84" s="39" t="s">
        <v>113</v>
      </c>
      <c r="D84" s="43" t="s">
        <v>2010</v>
      </c>
      <c r="E84" s="39" t="s">
        <v>2011</v>
      </c>
      <c r="F84" s="42" t="s">
        <v>2010</v>
      </c>
      <c r="G84" s="43"/>
    </row>
    <row r="85" spans="1:7" ht="45">
      <c r="A85" s="39" t="s">
        <v>2012</v>
      </c>
      <c r="B85" s="48" t="s">
        <v>2009</v>
      </c>
      <c r="C85" s="39" t="s">
        <v>2013</v>
      </c>
      <c r="D85" s="39" t="s">
        <v>2014</v>
      </c>
      <c r="E85" s="39" t="s">
        <v>2015</v>
      </c>
      <c r="F85" s="42" t="s">
        <v>2016</v>
      </c>
      <c r="G85" s="43"/>
    </row>
    <row r="86" spans="1:7" ht="60">
      <c r="A86" s="38" t="s">
        <v>371</v>
      </c>
      <c r="B86" s="48" t="s">
        <v>2009</v>
      </c>
      <c r="C86" s="38" t="s">
        <v>2017</v>
      </c>
      <c r="D86" s="38" t="s">
        <v>374</v>
      </c>
      <c r="E86" s="38" t="s">
        <v>2018</v>
      </c>
      <c r="F86" s="42"/>
      <c r="G86" s="43"/>
    </row>
    <row r="87" spans="1:7" ht="150">
      <c r="A87" s="39" t="s">
        <v>2019</v>
      </c>
      <c r="B87" s="48" t="s">
        <v>1958</v>
      </c>
      <c r="C87" s="38" t="s">
        <v>238</v>
      </c>
      <c r="D87" s="39" t="s">
        <v>239</v>
      </c>
      <c r="E87" s="39" t="s">
        <v>2020</v>
      </c>
      <c r="F87" s="46" t="s">
        <v>2021</v>
      </c>
      <c r="G87" s="43"/>
    </row>
    <row r="88" spans="1:7" ht="90">
      <c r="A88" s="39" t="s">
        <v>2022</v>
      </c>
      <c r="B88" s="48" t="s">
        <v>1958</v>
      </c>
      <c r="C88" s="38" t="s">
        <v>2023</v>
      </c>
      <c r="D88" s="39" t="s">
        <v>2024</v>
      </c>
      <c r="E88" s="38" t="s">
        <v>2025</v>
      </c>
      <c r="F88" s="46" t="s">
        <v>2026</v>
      </c>
      <c r="G88" s="45"/>
    </row>
    <row r="89" spans="1:7" ht="75">
      <c r="A89" s="39" t="s">
        <v>2027</v>
      </c>
      <c r="B89" s="48" t="s">
        <v>1958</v>
      </c>
      <c r="C89" s="38" t="s">
        <v>2028</v>
      </c>
      <c r="D89" s="39" t="s">
        <v>492</v>
      </c>
      <c r="E89" s="38" t="s">
        <v>2029</v>
      </c>
      <c r="F89" s="46" t="s">
        <v>2026</v>
      </c>
      <c r="G89" s="45"/>
    </row>
    <row r="90" spans="1:7" ht="75">
      <c r="A90" s="39" t="s">
        <v>2030</v>
      </c>
      <c r="B90" s="48" t="s">
        <v>1958</v>
      </c>
      <c r="C90" s="38" t="s">
        <v>2031</v>
      </c>
      <c r="D90" s="39" t="s">
        <v>494</v>
      </c>
      <c r="E90" s="38" t="s">
        <v>2032</v>
      </c>
      <c r="F90" s="46" t="s">
        <v>2026</v>
      </c>
      <c r="G90" s="45"/>
    </row>
    <row r="91" spans="1:7" ht="150">
      <c r="A91" s="39" t="s">
        <v>2033</v>
      </c>
      <c r="B91" s="48" t="s">
        <v>1958</v>
      </c>
      <c r="C91" s="38" t="s">
        <v>2034</v>
      </c>
      <c r="D91" s="39" t="s">
        <v>1202</v>
      </c>
      <c r="E91" s="38" t="s">
        <v>2035</v>
      </c>
      <c r="F91" s="46" t="s">
        <v>2026</v>
      </c>
      <c r="G91" s="45"/>
    </row>
    <row r="92" spans="1:7" ht="120">
      <c r="A92" s="39" t="s">
        <v>2036</v>
      </c>
      <c r="B92" s="48" t="s">
        <v>1958</v>
      </c>
      <c r="C92" s="38" t="s">
        <v>1025</v>
      </c>
      <c r="D92" s="39" t="s">
        <v>1026</v>
      </c>
      <c r="E92" s="39" t="s">
        <v>2037</v>
      </c>
      <c r="F92" s="40" t="s">
        <v>2038</v>
      </c>
      <c r="G92" s="45"/>
    </row>
    <row r="93" spans="1:7" ht="45">
      <c r="A93" s="39" t="s">
        <v>2039</v>
      </c>
      <c r="B93" s="48" t="s">
        <v>1958</v>
      </c>
      <c r="C93" s="38" t="s">
        <v>2040</v>
      </c>
      <c r="D93" s="39" t="s">
        <v>2041</v>
      </c>
      <c r="E93" s="39" t="s">
        <v>2042</v>
      </c>
      <c r="F93" s="42" t="s">
        <v>2043</v>
      </c>
      <c r="G93" s="43"/>
    </row>
    <row r="94" spans="1:7" ht="30">
      <c r="A94" s="44" t="s">
        <v>2044</v>
      </c>
      <c r="B94" s="49" t="s">
        <v>1958</v>
      </c>
      <c r="C94" s="44" t="s">
        <v>2045</v>
      </c>
      <c r="D94" s="44" t="s">
        <v>2046</v>
      </c>
      <c r="E94" s="44" t="s">
        <v>64</v>
      </c>
      <c r="F94" s="40"/>
      <c r="G94" s="45"/>
    </row>
    <row r="95" spans="1:7" ht="135">
      <c r="A95" s="39" t="s">
        <v>2047</v>
      </c>
      <c r="B95" s="48" t="s">
        <v>1958</v>
      </c>
      <c r="C95" s="38" t="s">
        <v>2048</v>
      </c>
      <c r="D95" s="39" t="s">
        <v>1220</v>
      </c>
      <c r="E95" s="39" t="s">
        <v>2049</v>
      </c>
      <c r="F95" s="40" t="s">
        <v>2050</v>
      </c>
      <c r="G95" s="45"/>
    </row>
    <row r="96" spans="1:7" ht="60">
      <c r="A96" s="39" t="s">
        <v>2051</v>
      </c>
      <c r="B96" s="48" t="s">
        <v>1958</v>
      </c>
      <c r="C96" s="38" t="s">
        <v>2052</v>
      </c>
      <c r="D96" s="39" t="s">
        <v>1217</v>
      </c>
      <c r="E96" s="39" t="s">
        <v>2053</v>
      </c>
      <c r="F96" s="42" t="s">
        <v>2054</v>
      </c>
      <c r="G96" s="43"/>
    </row>
    <row r="97" spans="1:7" ht="75">
      <c r="A97" s="39" t="s">
        <v>2055</v>
      </c>
      <c r="B97" s="48" t="s">
        <v>1958</v>
      </c>
      <c r="C97" s="39" t="s">
        <v>2056</v>
      </c>
      <c r="D97" s="39" t="s">
        <v>1215</v>
      </c>
      <c r="E97" s="39" t="s">
        <v>2057</v>
      </c>
      <c r="F97" s="42" t="s">
        <v>2054</v>
      </c>
      <c r="G97" s="43"/>
    </row>
    <row r="98" spans="1:7" ht="60">
      <c r="A98" s="39" t="s">
        <v>2058</v>
      </c>
      <c r="B98" s="48" t="s">
        <v>1958</v>
      </c>
      <c r="C98" s="39" t="s">
        <v>81</v>
      </c>
      <c r="D98" s="39" t="s">
        <v>82</v>
      </c>
      <c r="E98" s="57" t="s">
        <v>2059</v>
      </c>
      <c r="F98" s="42" t="s">
        <v>2060</v>
      </c>
      <c r="G98" s="43"/>
    </row>
    <row r="99" spans="1:7" ht="180">
      <c r="A99" s="38" t="s">
        <v>2061</v>
      </c>
      <c r="B99" s="48" t="s">
        <v>1958</v>
      </c>
      <c r="C99" s="38" t="s">
        <v>2062</v>
      </c>
      <c r="D99" s="38" t="s">
        <v>609</v>
      </c>
      <c r="E99" s="38" t="s">
        <v>2063</v>
      </c>
      <c r="F99" s="40" t="s">
        <v>2064</v>
      </c>
      <c r="G99" s="41" t="s">
        <v>624</v>
      </c>
    </row>
    <row r="100" spans="1:7" ht="75">
      <c r="A100" s="39" t="s">
        <v>2065</v>
      </c>
      <c r="B100" s="48" t="s">
        <v>1958</v>
      </c>
      <c r="C100" s="38" t="s">
        <v>1661</v>
      </c>
      <c r="D100" s="39" t="s">
        <v>617</v>
      </c>
      <c r="E100" s="39" t="s">
        <v>2066</v>
      </c>
      <c r="F100" s="42" t="s">
        <v>2067</v>
      </c>
      <c r="G100" s="43"/>
    </row>
    <row r="101" spans="1:7" ht="120">
      <c r="A101" s="39" t="s">
        <v>2068</v>
      </c>
      <c r="B101" s="48" t="s">
        <v>1958</v>
      </c>
      <c r="C101" s="38" t="s">
        <v>2069</v>
      </c>
      <c r="D101" s="38" t="s">
        <v>1433</v>
      </c>
      <c r="E101" s="38" t="s">
        <v>2070</v>
      </c>
      <c r="F101" s="40" t="s">
        <v>2071</v>
      </c>
      <c r="G101" s="45"/>
    </row>
    <row r="102" spans="1:7" ht="120">
      <c r="A102" s="39" t="s">
        <v>2072</v>
      </c>
      <c r="B102" s="48" t="s">
        <v>1958</v>
      </c>
      <c r="C102" s="38" t="s">
        <v>2073</v>
      </c>
      <c r="D102" s="38" t="s">
        <v>1422</v>
      </c>
      <c r="E102" s="38" t="s">
        <v>2074</v>
      </c>
      <c r="F102" s="40" t="s">
        <v>2075</v>
      </c>
      <c r="G102" s="41" t="s">
        <v>2076</v>
      </c>
    </row>
    <row r="103" spans="1:7" ht="75">
      <c r="A103" s="39" t="s">
        <v>2077</v>
      </c>
      <c r="B103" s="48" t="s">
        <v>1958</v>
      </c>
      <c r="C103" s="39" t="s">
        <v>2078</v>
      </c>
      <c r="D103" s="39" t="s">
        <v>632</v>
      </c>
      <c r="E103" s="39" t="s">
        <v>2079</v>
      </c>
      <c r="F103" s="46" t="s">
        <v>2080</v>
      </c>
      <c r="G103" s="45"/>
    </row>
    <row r="104" spans="1:7" ht="75">
      <c r="A104" s="39" t="s">
        <v>2081</v>
      </c>
      <c r="B104" s="48" t="s">
        <v>1958</v>
      </c>
      <c r="C104" s="38" t="s">
        <v>470</v>
      </c>
      <c r="D104" s="39" t="s">
        <v>471</v>
      </c>
      <c r="E104" s="39" t="s">
        <v>2082</v>
      </c>
      <c r="F104" s="40" t="s">
        <v>2083</v>
      </c>
      <c r="G104" s="45"/>
    </row>
    <row r="105" spans="1:7" ht="75">
      <c r="A105" s="39" t="s">
        <v>2084</v>
      </c>
      <c r="B105" s="48" t="s">
        <v>1958</v>
      </c>
      <c r="C105" s="38" t="s">
        <v>1351</v>
      </c>
      <c r="D105" s="39" t="s">
        <v>1352</v>
      </c>
      <c r="E105" s="39" t="s">
        <v>2085</v>
      </c>
      <c r="F105" s="40" t="s">
        <v>2086</v>
      </c>
      <c r="G105" s="45"/>
    </row>
    <row r="106" spans="1:7" ht="75">
      <c r="A106" s="39" t="s">
        <v>2087</v>
      </c>
      <c r="B106" s="48" t="s">
        <v>1958</v>
      </c>
      <c r="C106" s="39" t="s">
        <v>2088</v>
      </c>
      <c r="D106" s="39" t="s">
        <v>1072</v>
      </c>
      <c r="E106" s="39" t="s">
        <v>2089</v>
      </c>
      <c r="F106" s="40" t="s">
        <v>2090</v>
      </c>
      <c r="G106" s="45"/>
    </row>
    <row r="107" spans="1:7" ht="210">
      <c r="A107" s="39" t="s">
        <v>2091</v>
      </c>
      <c r="B107" s="48" t="s">
        <v>1958</v>
      </c>
      <c r="C107" s="38" t="s">
        <v>1235</v>
      </c>
      <c r="D107" s="38" t="s">
        <v>1236</v>
      </c>
      <c r="E107" s="38" t="s">
        <v>2092</v>
      </c>
      <c r="F107" s="42" t="s">
        <v>2093</v>
      </c>
      <c r="G107" s="43"/>
    </row>
    <row r="108" spans="1:7" ht="75">
      <c r="A108" s="39" t="s">
        <v>2094</v>
      </c>
      <c r="B108" s="48" t="s">
        <v>1958</v>
      </c>
      <c r="C108" s="39" t="s">
        <v>2095</v>
      </c>
      <c r="D108" s="39" t="s">
        <v>1330</v>
      </c>
      <c r="E108" s="39" t="s">
        <v>2096</v>
      </c>
      <c r="F108" s="40" t="s">
        <v>2097</v>
      </c>
      <c r="G108" s="45"/>
    </row>
    <row r="109" spans="1:7" ht="45">
      <c r="A109" s="39" t="s">
        <v>2098</v>
      </c>
      <c r="B109" s="48" t="s">
        <v>1958</v>
      </c>
      <c r="C109" s="38" t="s">
        <v>800</v>
      </c>
      <c r="D109" s="39" t="s">
        <v>801</v>
      </c>
      <c r="E109" s="38" t="s">
        <v>2099</v>
      </c>
      <c r="F109" s="51" t="s">
        <v>2100</v>
      </c>
      <c r="G109" s="43"/>
    </row>
    <row r="110" spans="1:7" ht="75">
      <c r="A110" s="39" t="s">
        <v>2101</v>
      </c>
      <c r="B110" s="48" t="s">
        <v>1958</v>
      </c>
      <c r="C110" s="39" t="s">
        <v>723</v>
      </c>
      <c r="D110" s="39" t="s">
        <v>724</v>
      </c>
      <c r="E110" s="39" t="s">
        <v>2102</v>
      </c>
      <c r="F110" s="42" t="s">
        <v>2103</v>
      </c>
      <c r="G110" s="43"/>
    </row>
    <row r="111" spans="1:7" ht="45">
      <c r="A111" s="39" t="s">
        <v>2104</v>
      </c>
      <c r="B111" s="48" t="s">
        <v>1958</v>
      </c>
      <c r="C111" s="39" t="s">
        <v>793</v>
      </c>
      <c r="D111" s="39" t="s">
        <v>794</v>
      </c>
      <c r="E111" s="39" t="s">
        <v>2105</v>
      </c>
      <c r="F111" s="48" t="s">
        <v>2106</v>
      </c>
      <c r="G111" s="43"/>
    </row>
    <row r="112" spans="1:7" ht="60">
      <c r="A112" s="39" t="s">
        <v>2107</v>
      </c>
      <c r="B112" s="48" t="s">
        <v>1958</v>
      </c>
      <c r="C112" s="39" t="s">
        <v>858</v>
      </c>
      <c r="D112" s="39" t="s">
        <v>859</v>
      </c>
      <c r="E112" s="39" t="s">
        <v>2108</v>
      </c>
      <c r="F112" s="48" t="s">
        <v>2109</v>
      </c>
      <c r="G112" s="45"/>
    </row>
    <row r="113" spans="1:7" ht="45">
      <c r="A113" s="39" t="s">
        <v>2110</v>
      </c>
      <c r="B113" s="48" t="s">
        <v>1958</v>
      </c>
      <c r="C113" s="39" t="s">
        <v>1077</v>
      </c>
      <c r="D113" s="39" t="s">
        <v>1078</v>
      </c>
      <c r="E113" s="39" t="s">
        <v>2111</v>
      </c>
      <c r="F113" s="42"/>
      <c r="G113" s="43"/>
    </row>
    <row r="114" spans="1:7" ht="150">
      <c r="A114" s="39" t="s">
        <v>2112</v>
      </c>
      <c r="B114" s="48" t="s">
        <v>1958</v>
      </c>
      <c r="C114" s="38" t="s">
        <v>506</v>
      </c>
      <c r="D114" s="38" t="s">
        <v>507</v>
      </c>
      <c r="E114" s="38" t="s">
        <v>2113</v>
      </c>
      <c r="F114" s="42"/>
      <c r="G114" s="43"/>
    </row>
    <row r="115" spans="1:7" ht="45">
      <c r="A115" s="44" t="s">
        <v>2114</v>
      </c>
      <c r="B115" s="49" t="s">
        <v>1958</v>
      </c>
      <c r="C115" s="44" t="s">
        <v>28</v>
      </c>
      <c r="D115" s="44" t="s">
        <v>2115</v>
      </c>
      <c r="E115" s="44" t="s">
        <v>2116</v>
      </c>
      <c r="F115" s="42"/>
      <c r="G115" s="43"/>
    </row>
    <row r="116" spans="1:7" ht="75">
      <c r="A116" s="39" t="s">
        <v>2117</v>
      </c>
      <c r="B116" s="48" t="s">
        <v>1958</v>
      </c>
      <c r="C116" s="39" t="s">
        <v>26</v>
      </c>
      <c r="D116" s="38" t="s">
        <v>533</v>
      </c>
      <c r="E116" s="39" t="s">
        <v>2118</v>
      </c>
      <c r="F116" s="42"/>
      <c r="G116" s="43"/>
    </row>
    <row r="117" spans="1:7" ht="75">
      <c r="A117" s="39" t="s">
        <v>2119</v>
      </c>
      <c r="B117" s="48" t="s">
        <v>1958</v>
      </c>
      <c r="C117" s="39" t="s">
        <v>29</v>
      </c>
      <c r="D117" s="38" t="s">
        <v>538</v>
      </c>
      <c r="E117" s="39" t="s">
        <v>2120</v>
      </c>
      <c r="F117" s="42"/>
      <c r="G117" s="43"/>
    </row>
    <row r="118" spans="1:7" ht="210">
      <c r="A118" s="39" t="s">
        <v>2121</v>
      </c>
      <c r="B118" s="48" t="s">
        <v>1958</v>
      </c>
      <c r="C118" s="38" t="s">
        <v>1787</v>
      </c>
      <c r="D118" s="38" t="s">
        <v>1195</v>
      </c>
      <c r="E118" s="38" t="s">
        <v>2122</v>
      </c>
      <c r="F118" s="42"/>
      <c r="G118" s="43"/>
    </row>
    <row r="119" spans="1:7" ht="45">
      <c r="A119" s="39" t="s">
        <v>2123</v>
      </c>
      <c r="B119" s="48" t="s">
        <v>1958</v>
      </c>
      <c r="C119" s="38" t="s">
        <v>1189</v>
      </c>
      <c r="D119" s="39" t="s">
        <v>1190</v>
      </c>
      <c r="E119" s="39" t="s">
        <v>2124</v>
      </c>
      <c r="F119" s="42"/>
      <c r="G119" s="43"/>
    </row>
    <row r="120" spans="1:7" ht="45">
      <c r="A120" s="39" t="s">
        <v>2125</v>
      </c>
      <c r="B120" s="48" t="s">
        <v>1958</v>
      </c>
      <c r="C120" s="39" t="s">
        <v>2126</v>
      </c>
      <c r="D120" s="39" t="s">
        <v>770</v>
      </c>
      <c r="E120" s="39" t="s">
        <v>2127</v>
      </c>
      <c r="F120" s="42"/>
      <c r="G120" s="43"/>
    </row>
    <row r="121" spans="1:7" ht="75">
      <c r="A121" s="39" t="s">
        <v>2128</v>
      </c>
      <c r="B121" s="48" t="s">
        <v>1958</v>
      </c>
      <c r="C121" s="38" t="s">
        <v>1367</v>
      </c>
      <c r="D121" s="39" t="s">
        <v>1368</v>
      </c>
      <c r="E121" s="39" t="s">
        <v>2129</v>
      </c>
      <c r="F121" s="40"/>
      <c r="G121" s="45"/>
    </row>
    <row r="122" spans="1:7" ht="75">
      <c r="A122" s="39" t="s">
        <v>2130</v>
      </c>
      <c r="B122" s="48" t="s">
        <v>1958</v>
      </c>
      <c r="C122" s="38" t="s">
        <v>383</v>
      </c>
      <c r="D122" s="38" t="s">
        <v>384</v>
      </c>
      <c r="E122" s="38" t="s">
        <v>2131</v>
      </c>
      <c r="F122" s="40" t="s">
        <v>2132</v>
      </c>
      <c r="G122" s="45"/>
    </row>
    <row r="123" spans="1:7" ht="90">
      <c r="A123" s="47" t="s">
        <v>1252</v>
      </c>
      <c r="B123" s="55" t="s">
        <v>1958</v>
      </c>
      <c r="C123" s="47" t="s">
        <v>1254</v>
      </c>
      <c r="D123" s="47" t="s">
        <v>1255</v>
      </c>
      <c r="E123" s="47" t="s">
        <v>2133</v>
      </c>
      <c r="F123" s="40" t="s">
        <v>2134</v>
      </c>
      <c r="G123" s="45"/>
    </row>
    <row r="124" spans="1:7" ht="45">
      <c r="A124" s="58" t="s">
        <v>931</v>
      </c>
      <c r="B124" s="59" t="s">
        <v>2135</v>
      </c>
      <c r="C124" s="58" t="s">
        <v>933</v>
      </c>
      <c r="D124" s="60" t="s">
        <v>934</v>
      </c>
      <c r="E124" s="58" t="s">
        <v>1862</v>
      </c>
      <c r="F124" s="40" t="s">
        <v>1863</v>
      </c>
      <c r="G124" s="45"/>
    </row>
    <row r="125" spans="1:7" ht="75">
      <c r="A125" s="58" t="s">
        <v>1034</v>
      </c>
      <c r="B125" s="59" t="s">
        <v>2135</v>
      </c>
      <c r="C125" s="58" t="s">
        <v>1036</v>
      </c>
      <c r="D125" s="58" t="s">
        <v>1917</v>
      </c>
      <c r="E125" s="58" t="s">
        <v>1864</v>
      </c>
      <c r="F125" s="40" t="s">
        <v>1947</v>
      </c>
      <c r="G125" s="45"/>
    </row>
    <row r="126" spans="1:7" ht="45">
      <c r="A126" s="58" t="s">
        <v>306</v>
      </c>
      <c r="B126" s="59" t="s">
        <v>2135</v>
      </c>
      <c r="C126" s="58" t="s">
        <v>1866</v>
      </c>
      <c r="D126" s="58" t="s">
        <v>309</v>
      </c>
      <c r="E126" s="58" t="s">
        <v>33</v>
      </c>
      <c r="F126" s="40" t="s">
        <v>1868</v>
      </c>
      <c r="G126" s="45"/>
    </row>
    <row r="127" spans="1:7" ht="45">
      <c r="A127" s="58" t="s">
        <v>1086</v>
      </c>
      <c r="B127" s="59" t="s">
        <v>2135</v>
      </c>
      <c r="C127" s="58" t="s">
        <v>1869</v>
      </c>
      <c r="D127" s="58" t="s">
        <v>552</v>
      </c>
      <c r="E127" s="58" t="s">
        <v>1918</v>
      </c>
      <c r="F127" s="42" t="s">
        <v>1871</v>
      </c>
      <c r="G127" s="45"/>
    </row>
    <row r="128" spans="1:7" ht="45">
      <c r="A128" s="58" t="s">
        <v>654</v>
      </c>
      <c r="B128" s="59" t="s">
        <v>2135</v>
      </c>
      <c r="C128" s="58" t="s">
        <v>1872</v>
      </c>
      <c r="D128" s="58" t="s">
        <v>552</v>
      </c>
      <c r="E128" s="58" t="s">
        <v>1919</v>
      </c>
      <c r="F128" s="40" t="s">
        <v>1871</v>
      </c>
      <c r="G128" s="45"/>
    </row>
    <row r="129" spans="1:7" ht="45">
      <c r="A129" s="58" t="s">
        <v>739</v>
      </c>
      <c r="B129" s="59" t="s">
        <v>2135</v>
      </c>
      <c r="C129" s="58" t="s">
        <v>741</v>
      </c>
      <c r="D129" s="58" t="s">
        <v>1874</v>
      </c>
      <c r="E129" s="58" t="s">
        <v>1920</v>
      </c>
      <c r="F129" s="42" t="s">
        <v>1876</v>
      </c>
      <c r="G129" s="45"/>
    </row>
    <row r="130" spans="1:7" ht="45">
      <c r="A130" s="58" t="s">
        <v>549</v>
      </c>
      <c r="B130" s="59" t="s">
        <v>2135</v>
      </c>
      <c r="C130" s="58" t="s">
        <v>1877</v>
      </c>
      <c r="D130" s="58" t="s">
        <v>552</v>
      </c>
      <c r="E130" s="58" t="s">
        <v>1921</v>
      </c>
      <c r="F130" s="40" t="s">
        <v>1871</v>
      </c>
      <c r="G130" s="45"/>
    </row>
    <row r="131" spans="1:7" ht="135">
      <c r="A131" s="58" t="s">
        <v>1879</v>
      </c>
      <c r="B131" s="59" t="s">
        <v>2135</v>
      </c>
      <c r="C131" s="58" t="s">
        <v>993</v>
      </c>
      <c r="D131" s="58" t="s">
        <v>994</v>
      </c>
      <c r="E131" s="58" t="s">
        <v>1881</v>
      </c>
      <c r="F131" s="42" t="s">
        <v>1882</v>
      </c>
      <c r="G131" s="50" t="s">
        <v>1883</v>
      </c>
    </row>
    <row r="132" spans="1:7" ht="90">
      <c r="A132" s="58" t="s">
        <v>195</v>
      </c>
      <c r="B132" s="59" t="s">
        <v>2135</v>
      </c>
      <c r="C132" s="58" t="s">
        <v>1884</v>
      </c>
      <c r="D132" s="58" t="s">
        <v>1922</v>
      </c>
      <c r="E132" s="58" t="s">
        <v>1885</v>
      </c>
      <c r="F132" s="40" t="s">
        <v>1886</v>
      </c>
      <c r="G132" s="45"/>
    </row>
    <row r="133" spans="1:7" ht="135">
      <c r="A133" s="58" t="s">
        <v>1887</v>
      </c>
      <c r="B133" s="59" t="s">
        <v>2135</v>
      </c>
      <c r="C133" s="58" t="s">
        <v>1923</v>
      </c>
      <c r="D133" s="58" t="s">
        <v>1924</v>
      </c>
      <c r="E133" s="58" t="s">
        <v>1925</v>
      </c>
      <c r="F133" s="46" t="s">
        <v>1926</v>
      </c>
      <c r="G133" s="45"/>
    </row>
    <row r="134" spans="1:7" ht="45">
      <c r="A134" s="58" t="s">
        <v>1280</v>
      </c>
      <c r="B134" s="59" t="s">
        <v>2135</v>
      </c>
      <c r="C134" s="58" t="s">
        <v>1890</v>
      </c>
      <c r="D134" s="58" t="s">
        <v>1283</v>
      </c>
      <c r="E134" s="58" t="s">
        <v>1927</v>
      </c>
      <c r="F134" s="40" t="s">
        <v>1892</v>
      </c>
      <c r="G134" s="45"/>
    </row>
    <row r="135" spans="1:7" ht="45">
      <c r="A135" s="58" t="s">
        <v>1285</v>
      </c>
      <c r="B135" s="59" t="s">
        <v>2135</v>
      </c>
      <c r="C135" s="58" t="s">
        <v>1287</v>
      </c>
      <c r="D135" s="58" t="s">
        <v>1288</v>
      </c>
      <c r="E135" s="58" t="s">
        <v>1928</v>
      </c>
      <c r="F135" s="42" t="s">
        <v>1894</v>
      </c>
      <c r="G135" s="45"/>
    </row>
    <row r="136" spans="1:7" ht="45">
      <c r="A136" s="58" t="s">
        <v>1090</v>
      </c>
      <c r="B136" s="59" t="s">
        <v>2135</v>
      </c>
      <c r="C136" s="58" t="s">
        <v>1092</v>
      </c>
      <c r="D136" s="58" t="s">
        <v>1093</v>
      </c>
      <c r="E136" s="58" t="s">
        <v>1929</v>
      </c>
      <c r="F136" s="40" t="s">
        <v>1896</v>
      </c>
      <c r="G136" s="45"/>
    </row>
    <row r="137" spans="1:7" ht="45">
      <c r="A137" s="58" t="s">
        <v>802</v>
      </c>
      <c r="B137" s="59" t="s">
        <v>2135</v>
      </c>
      <c r="C137" s="58" t="s">
        <v>1897</v>
      </c>
      <c r="D137" s="58" t="s">
        <v>805</v>
      </c>
      <c r="E137" s="58" t="s">
        <v>1930</v>
      </c>
      <c r="F137" s="42" t="s">
        <v>1899</v>
      </c>
      <c r="G137" s="45"/>
    </row>
    <row r="138" spans="1:7" ht="45">
      <c r="A138" s="58" t="s">
        <v>361</v>
      </c>
      <c r="B138" s="59" t="s">
        <v>2135</v>
      </c>
      <c r="C138" s="58" t="s">
        <v>358</v>
      </c>
      <c r="D138" s="60" t="s">
        <v>363</v>
      </c>
      <c r="E138" s="58" t="s">
        <v>1919</v>
      </c>
      <c r="F138" s="40" t="s">
        <v>1901</v>
      </c>
      <c r="G138" s="45"/>
    </row>
    <row r="139" spans="1:7" ht="75">
      <c r="A139" s="47" t="s">
        <v>896</v>
      </c>
      <c r="B139" s="55" t="s">
        <v>1958</v>
      </c>
      <c r="C139" s="47" t="s">
        <v>898</v>
      </c>
      <c r="D139" s="47" t="s">
        <v>899</v>
      </c>
      <c r="E139" s="47" t="s">
        <v>2136</v>
      </c>
      <c r="F139" s="40" t="s">
        <v>2137</v>
      </c>
      <c r="G139" s="45"/>
    </row>
    <row r="140" spans="1:7" ht="60">
      <c r="A140" s="58" t="s">
        <v>931</v>
      </c>
      <c r="B140" s="59" t="s">
        <v>2138</v>
      </c>
      <c r="C140" s="58" t="s">
        <v>933</v>
      </c>
      <c r="D140" s="60" t="s">
        <v>934</v>
      </c>
      <c r="E140" s="58" t="s">
        <v>1862</v>
      </c>
      <c r="F140" s="40" t="s">
        <v>1863</v>
      </c>
      <c r="G140" s="45"/>
    </row>
    <row r="141" spans="1:7" ht="90">
      <c r="A141" s="58" t="s">
        <v>1034</v>
      </c>
      <c r="B141" s="59" t="s">
        <v>2138</v>
      </c>
      <c r="C141" s="58" t="s">
        <v>1036</v>
      </c>
      <c r="D141" s="58" t="s">
        <v>1917</v>
      </c>
      <c r="E141" s="58" t="s">
        <v>1864</v>
      </c>
      <c r="F141" s="40" t="s">
        <v>1865</v>
      </c>
      <c r="G141" s="45"/>
    </row>
    <row r="142" spans="1:7" ht="60">
      <c r="A142" s="58" t="s">
        <v>306</v>
      </c>
      <c r="B142" s="59" t="s">
        <v>2138</v>
      </c>
      <c r="C142" s="58" t="s">
        <v>1866</v>
      </c>
      <c r="D142" s="58" t="s">
        <v>309</v>
      </c>
      <c r="E142" s="58" t="s">
        <v>33</v>
      </c>
      <c r="F142" s="40" t="s">
        <v>1868</v>
      </c>
      <c r="G142" s="45"/>
    </row>
    <row r="143" spans="1:7" ht="60">
      <c r="A143" s="58" t="s">
        <v>1086</v>
      </c>
      <c r="B143" s="59" t="s">
        <v>2138</v>
      </c>
      <c r="C143" s="58" t="s">
        <v>1869</v>
      </c>
      <c r="D143" s="58" t="s">
        <v>552</v>
      </c>
      <c r="E143" s="58" t="s">
        <v>1918</v>
      </c>
      <c r="F143" s="42" t="s">
        <v>1871</v>
      </c>
      <c r="G143" s="45"/>
    </row>
    <row r="144" spans="1:7" ht="60">
      <c r="A144" s="58" t="s">
        <v>654</v>
      </c>
      <c r="B144" s="59" t="s">
        <v>2138</v>
      </c>
      <c r="C144" s="58" t="s">
        <v>1872</v>
      </c>
      <c r="D144" s="58" t="s">
        <v>552</v>
      </c>
      <c r="E144" s="58" t="s">
        <v>1919</v>
      </c>
      <c r="F144" s="40" t="s">
        <v>1871</v>
      </c>
      <c r="G144" s="45"/>
    </row>
    <row r="145" spans="1:7" ht="60">
      <c r="A145" s="58" t="s">
        <v>739</v>
      </c>
      <c r="B145" s="59" t="s">
        <v>2138</v>
      </c>
      <c r="C145" s="58" t="s">
        <v>741</v>
      </c>
      <c r="D145" s="58" t="s">
        <v>1874</v>
      </c>
      <c r="E145" s="58" t="s">
        <v>1920</v>
      </c>
      <c r="F145" s="42" t="s">
        <v>1876</v>
      </c>
      <c r="G145" s="45"/>
    </row>
    <row r="146" spans="1:7" ht="60">
      <c r="A146" s="58" t="s">
        <v>549</v>
      </c>
      <c r="B146" s="59" t="s">
        <v>2138</v>
      </c>
      <c r="C146" s="58" t="s">
        <v>1877</v>
      </c>
      <c r="D146" s="58" t="s">
        <v>552</v>
      </c>
      <c r="E146" s="58" t="s">
        <v>1921</v>
      </c>
      <c r="F146" s="40" t="s">
        <v>1871</v>
      </c>
      <c r="G146" s="45"/>
    </row>
    <row r="147" spans="1:7" ht="135">
      <c r="A147" s="58" t="s">
        <v>1879</v>
      </c>
      <c r="B147" s="59" t="s">
        <v>2138</v>
      </c>
      <c r="C147" s="58" t="s">
        <v>993</v>
      </c>
      <c r="D147" s="58" t="s">
        <v>994</v>
      </c>
      <c r="E147" s="58" t="s">
        <v>1881</v>
      </c>
      <c r="F147" s="42" t="s">
        <v>1882</v>
      </c>
      <c r="G147" s="50" t="s">
        <v>1883</v>
      </c>
    </row>
    <row r="148" spans="1:7" ht="90">
      <c r="A148" s="58" t="s">
        <v>195</v>
      </c>
      <c r="B148" s="59" t="s">
        <v>2138</v>
      </c>
      <c r="C148" s="58" t="s">
        <v>1884</v>
      </c>
      <c r="D148" s="58" t="s">
        <v>1922</v>
      </c>
      <c r="E148" s="58" t="s">
        <v>1885</v>
      </c>
      <c r="F148" s="40" t="s">
        <v>1886</v>
      </c>
      <c r="G148" s="45"/>
    </row>
    <row r="149" spans="1:7" ht="135">
      <c r="A149" s="58" t="s">
        <v>1887</v>
      </c>
      <c r="B149" s="59" t="s">
        <v>2138</v>
      </c>
      <c r="C149" s="58" t="s">
        <v>1923</v>
      </c>
      <c r="D149" s="58" t="s">
        <v>1924</v>
      </c>
      <c r="E149" s="58" t="s">
        <v>1925</v>
      </c>
      <c r="F149" s="46" t="s">
        <v>1926</v>
      </c>
      <c r="G149" s="45"/>
    </row>
    <row r="150" spans="1:7" ht="60">
      <c r="A150" s="58" t="s">
        <v>1280</v>
      </c>
      <c r="B150" s="59" t="s">
        <v>2138</v>
      </c>
      <c r="C150" s="58" t="s">
        <v>1890</v>
      </c>
      <c r="D150" s="58" t="s">
        <v>1283</v>
      </c>
      <c r="E150" s="58" t="s">
        <v>1927</v>
      </c>
      <c r="F150" s="40" t="s">
        <v>1892</v>
      </c>
      <c r="G150" s="45"/>
    </row>
    <row r="151" spans="1:7" ht="60">
      <c r="A151" s="58" t="s">
        <v>1285</v>
      </c>
      <c r="B151" s="59" t="s">
        <v>2138</v>
      </c>
      <c r="C151" s="58" t="s">
        <v>1287</v>
      </c>
      <c r="D151" s="58" t="s">
        <v>1288</v>
      </c>
      <c r="E151" s="58" t="s">
        <v>1928</v>
      </c>
      <c r="F151" s="42" t="s">
        <v>1894</v>
      </c>
      <c r="G151" s="45"/>
    </row>
    <row r="152" spans="1:7" ht="60">
      <c r="A152" s="58" t="s">
        <v>1090</v>
      </c>
      <c r="B152" s="59" t="s">
        <v>2138</v>
      </c>
      <c r="C152" s="58" t="s">
        <v>1092</v>
      </c>
      <c r="D152" s="58" t="s">
        <v>1093</v>
      </c>
      <c r="E152" s="58" t="s">
        <v>1929</v>
      </c>
      <c r="F152" s="40" t="s">
        <v>1896</v>
      </c>
      <c r="G152" s="45"/>
    </row>
    <row r="153" spans="1:7" ht="60">
      <c r="A153" s="58" t="s">
        <v>802</v>
      </c>
      <c r="B153" s="59" t="s">
        <v>2138</v>
      </c>
      <c r="C153" s="58" t="s">
        <v>1897</v>
      </c>
      <c r="D153" s="58" t="s">
        <v>805</v>
      </c>
      <c r="E153" s="58" t="s">
        <v>1930</v>
      </c>
      <c r="F153" s="42" t="s">
        <v>1899</v>
      </c>
      <c r="G153" s="45"/>
    </row>
    <row r="154" spans="1:7" ht="60">
      <c r="A154" s="58" t="s">
        <v>361</v>
      </c>
      <c r="B154" s="59" t="s">
        <v>2138</v>
      </c>
      <c r="C154" s="58" t="s">
        <v>358</v>
      </c>
      <c r="D154" s="60" t="s">
        <v>363</v>
      </c>
      <c r="E154" s="58" t="s">
        <v>1919</v>
      </c>
      <c r="F154" s="40" t="s">
        <v>1901</v>
      </c>
      <c r="G154" s="45"/>
    </row>
    <row r="155" spans="1:7" ht="90">
      <c r="A155" s="47" t="s">
        <v>1256</v>
      </c>
      <c r="B155" s="55" t="s">
        <v>1958</v>
      </c>
      <c r="C155" s="47" t="s">
        <v>2139</v>
      </c>
      <c r="D155" s="47" t="s">
        <v>1257</v>
      </c>
      <c r="E155" s="61" t="s">
        <v>2140</v>
      </c>
      <c r="F155" s="40" t="s">
        <v>2137</v>
      </c>
      <c r="G155" s="45"/>
    </row>
    <row r="156" spans="1:7" ht="60">
      <c r="A156" s="58" t="s">
        <v>931</v>
      </c>
      <c r="B156" s="59" t="s">
        <v>2141</v>
      </c>
      <c r="C156" s="58" t="s">
        <v>933</v>
      </c>
      <c r="D156" s="60" t="s">
        <v>934</v>
      </c>
      <c r="E156" s="58" t="s">
        <v>1862</v>
      </c>
      <c r="F156" s="40" t="s">
        <v>1863</v>
      </c>
      <c r="G156" s="45"/>
    </row>
    <row r="157" spans="1:7" ht="75">
      <c r="A157" s="58" t="s">
        <v>1034</v>
      </c>
      <c r="B157" s="59" t="s">
        <v>2141</v>
      </c>
      <c r="C157" s="58" t="s">
        <v>1036</v>
      </c>
      <c r="D157" s="58" t="s">
        <v>1917</v>
      </c>
      <c r="E157" s="58" t="s">
        <v>1864</v>
      </c>
      <c r="F157" s="40" t="s">
        <v>1947</v>
      </c>
      <c r="G157" s="45"/>
    </row>
    <row r="158" spans="1:7" ht="60">
      <c r="A158" s="58" t="s">
        <v>306</v>
      </c>
      <c r="B158" s="59" t="s">
        <v>2141</v>
      </c>
      <c r="C158" s="58" t="s">
        <v>1866</v>
      </c>
      <c r="D158" s="58" t="s">
        <v>309</v>
      </c>
      <c r="E158" s="58" t="s">
        <v>33</v>
      </c>
      <c r="F158" s="40" t="s">
        <v>1868</v>
      </c>
      <c r="G158" s="45"/>
    </row>
    <row r="159" spans="1:7" ht="60">
      <c r="A159" s="58" t="s">
        <v>1086</v>
      </c>
      <c r="B159" s="59" t="s">
        <v>2141</v>
      </c>
      <c r="C159" s="58" t="s">
        <v>1869</v>
      </c>
      <c r="D159" s="58" t="s">
        <v>552</v>
      </c>
      <c r="E159" s="58" t="s">
        <v>1918</v>
      </c>
      <c r="F159" s="42" t="s">
        <v>1871</v>
      </c>
      <c r="G159" s="45"/>
    </row>
    <row r="160" spans="1:7" ht="60">
      <c r="A160" s="58" t="s">
        <v>654</v>
      </c>
      <c r="B160" s="59" t="s">
        <v>2141</v>
      </c>
      <c r="C160" s="58" t="s">
        <v>1872</v>
      </c>
      <c r="D160" s="58" t="s">
        <v>552</v>
      </c>
      <c r="E160" s="58" t="s">
        <v>1919</v>
      </c>
      <c r="F160" s="40" t="s">
        <v>1871</v>
      </c>
      <c r="G160" s="45"/>
    </row>
    <row r="161" spans="1:7" ht="60">
      <c r="A161" s="58" t="s">
        <v>739</v>
      </c>
      <c r="B161" s="59" t="s">
        <v>2141</v>
      </c>
      <c r="C161" s="58" t="s">
        <v>741</v>
      </c>
      <c r="D161" s="58" t="s">
        <v>1874</v>
      </c>
      <c r="E161" s="58" t="s">
        <v>1920</v>
      </c>
      <c r="F161" s="42" t="s">
        <v>1876</v>
      </c>
      <c r="G161" s="45"/>
    </row>
    <row r="162" spans="1:7" ht="60">
      <c r="A162" s="58" t="s">
        <v>549</v>
      </c>
      <c r="B162" s="59" t="s">
        <v>2141</v>
      </c>
      <c r="C162" s="58" t="s">
        <v>1877</v>
      </c>
      <c r="D162" s="58" t="s">
        <v>552</v>
      </c>
      <c r="E162" s="58" t="s">
        <v>1921</v>
      </c>
      <c r="F162" s="40" t="s">
        <v>1871</v>
      </c>
      <c r="G162" s="45"/>
    </row>
    <row r="163" spans="1:7" ht="135">
      <c r="A163" s="58" t="s">
        <v>1879</v>
      </c>
      <c r="B163" s="59" t="s">
        <v>2141</v>
      </c>
      <c r="C163" s="58" t="s">
        <v>993</v>
      </c>
      <c r="D163" s="58" t="s">
        <v>994</v>
      </c>
      <c r="E163" s="58" t="s">
        <v>1881</v>
      </c>
      <c r="F163" s="42" t="s">
        <v>1882</v>
      </c>
      <c r="G163" s="50" t="s">
        <v>1883</v>
      </c>
    </row>
    <row r="164" spans="1:7" ht="90">
      <c r="A164" s="58" t="s">
        <v>195</v>
      </c>
      <c r="B164" s="59" t="s">
        <v>2141</v>
      </c>
      <c r="C164" s="58" t="s">
        <v>1884</v>
      </c>
      <c r="D164" s="58" t="s">
        <v>1922</v>
      </c>
      <c r="E164" s="58" t="s">
        <v>1885</v>
      </c>
      <c r="F164" s="40" t="s">
        <v>1886</v>
      </c>
      <c r="G164" s="45"/>
    </row>
    <row r="165" spans="1:7" ht="135">
      <c r="A165" s="58" t="s">
        <v>1887</v>
      </c>
      <c r="B165" s="59" t="s">
        <v>2141</v>
      </c>
      <c r="C165" s="58" t="s">
        <v>1923</v>
      </c>
      <c r="D165" s="58" t="s">
        <v>1924</v>
      </c>
      <c r="E165" s="58" t="s">
        <v>1925</v>
      </c>
      <c r="F165" s="46" t="s">
        <v>1926</v>
      </c>
      <c r="G165" s="45"/>
    </row>
    <row r="166" spans="1:7" ht="60">
      <c r="A166" s="58" t="s">
        <v>1280</v>
      </c>
      <c r="B166" s="59" t="s">
        <v>2141</v>
      </c>
      <c r="C166" s="58" t="s">
        <v>1890</v>
      </c>
      <c r="D166" s="58" t="s">
        <v>1283</v>
      </c>
      <c r="E166" s="58" t="s">
        <v>1927</v>
      </c>
      <c r="F166" s="40" t="s">
        <v>1892</v>
      </c>
      <c r="G166" s="45"/>
    </row>
    <row r="167" spans="1:7" ht="60">
      <c r="A167" s="58" t="s">
        <v>1285</v>
      </c>
      <c r="B167" s="59" t="s">
        <v>2141</v>
      </c>
      <c r="C167" s="58" t="s">
        <v>1287</v>
      </c>
      <c r="D167" s="58" t="s">
        <v>1288</v>
      </c>
      <c r="E167" s="58" t="s">
        <v>1928</v>
      </c>
      <c r="F167" s="42" t="s">
        <v>1894</v>
      </c>
      <c r="G167" s="45"/>
    </row>
    <row r="168" spans="1:7" ht="60">
      <c r="A168" s="58" t="s">
        <v>1090</v>
      </c>
      <c r="B168" s="59" t="s">
        <v>2141</v>
      </c>
      <c r="C168" s="58" t="s">
        <v>1092</v>
      </c>
      <c r="D168" s="58" t="s">
        <v>1093</v>
      </c>
      <c r="E168" s="58" t="s">
        <v>1929</v>
      </c>
      <c r="F168" s="40" t="s">
        <v>1896</v>
      </c>
      <c r="G168" s="45"/>
    </row>
    <row r="169" spans="1:7" ht="60">
      <c r="A169" s="58" t="s">
        <v>802</v>
      </c>
      <c r="B169" s="59" t="s">
        <v>2141</v>
      </c>
      <c r="C169" s="58" t="s">
        <v>1897</v>
      </c>
      <c r="D169" s="58" t="s">
        <v>805</v>
      </c>
      <c r="E169" s="58" t="s">
        <v>1930</v>
      </c>
      <c r="F169" s="42" t="s">
        <v>1899</v>
      </c>
      <c r="G169" s="45"/>
    </row>
    <row r="170" spans="1:7" ht="60">
      <c r="A170" s="58" t="s">
        <v>361</v>
      </c>
      <c r="B170" s="59" t="s">
        <v>2141</v>
      </c>
      <c r="C170" s="58" t="s">
        <v>358</v>
      </c>
      <c r="D170" s="60" t="s">
        <v>363</v>
      </c>
      <c r="E170" s="58" t="s">
        <v>1919</v>
      </c>
      <c r="F170" s="40" t="s">
        <v>1901</v>
      </c>
      <c r="G170" s="45"/>
    </row>
    <row r="171" spans="1:7" ht="90">
      <c r="A171" s="47" t="s">
        <v>2142</v>
      </c>
      <c r="B171" s="55" t="s">
        <v>1836</v>
      </c>
      <c r="C171" s="47" t="s">
        <v>2143</v>
      </c>
      <c r="D171" s="47" t="s">
        <v>823</v>
      </c>
      <c r="E171" s="61" t="s">
        <v>2144</v>
      </c>
      <c r="F171" s="40"/>
      <c r="G171" s="45"/>
    </row>
    <row r="172" spans="1:7" ht="120">
      <c r="A172" s="39" t="s">
        <v>2145</v>
      </c>
      <c r="B172" s="48" t="s">
        <v>2146</v>
      </c>
      <c r="C172" s="38" t="s">
        <v>2147</v>
      </c>
      <c r="D172" s="39" t="s">
        <v>2148</v>
      </c>
      <c r="E172" s="38" t="s">
        <v>2149</v>
      </c>
      <c r="F172" s="42"/>
      <c r="G172" s="43"/>
    </row>
    <row r="173" spans="1:7" ht="90">
      <c r="A173" s="39" t="s">
        <v>2150</v>
      </c>
      <c r="B173" s="48" t="s">
        <v>2146</v>
      </c>
      <c r="C173" s="57" t="s">
        <v>2151</v>
      </c>
      <c r="D173" s="62"/>
      <c r="E173" s="57" t="s">
        <v>2152</v>
      </c>
      <c r="F173" s="42"/>
      <c r="G173" s="43"/>
    </row>
    <row r="174" spans="1:7" ht="45">
      <c r="A174" s="47" t="s">
        <v>2153</v>
      </c>
      <c r="B174" s="55" t="s">
        <v>1836</v>
      </c>
      <c r="C174" s="47" t="s">
        <v>2154</v>
      </c>
      <c r="D174" s="47" t="s">
        <v>2155</v>
      </c>
      <c r="E174" s="47" t="s">
        <v>2156</v>
      </c>
      <c r="F174" s="42"/>
      <c r="G174" s="43"/>
    </row>
    <row r="175" spans="1:7" ht="180">
      <c r="A175" s="39" t="s">
        <v>1118</v>
      </c>
      <c r="B175" s="48" t="s">
        <v>2157</v>
      </c>
      <c r="C175" s="39" t="s">
        <v>1120</v>
      </c>
      <c r="D175" s="48" t="s">
        <v>1121</v>
      </c>
      <c r="E175" s="39" t="s">
        <v>2158</v>
      </c>
      <c r="F175" s="40"/>
      <c r="G175" s="45"/>
    </row>
    <row r="176" spans="1:7" ht="165">
      <c r="A176" s="39" t="s">
        <v>50</v>
      </c>
      <c r="B176" s="48" t="s">
        <v>2157</v>
      </c>
      <c r="C176" s="38" t="s">
        <v>47</v>
      </c>
      <c r="D176" s="39" t="s">
        <v>48</v>
      </c>
      <c r="E176" s="39" t="s">
        <v>2159</v>
      </c>
      <c r="F176" s="42"/>
      <c r="G176" s="43"/>
    </row>
    <row r="177" spans="1:7" ht="60">
      <c r="A177" s="39" t="s">
        <v>1411</v>
      </c>
      <c r="B177" s="48" t="s">
        <v>2157</v>
      </c>
      <c r="C177" s="39" t="s">
        <v>2160</v>
      </c>
      <c r="D177" s="38" t="s">
        <v>1414</v>
      </c>
      <c r="E177" s="57" t="s">
        <v>2161</v>
      </c>
      <c r="F177" s="40"/>
      <c r="G177" s="45"/>
    </row>
    <row r="178" spans="1:7" ht="90">
      <c r="A178" s="39" t="s">
        <v>649</v>
      </c>
      <c r="B178" s="48" t="s">
        <v>2157</v>
      </c>
      <c r="C178" s="39" t="s">
        <v>651</v>
      </c>
      <c r="D178" s="39" t="s">
        <v>652</v>
      </c>
      <c r="E178" s="39" t="s">
        <v>2162</v>
      </c>
      <c r="F178" s="40"/>
      <c r="G178" s="45"/>
    </row>
    <row r="179" spans="1:7" ht="210">
      <c r="A179" s="44" t="s">
        <v>665</v>
      </c>
      <c r="B179" s="49" t="s">
        <v>2157</v>
      </c>
      <c r="C179" s="44" t="s">
        <v>2163</v>
      </c>
      <c r="D179" s="44" t="s">
        <v>668</v>
      </c>
      <c r="E179" s="44" t="s">
        <v>2164</v>
      </c>
      <c r="F179" s="40"/>
      <c r="G179" s="45"/>
    </row>
    <row r="180" spans="1:7" ht="90">
      <c r="A180" s="39" t="s">
        <v>74</v>
      </c>
      <c r="B180" s="48" t="s">
        <v>2157</v>
      </c>
      <c r="C180" s="38" t="s">
        <v>76</v>
      </c>
      <c r="D180" s="39" t="s">
        <v>77</v>
      </c>
      <c r="E180" s="57" t="s">
        <v>2165</v>
      </c>
      <c r="F180" s="42"/>
      <c r="G180" s="43"/>
    </row>
    <row r="181" spans="1:7" ht="90">
      <c r="A181" s="39" t="s">
        <v>644</v>
      </c>
      <c r="B181" s="48" t="s">
        <v>2157</v>
      </c>
      <c r="C181" s="38" t="s">
        <v>646</v>
      </c>
      <c r="D181" s="39" t="s">
        <v>647</v>
      </c>
      <c r="E181" s="39" t="s">
        <v>2166</v>
      </c>
      <c r="F181" s="40"/>
      <c r="G181" s="45"/>
    </row>
    <row r="182" spans="1:7" ht="90">
      <c r="A182" s="39" t="s">
        <v>877</v>
      </c>
      <c r="B182" s="48" t="s">
        <v>2157</v>
      </c>
      <c r="C182" s="39" t="s">
        <v>879</v>
      </c>
      <c r="D182" s="39" t="s">
        <v>880</v>
      </c>
      <c r="E182" s="39" t="s">
        <v>2167</v>
      </c>
      <c r="F182" s="42"/>
      <c r="G182" s="43"/>
    </row>
    <row r="183" spans="1:7" ht="75">
      <c r="A183" s="44" t="s">
        <v>2168</v>
      </c>
      <c r="B183" s="49" t="s">
        <v>2157</v>
      </c>
      <c r="C183" s="44" t="s">
        <v>2169</v>
      </c>
      <c r="D183" s="44" t="s">
        <v>2170</v>
      </c>
      <c r="E183" s="44" t="s">
        <v>385</v>
      </c>
      <c r="F183" s="40"/>
      <c r="G183" s="45"/>
    </row>
    <row r="184" spans="1:7" ht="135">
      <c r="A184" s="39" t="s">
        <v>710</v>
      </c>
      <c r="B184" s="48" t="s">
        <v>2157</v>
      </c>
      <c r="C184" s="39" t="s">
        <v>712</v>
      </c>
      <c r="D184" s="38" t="s">
        <v>713</v>
      </c>
      <c r="E184" s="39" t="s">
        <v>2171</v>
      </c>
      <c r="F184" s="42"/>
      <c r="G184" s="43"/>
    </row>
    <row r="185" spans="1:7" ht="135">
      <c r="A185" s="39" t="s">
        <v>1044</v>
      </c>
      <c r="B185" s="48" t="s">
        <v>2157</v>
      </c>
      <c r="C185" s="38" t="s">
        <v>2172</v>
      </c>
      <c r="D185" s="38" t="s">
        <v>1047</v>
      </c>
      <c r="E185" s="38" t="s">
        <v>2173</v>
      </c>
      <c r="F185" s="40"/>
      <c r="G185" s="45"/>
    </row>
    <row r="186" spans="1:7" ht="195">
      <c r="A186" s="39" t="s">
        <v>949</v>
      </c>
      <c r="B186" s="48" t="s">
        <v>2157</v>
      </c>
      <c r="C186" s="38" t="s">
        <v>2174</v>
      </c>
      <c r="D186" s="39" t="s">
        <v>952</v>
      </c>
      <c r="E186" s="39" t="s">
        <v>2175</v>
      </c>
      <c r="F186" s="42"/>
      <c r="G186" s="43"/>
    </row>
    <row r="187" spans="1:7" ht="180">
      <c r="A187" s="38" t="s">
        <v>455</v>
      </c>
      <c r="B187" s="48" t="s">
        <v>2157</v>
      </c>
      <c r="C187" s="38" t="s">
        <v>437</v>
      </c>
      <c r="D187" s="38" t="s">
        <v>438</v>
      </c>
      <c r="E187" s="38" t="s">
        <v>2176</v>
      </c>
      <c r="F187" s="42"/>
      <c r="G187" s="43"/>
    </row>
    <row r="188" spans="1:7" ht="120">
      <c r="A188" s="39" t="s">
        <v>446</v>
      </c>
      <c r="B188" s="48" t="s">
        <v>2157</v>
      </c>
      <c r="C188" s="39" t="s">
        <v>448</v>
      </c>
      <c r="D188" s="39" t="s">
        <v>449</v>
      </c>
      <c r="E188" s="39" t="s">
        <v>2177</v>
      </c>
      <c r="F188" s="40"/>
      <c r="G188" s="45"/>
    </row>
    <row r="189" spans="1:7" ht="135">
      <c r="A189" s="39" t="s">
        <v>462</v>
      </c>
      <c r="B189" s="48" t="s">
        <v>2157</v>
      </c>
      <c r="C189" s="39" t="s">
        <v>464</v>
      </c>
      <c r="D189" s="39" t="s">
        <v>465</v>
      </c>
      <c r="E189" s="39" t="s">
        <v>2178</v>
      </c>
      <c r="F189" s="40"/>
      <c r="G189" s="45"/>
    </row>
    <row r="190" spans="1:7" ht="45">
      <c r="A190" s="39" t="s">
        <v>67</v>
      </c>
      <c r="B190" s="48" t="s">
        <v>2157</v>
      </c>
      <c r="C190" s="39" t="s">
        <v>2179</v>
      </c>
      <c r="D190" s="39" t="s">
        <v>70</v>
      </c>
      <c r="E190" s="39" t="s">
        <v>2180</v>
      </c>
      <c r="F190" s="40"/>
      <c r="G190" s="45"/>
    </row>
    <row r="191" spans="1:7" ht="75">
      <c r="A191" s="39" t="s">
        <v>1207</v>
      </c>
      <c r="B191" s="48" t="s">
        <v>2157</v>
      </c>
      <c r="C191" s="39" t="s">
        <v>1209</v>
      </c>
      <c r="D191" s="39" t="s">
        <v>1210</v>
      </c>
      <c r="E191" s="38" t="s">
        <v>2181</v>
      </c>
      <c r="F191" s="40"/>
      <c r="G191" s="45"/>
    </row>
    <row r="192" spans="1:7" ht="75">
      <c r="A192" s="39" t="s">
        <v>1161</v>
      </c>
      <c r="B192" s="48" t="s">
        <v>2157</v>
      </c>
      <c r="C192" s="39" t="s">
        <v>1163</v>
      </c>
      <c r="D192" s="39" t="s">
        <v>1164</v>
      </c>
      <c r="E192" s="38" t="s">
        <v>2182</v>
      </c>
      <c r="F192" s="40"/>
      <c r="G192" s="45"/>
    </row>
    <row r="193" spans="1:7" ht="75">
      <c r="A193" s="39" t="s">
        <v>744</v>
      </c>
      <c r="B193" s="48" t="s">
        <v>2157</v>
      </c>
      <c r="C193" s="39" t="s">
        <v>2183</v>
      </c>
      <c r="D193" s="39" t="s">
        <v>747</v>
      </c>
      <c r="E193" s="38" t="s">
        <v>2184</v>
      </c>
      <c r="F193" s="42"/>
      <c r="G193" s="43"/>
    </row>
    <row r="194" spans="1:7" ht="75">
      <c r="A194" s="39" t="s">
        <v>1063</v>
      </c>
      <c r="B194" s="48" t="s">
        <v>2157</v>
      </c>
      <c r="C194" s="39" t="s">
        <v>1065</v>
      </c>
      <c r="D194" s="39" t="s">
        <v>1066</v>
      </c>
      <c r="E194" s="38" t="s">
        <v>2185</v>
      </c>
      <c r="F194" s="42"/>
      <c r="G194" s="43"/>
    </row>
    <row r="195" spans="1:7" ht="45">
      <c r="A195" s="39" t="s">
        <v>1006</v>
      </c>
      <c r="B195" s="48" t="s">
        <v>2157</v>
      </c>
      <c r="C195" s="39" t="s">
        <v>1008</v>
      </c>
      <c r="D195" s="39" t="s">
        <v>1009</v>
      </c>
      <c r="E195" s="38" t="s">
        <v>2186</v>
      </c>
      <c r="F195" s="42"/>
      <c r="G195" s="43"/>
    </row>
    <row r="196" spans="1:7" ht="45">
      <c r="A196" s="39" t="s">
        <v>1019</v>
      </c>
      <c r="B196" s="48" t="s">
        <v>2157</v>
      </c>
      <c r="C196" s="39" t="s">
        <v>1021</v>
      </c>
      <c r="D196" s="39" t="s">
        <v>1022</v>
      </c>
      <c r="E196" s="38" t="s">
        <v>2187</v>
      </c>
      <c r="F196" s="42"/>
      <c r="G196" s="43"/>
    </row>
    <row r="197" spans="1:7" ht="75">
      <c r="A197" s="48" t="s">
        <v>761</v>
      </c>
      <c r="B197" s="48" t="s">
        <v>2157</v>
      </c>
      <c r="C197" s="48" t="s">
        <v>763</v>
      </c>
      <c r="D197" s="48" t="s">
        <v>764</v>
      </c>
      <c r="E197" s="51" t="s">
        <v>2188</v>
      </c>
      <c r="F197" s="42"/>
      <c r="G197" s="43"/>
    </row>
    <row r="198" spans="1:7" ht="60">
      <c r="A198" s="47" t="s">
        <v>2189</v>
      </c>
      <c r="B198" s="55" t="s">
        <v>1836</v>
      </c>
      <c r="C198" s="55" t="s">
        <v>254</v>
      </c>
      <c r="D198" s="47" t="s">
        <v>255</v>
      </c>
      <c r="E198" s="47" t="s">
        <v>2190</v>
      </c>
      <c r="F198" s="42"/>
      <c r="G198" s="43"/>
    </row>
    <row r="199" spans="1:7" ht="75">
      <c r="A199" s="39" t="s">
        <v>2191</v>
      </c>
      <c r="B199" s="48" t="s">
        <v>2192</v>
      </c>
      <c r="C199" s="38" t="s">
        <v>260</v>
      </c>
      <c r="D199" s="39" t="s">
        <v>261</v>
      </c>
      <c r="E199" s="39" t="s">
        <v>2193</v>
      </c>
      <c r="F199" s="40"/>
      <c r="G199" s="45"/>
    </row>
    <row r="200" spans="1:7" ht="45">
      <c r="A200" s="39" t="s">
        <v>2194</v>
      </c>
      <c r="B200" s="48" t="s">
        <v>2192</v>
      </c>
      <c r="C200" s="38" t="s">
        <v>2195</v>
      </c>
      <c r="D200" s="39" t="s">
        <v>2196</v>
      </c>
      <c r="E200" s="39" t="s">
        <v>2197</v>
      </c>
      <c r="F200" s="42"/>
      <c r="G200" s="43"/>
    </row>
  </sheetData>
  <hyperlinks>
    <hyperlink ref="G2" r:id="rId1"/>
    <hyperlink ref="G17" r:id="rId2"/>
    <hyperlink ref="G37" r:id="rId3"/>
    <hyperlink ref="G57" r:id="rId4"/>
    <hyperlink ref="G79" r:id="rId5"/>
    <hyperlink ref="G99" r:id="rId6"/>
    <hyperlink ref="G102" r:id="rId7"/>
    <hyperlink ref="G131" r:id="rId8"/>
    <hyperlink ref="G147" r:id="rId9"/>
    <hyperlink ref="G163" r:id="rId1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63"/>
      <c r="B1" t="str">
        <f>'ePO-Glossary'!B3</f>
        <v>Abnormally low tenders</v>
      </c>
      <c r="C1">
        <f>ROW('ePO-Glossary'!B3)</f>
        <v>3</v>
      </c>
      <c r="D1" s="63"/>
      <c r="F1" s="64"/>
    </row>
    <row r="2" spans="1:8" ht="14.25">
      <c r="A2" s="63"/>
      <c r="B2" t="str">
        <f>'ePO-Glossary'!B4</f>
        <v>Abnormally low tenders</v>
      </c>
      <c r="C2">
        <f>ROW('ePO-Glossary'!B4)</f>
        <v>4</v>
      </c>
      <c r="D2" s="63"/>
      <c r="F2" s="64"/>
    </row>
    <row r="3" spans="1:8" ht="14.25">
      <c r="A3" s="63"/>
      <c r="B3" t="str">
        <f>'ePO-Glossary'!B5</f>
        <v>Abnormally low tenders</v>
      </c>
      <c r="C3">
        <f>ROW('ePO-Glossary'!B5)</f>
        <v>5</v>
      </c>
      <c r="D3" s="63"/>
      <c r="F3" s="64"/>
    </row>
    <row r="4" spans="1:8" ht="14.25">
      <c r="A4" s="63"/>
      <c r="B4" t="str">
        <f>'ePO-Glossary'!B6</f>
        <v>Abnormally low tenders</v>
      </c>
      <c r="C4">
        <f>ROW('ePO-Glossary'!B6)</f>
        <v>6</v>
      </c>
      <c r="D4" s="63"/>
      <c r="F4" s="64"/>
    </row>
    <row r="5" spans="1:8" ht="14.25">
      <c r="A5" s="63"/>
      <c r="B5" t="str">
        <f>'ePO-Glossary'!B7</f>
        <v>Abnormally low tenders</v>
      </c>
      <c r="C5">
        <f>ROW('ePO-Glossary'!B7)</f>
        <v>7</v>
      </c>
      <c r="D5" s="63"/>
      <c r="F5" s="64"/>
    </row>
    <row r="6" spans="1:8" ht="14.25">
      <c r="A6" s="65" t="s">
        <v>2198</v>
      </c>
      <c r="B6" t="str">
        <f>'ePO-Glossary'!B8</f>
        <v>Accelerated Procedure</v>
      </c>
      <c r="C6">
        <f>ROW('ePO-Glossary'!B8)</f>
        <v>8</v>
      </c>
      <c r="D6" s="63"/>
      <c r="F6" s="64"/>
    </row>
    <row r="7" spans="1:8" ht="14.25">
      <c r="A7" s="65" t="s">
        <v>2199</v>
      </c>
      <c r="D7" s="66" t="str">
        <f ca="1">IFERROR(__xludf.dummyfunction("ArrayFormula(QUERY(B1:C1004,""select B, max(C) group by B order by B"",0))"),"")</f>
        <v/>
      </c>
      <c r="E7" t="s">
        <v>2200</v>
      </c>
      <c r="F7" s="67" t="str">
        <f ca="1">IFERROR(__xludf.dummyfunction("ArrayFormula(QUERY(B1:C1004,""select B, min(C) group by B order by B"",0))"),"")</f>
        <v/>
      </c>
      <c r="G7" t="s">
        <v>2201</v>
      </c>
    </row>
    <row r="8" spans="1:8" ht="14.25">
      <c r="B8" t="str">
        <f>'ePO-Glossary'!B9</f>
        <v>Accelerated Procedure</v>
      </c>
      <c r="C8">
        <f>ROW('ePO-Glossary'!B9)</f>
        <v>9</v>
      </c>
      <c r="H8" s="68"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68" t="e">
        <f t="shared" ca="1" si="0"/>
        <v>#NAME?</v>
      </c>
    </row>
    <row r="10" spans="1:8" ht="14.25">
      <c r="B10" t="str">
        <f>'ePO-Glossary'!B12</f>
        <v>Accelerated Procedure Justification</v>
      </c>
      <c r="C10">
        <f>ROW('ePO-Glossary'!B12)</f>
        <v>12</v>
      </c>
      <c r="D10" t="s">
        <v>47</v>
      </c>
      <c r="E10">
        <v>11</v>
      </c>
      <c r="F10" t="s">
        <v>47</v>
      </c>
      <c r="G10">
        <v>8</v>
      </c>
      <c r="H10" s="68" t="e">
        <f t="shared" ca="1" si="0"/>
        <v>#NAME?</v>
      </c>
    </row>
    <row r="11" spans="1:8" ht="14.25">
      <c r="B11" t="str">
        <f>'ePO-Glossary'!B11</f>
        <v>Accelerated Procedure Justification</v>
      </c>
      <c r="C11">
        <f>ROW('ePO-Glossary'!B11)</f>
        <v>11</v>
      </c>
      <c r="D11" t="s">
        <v>59</v>
      </c>
      <c r="E11">
        <v>14</v>
      </c>
      <c r="F11" t="s">
        <v>59</v>
      </c>
      <c r="G11">
        <v>12</v>
      </c>
      <c r="H11" s="68" t="e">
        <f t="shared" ca="1" si="0"/>
        <v>#NAME?</v>
      </c>
    </row>
    <row r="12" spans="1:8" ht="14.25">
      <c r="B12" t="str">
        <f>'ePO-Glossary'!B13</f>
        <v>Accelerated Procedure Justification</v>
      </c>
      <c r="C12">
        <f>ROW('ePO-Glossary'!B13)</f>
        <v>13</v>
      </c>
      <c r="D12" t="s">
        <v>69</v>
      </c>
      <c r="E12">
        <v>16</v>
      </c>
      <c r="F12" t="s">
        <v>69</v>
      </c>
      <c r="G12">
        <v>15</v>
      </c>
      <c r="H12" s="68" t="e">
        <f t="shared" ca="1" si="0"/>
        <v>#NAME?</v>
      </c>
    </row>
    <row r="13" spans="1:8" ht="14.25">
      <c r="B13" t="str">
        <f>'ePO-Glossary'!B14</f>
        <v>Acces Tool</v>
      </c>
      <c r="C13">
        <f>ROW('ePO-Glossary'!B14)</f>
        <v>14</v>
      </c>
      <c r="D13" t="s">
        <v>76</v>
      </c>
      <c r="E13">
        <v>18</v>
      </c>
      <c r="F13" t="s">
        <v>76</v>
      </c>
      <c r="G13">
        <v>18</v>
      </c>
      <c r="H13" s="68" t="e">
        <f t="shared" ca="1" si="0"/>
        <v>#NAME?</v>
      </c>
    </row>
    <row r="14" spans="1:8" ht="14.25">
      <c r="B14" t="str">
        <f>'ePO-Glossary'!B15</f>
        <v>Acces Tool</v>
      </c>
      <c r="C14">
        <f>ROW('ePO-Glossary'!B15)</f>
        <v>15</v>
      </c>
      <c r="D14" t="s">
        <v>81</v>
      </c>
      <c r="E14">
        <v>22</v>
      </c>
      <c r="F14" t="s">
        <v>81</v>
      </c>
      <c r="G14">
        <v>19</v>
      </c>
      <c r="H14" s="68" t="e">
        <f t="shared" ca="1" si="0"/>
        <v>#NAME?</v>
      </c>
    </row>
    <row r="15" spans="1:8" ht="14.25">
      <c r="B15" t="str">
        <f>'ePO-Glossary'!B17</f>
        <v>Added Category Buyer In Framework Agreement</v>
      </c>
      <c r="C15">
        <f>ROW('ePO-Glossary'!B17)</f>
        <v>17</v>
      </c>
      <c r="D15" t="s">
        <v>88</v>
      </c>
      <c r="E15">
        <v>33</v>
      </c>
      <c r="F15" t="s">
        <v>88</v>
      </c>
      <c r="G15">
        <v>23</v>
      </c>
      <c r="H15" s="68" t="e">
        <f t="shared" ca="1" si="0"/>
        <v>#NAME?</v>
      </c>
    </row>
    <row r="16" spans="1:8" ht="14.25">
      <c r="B16" t="str">
        <f>'ePO-Glossary'!B18</f>
        <v>Additional Information</v>
      </c>
      <c r="C16">
        <f>ROW('ePO-Glossary'!B18)</f>
        <v>18</v>
      </c>
      <c r="D16" t="s">
        <v>113</v>
      </c>
      <c r="E16">
        <v>38</v>
      </c>
      <c r="F16" t="s">
        <v>113</v>
      </c>
      <c r="G16">
        <v>34</v>
      </c>
      <c r="H16" s="68" t="e">
        <f t="shared" ca="1" si="0"/>
        <v>#NAME?</v>
      </c>
    </row>
    <row r="17" spans="2:8" ht="14.25">
      <c r="B17" t="str">
        <f>'ePO-Glossary'!B19</f>
        <v>Additional Information</v>
      </c>
      <c r="C17">
        <f>ROW('ePO-Glossary'!B19)</f>
        <v>19</v>
      </c>
      <c r="D17" t="s">
        <v>121</v>
      </c>
      <c r="E17">
        <v>39</v>
      </c>
      <c r="F17" t="s">
        <v>121</v>
      </c>
      <c r="G17">
        <v>39</v>
      </c>
      <c r="H17" s="68" t="e">
        <f t="shared" ca="1" si="0"/>
        <v>#NAME?</v>
      </c>
    </row>
    <row r="18" spans="2:8" ht="14.25">
      <c r="B18" t="str">
        <f>'ePO-Glossary'!B20</f>
        <v>Additional Information</v>
      </c>
      <c r="C18">
        <f>ROW('ePO-Glossary'!B20)</f>
        <v>20</v>
      </c>
      <c r="D18" t="s">
        <v>125</v>
      </c>
      <c r="E18">
        <v>44</v>
      </c>
      <c r="F18" t="s">
        <v>125</v>
      </c>
      <c r="G18">
        <v>40</v>
      </c>
      <c r="H18" s="68" t="e">
        <f t="shared" ca="1" si="0"/>
        <v>#NAME?</v>
      </c>
    </row>
    <row r="19" spans="2:8" ht="14.25">
      <c r="B19" t="str">
        <f>'ePO-Glossary'!B21</f>
        <v>Additional Information</v>
      </c>
      <c r="C19">
        <f>ROW('ePO-Glossary'!B21)</f>
        <v>21</v>
      </c>
      <c r="D19" t="s">
        <v>136</v>
      </c>
      <c r="E19">
        <v>46</v>
      </c>
      <c r="F19" t="s">
        <v>136</v>
      </c>
      <c r="G19">
        <v>45</v>
      </c>
      <c r="H19" s="68" t="e">
        <f t="shared" ca="1" si="0"/>
        <v>#NAME?</v>
      </c>
    </row>
    <row r="20" spans="2:8" ht="14.25">
      <c r="B20" t="str">
        <f>'ePO-Glossary'!B22</f>
        <v>Award Criterion</v>
      </c>
      <c r="C20">
        <f>ROW('ePO-Glossary'!B22)</f>
        <v>22</v>
      </c>
      <c r="D20" t="s">
        <v>143</v>
      </c>
      <c r="E20">
        <v>48</v>
      </c>
      <c r="F20" t="s">
        <v>143</v>
      </c>
      <c r="G20">
        <v>47</v>
      </c>
      <c r="H20" s="68" t="e">
        <f t="shared" ca="1" si="0"/>
        <v>#NAME?</v>
      </c>
    </row>
    <row r="21" spans="2:8" ht="14.25">
      <c r="B21" t="str">
        <f>'ePO-Glossary'!B23</f>
        <v>Award Criterion</v>
      </c>
      <c r="C21">
        <f>ROW('ePO-Glossary'!B23)</f>
        <v>23</v>
      </c>
      <c r="D21" t="s">
        <v>149</v>
      </c>
      <c r="E21">
        <v>51</v>
      </c>
      <c r="F21" t="s">
        <v>149</v>
      </c>
      <c r="G21">
        <v>49</v>
      </c>
      <c r="H21" s="68" t="e">
        <f t="shared" ca="1" si="0"/>
        <v>#NAME?</v>
      </c>
    </row>
    <row r="22" spans="2:8" ht="14.25">
      <c r="B22" t="str">
        <f>'ePO-Glossary'!B24</f>
        <v>Award Criterion</v>
      </c>
      <c r="C22">
        <f>ROW('ePO-Glossary'!B24)</f>
        <v>24</v>
      </c>
      <c r="D22" t="s">
        <v>157</v>
      </c>
      <c r="E22">
        <v>69</v>
      </c>
      <c r="F22" t="s">
        <v>157</v>
      </c>
      <c r="G22">
        <v>52</v>
      </c>
      <c r="H22" s="68" t="e">
        <f t="shared" ca="1" si="0"/>
        <v>#NAME?</v>
      </c>
    </row>
    <row r="23" spans="2:8" ht="14.25">
      <c r="B23" t="str">
        <f>'ePO-Glossary'!B25</f>
        <v>Award Criterion</v>
      </c>
      <c r="C23">
        <f>ROW('ePO-Glossary'!B25)</f>
        <v>25</v>
      </c>
      <c r="D23" t="s">
        <v>197</v>
      </c>
      <c r="E23">
        <v>73</v>
      </c>
      <c r="F23" t="s">
        <v>197</v>
      </c>
      <c r="G23">
        <v>70</v>
      </c>
      <c r="H23" s="68" t="e">
        <f t="shared" ca="1" si="0"/>
        <v>#NAME?</v>
      </c>
    </row>
    <row r="24" spans="2:8" ht="14.25">
      <c r="B24" t="str">
        <f>'ePO-Glossary'!B26</f>
        <v>Award Criterion</v>
      </c>
      <c r="C24">
        <f>ROW('ePO-Glossary'!B26)</f>
        <v>26</v>
      </c>
      <c r="D24" t="s">
        <v>205</v>
      </c>
      <c r="E24">
        <v>78</v>
      </c>
      <c r="F24" t="s">
        <v>205</v>
      </c>
      <c r="G24">
        <v>74</v>
      </c>
      <c r="H24" s="68" t="e">
        <f t="shared" ca="1" si="0"/>
        <v>#NAME?</v>
      </c>
    </row>
    <row r="25" spans="2:8" ht="14.25">
      <c r="B25" t="str">
        <f>'ePO-Glossary'!B27</f>
        <v>Award Criterion</v>
      </c>
      <c r="C25">
        <f>ROW('ePO-Glossary'!B27)</f>
        <v>27</v>
      </c>
      <c r="D25" t="s">
        <v>215</v>
      </c>
      <c r="E25">
        <v>81</v>
      </c>
      <c r="F25" t="s">
        <v>215</v>
      </c>
      <c r="G25">
        <v>79</v>
      </c>
      <c r="H25" s="68" t="e">
        <f t="shared" ca="1" si="0"/>
        <v>#NAME?</v>
      </c>
    </row>
    <row r="26" spans="2:8" ht="14.25">
      <c r="B26" t="str">
        <f>'ePO-Glossary'!B28</f>
        <v>Award Criterion</v>
      </c>
      <c r="C26">
        <f>ROW('ePO-Glossary'!B28)</f>
        <v>28</v>
      </c>
      <c r="D26" t="s">
        <v>222</v>
      </c>
      <c r="E26">
        <v>84</v>
      </c>
      <c r="F26" t="s">
        <v>222</v>
      </c>
      <c r="G26">
        <v>82</v>
      </c>
      <c r="H26" s="68" t="e">
        <f t="shared" ca="1" si="0"/>
        <v>#NAME?</v>
      </c>
    </row>
    <row r="27" spans="2:8" ht="14.25">
      <c r="B27" t="str">
        <f>'ePO-Glossary'!B29</f>
        <v>Award Criterion</v>
      </c>
      <c r="C27">
        <f>ROW('ePO-Glossary'!B29)</f>
        <v>29</v>
      </c>
      <c r="D27" t="s">
        <v>228</v>
      </c>
      <c r="E27">
        <v>88</v>
      </c>
      <c r="F27" t="s">
        <v>228</v>
      </c>
      <c r="G27">
        <v>85</v>
      </c>
      <c r="H27" s="68" t="e">
        <f t="shared" ca="1" si="0"/>
        <v>#NAME?</v>
      </c>
    </row>
    <row r="28" spans="2:8" ht="14.25">
      <c r="B28" t="str">
        <f>'ePO-Glossary'!B30</f>
        <v>Award Criterion</v>
      </c>
      <c r="C28">
        <f>ROW('ePO-Glossary'!B30)</f>
        <v>30</v>
      </c>
      <c r="D28" t="s">
        <v>238</v>
      </c>
      <c r="E28">
        <v>93</v>
      </c>
      <c r="F28" t="s">
        <v>238</v>
      </c>
      <c r="G28">
        <v>89</v>
      </c>
      <c r="H28" s="68" t="e">
        <f t="shared" ca="1" si="0"/>
        <v>#NAME?</v>
      </c>
    </row>
    <row r="29" spans="2:8" ht="14.25">
      <c r="B29" t="str">
        <f>'ePO-Glossary'!B31</f>
        <v>Award Criterion</v>
      </c>
      <c r="C29">
        <f>ROW('ePO-Glossary'!B31)</f>
        <v>31</v>
      </c>
      <c r="D29" t="s">
        <v>247</v>
      </c>
      <c r="E29">
        <v>96</v>
      </c>
      <c r="F29" t="s">
        <v>247</v>
      </c>
      <c r="G29">
        <v>94</v>
      </c>
      <c r="H29" s="68" t="e">
        <f t="shared" ca="1" si="0"/>
        <v>#NAME?</v>
      </c>
    </row>
    <row r="30" spans="2:8" ht="14.25">
      <c r="B30" t="str">
        <f>'ePO-Glossary'!B32</f>
        <v>Award Criterion</v>
      </c>
      <c r="C30">
        <f>ROW('ePO-Glossary'!B32)</f>
        <v>32</v>
      </c>
      <c r="D30" t="s">
        <v>254</v>
      </c>
      <c r="E30">
        <v>98</v>
      </c>
      <c r="F30" t="s">
        <v>254</v>
      </c>
      <c r="G30">
        <v>97</v>
      </c>
      <c r="H30" s="68" t="e">
        <f t="shared" ca="1" si="0"/>
        <v>#NAME?</v>
      </c>
    </row>
    <row r="31" spans="2:8" ht="14.25">
      <c r="B31" t="str">
        <f>'ePO-Glossary'!B33</f>
        <v>Award Criterion Type</v>
      </c>
      <c r="C31">
        <f>ROW('ePO-Glossary'!B33)</f>
        <v>33</v>
      </c>
      <c r="D31" t="s">
        <v>260</v>
      </c>
      <c r="E31">
        <v>100</v>
      </c>
      <c r="F31" t="s">
        <v>260</v>
      </c>
      <c r="G31">
        <v>99</v>
      </c>
      <c r="H31" s="68" t="e">
        <f t="shared" ca="1" si="0"/>
        <v>#NAME?</v>
      </c>
    </row>
    <row r="32" spans="2:8" ht="14.25">
      <c r="B32" t="str">
        <f>'ePO-Glossary'!B34</f>
        <v>Award Criterion Type</v>
      </c>
      <c r="C32">
        <f>ROW('ePO-Glossary'!B34)</f>
        <v>34</v>
      </c>
      <c r="D32" t="s">
        <v>266</v>
      </c>
      <c r="E32">
        <v>106</v>
      </c>
      <c r="F32" t="s">
        <v>266</v>
      </c>
      <c r="G32">
        <v>101</v>
      </c>
      <c r="H32" s="68" t="e">
        <f t="shared" ca="1" si="0"/>
        <v>#NAME?</v>
      </c>
    </row>
    <row r="33" spans="2:8" ht="14.25">
      <c r="B33" t="str">
        <f>'ePO-Glossary'!B35</f>
        <v>Award Criterion Type</v>
      </c>
      <c r="C33">
        <f>ROW('ePO-Glossary'!B35)</f>
        <v>35</v>
      </c>
      <c r="D33" t="s">
        <v>278</v>
      </c>
      <c r="E33">
        <v>112</v>
      </c>
      <c r="F33" t="s">
        <v>278</v>
      </c>
      <c r="G33">
        <v>107</v>
      </c>
      <c r="H33" s="68" t="e">
        <f t="shared" ca="1" si="0"/>
        <v>#NAME?</v>
      </c>
    </row>
    <row r="34" spans="2:8" ht="14.25">
      <c r="B34" t="str">
        <f>'ePO-Glossary'!B36</f>
        <v>Award Criterion Type</v>
      </c>
      <c r="C34">
        <f>ROW('ePO-Glossary'!B36)</f>
        <v>36</v>
      </c>
      <c r="D34" t="s">
        <v>292</v>
      </c>
      <c r="E34">
        <v>115</v>
      </c>
      <c r="F34" t="s">
        <v>292</v>
      </c>
      <c r="G34">
        <v>113</v>
      </c>
      <c r="H34" s="68" t="e">
        <f t="shared" ca="1" si="0"/>
        <v>#NAME?</v>
      </c>
    </row>
    <row r="35" spans="2:8" ht="14.25">
      <c r="B35" t="str">
        <f>'ePO-Glossary'!B37</f>
        <v>Award Criterion Type</v>
      </c>
      <c r="C35">
        <f>ROW('ePO-Glossary'!B37)</f>
        <v>37</v>
      </c>
      <c r="D35" t="s">
        <v>299</v>
      </c>
      <c r="E35">
        <v>118</v>
      </c>
      <c r="F35" t="s">
        <v>299</v>
      </c>
      <c r="G35">
        <v>116</v>
      </c>
      <c r="H35" s="68" t="e">
        <f t="shared" ca="1" si="0"/>
        <v>#NAME?</v>
      </c>
    </row>
    <row r="36" spans="2:8" ht="14.25">
      <c r="B36" t="str">
        <f>'ePO-Glossary'!B38</f>
        <v>Award Date Scheduled</v>
      </c>
      <c r="C36">
        <f>ROW('ePO-Glossary'!B38)</f>
        <v>38</v>
      </c>
      <c r="D36" t="s">
        <v>308</v>
      </c>
      <c r="E36">
        <v>119</v>
      </c>
      <c r="F36" t="s">
        <v>308</v>
      </c>
      <c r="G36">
        <v>119</v>
      </c>
      <c r="H36" s="68" t="e">
        <f t="shared" ca="1" si="0"/>
        <v>#NAME?</v>
      </c>
    </row>
    <row r="37" spans="2:8" ht="14.25">
      <c r="B37" t="str">
        <f>'ePO-Glossary'!B39</f>
        <v>Awarded Contract</v>
      </c>
      <c r="C37">
        <f>ROW('ePO-Glossary'!B39)</f>
        <v>39</v>
      </c>
      <c r="D37" t="s">
        <v>312</v>
      </c>
      <c r="E37">
        <v>121</v>
      </c>
      <c r="F37" t="s">
        <v>312</v>
      </c>
      <c r="G37">
        <v>120</v>
      </c>
      <c r="H37" s="68" t="e">
        <f t="shared" ca="1" si="0"/>
        <v>#NAME?</v>
      </c>
    </row>
    <row r="38" spans="2:8" ht="14.25">
      <c r="B38" t="str">
        <f>'ePO-Glossary'!B40</f>
        <v>Awarded Contract</v>
      </c>
      <c r="C38">
        <f>ROW('ePO-Glossary'!B40)</f>
        <v>40</v>
      </c>
      <c r="D38" t="s">
        <v>316</v>
      </c>
      <c r="E38">
        <v>126</v>
      </c>
      <c r="F38" t="s">
        <v>316</v>
      </c>
      <c r="G38">
        <v>122</v>
      </c>
      <c r="H38" s="68" t="e">
        <f t="shared" ca="1" si="0"/>
        <v>#NAME?</v>
      </c>
    </row>
    <row r="39" spans="2:8" ht="14.25">
      <c r="B39" t="str">
        <f>'ePO-Glossary'!B41</f>
        <v>Awarded Contract</v>
      </c>
      <c r="C39">
        <f>ROW('ePO-Glossary'!B41)</f>
        <v>41</v>
      </c>
      <c r="D39" t="s">
        <v>326</v>
      </c>
      <c r="E39">
        <v>128</v>
      </c>
      <c r="F39" t="s">
        <v>326</v>
      </c>
      <c r="G39">
        <v>127</v>
      </c>
      <c r="H39" s="68" t="e">
        <f t="shared" ca="1" si="0"/>
        <v>#NAME?</v>
      </c>
    </row>
    <row r="40" spans="2:8" ht="14.25">
      <c r="B40" t="str">
        <f>'ePO-Glossary'!B42</f>
        <v>Awarded Contract</v>
      </c>
      <c r="C40">
        <f>ROW('ePO-Glossary'!B42)</f>
        <v>42</v>
      </c>
      <c r="D40" t="s">
        <v>331</v>
      </c>
      <c r="E40">
        <v>131</v>
      </c>
      <c r="F40" t="s">
        <v>331</v>
      </c>
      <c r="G40">
        <v>129</v>
      </c>
      <c r="H40" s="68"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68" t="e">
        <f t="shared" ca="1" si="1"/>
        <v>#NAME?</v>
      </c>
    </row>
    <row r="42" spans="2:8" ht="14.25">
      <c r="B42" t="str">
        <f>'ePO-Glossary'!B44</f>
        <v>Awarded To Group</v>
      </c>
      <c r="C42">
        <f>ROW('ePO-Glossary'!B44)</f>
        <v>44</v>
      </c>
      <c r="D42" t="s">
        <v>345</v>
      </c>
      <c r="E42">
        <v>138</v>
      </c>
      <c r="F42" t="s">
        <v>345</v>
      </c>
      <c r="G42">
        <v>137</v>
      </c>
      <c r="H42" s="68" t="e">
        <f t="shared" ca="1" si="1"/>
        <v>#NAME?</v>
      </c>
    </row>
    <row r="43" spans="2:8" ht="14.25">
      <c r="B43" t="str">
        <f>'ePO-Glossary'!B45</f>
        <v>Awarded To Group</v>
      </c>
      <c r="C43">
        <f>ROW('ePO-Glossary'!B45)</f>
        <v>45</v>
      </c>
      <c r="D43" t="s">
        <v>353</v>
      </c>
      <c r="E43">
        <v>140</v>
      </c>
      <c r="F43" t="s">
        <v>353</v>
      </c>
      <c r="G43">
        <v>139</v>
      </c>
      <c r="H43" s="68" t="e">
        <f t="shared" ca="1" si="1"/>
        <v>#NAME?</v>
      </c>
    </row>
    <row r="44" spans="2:8" ht="14.25">
      <c r="B44" t="str">
        <f>'ePO-Glossary'!B46</f>
        <v>Awarded To SME</v>
      </c>
      <c r="C44">
        <f>ROW('ePO-Glossary'!B46)</f>
        <v>46</v>
      </c>
      <c r="D44" t="s">
        <v>358</v>
      </c>
      <c r="E44">
        <v>144</v>
      </c>
      <c r="F44" t="s">
        <v>358</v>
      </c>
      <c r="G44">
        <v>141</v>
      </c>
      <c r="H44" s="68" t="e">
        <f t="shared" ca="1" si="1"/>
        <v>#NAME?</v>
      </c>
    </row>
    <row r="45" spans="2:8" ht="14.25">
      <c r="B45" t="str">
        <f>'ePO-Glossary'!B47</f>
        <v>Awarded To SME</v>
      </c>
      <c r="C45">
        <f>ROW('ePO-Glossary'!B47)</f>
        <v>47</v>
      </c>
      <c r="D45" t="s">
        <v>365</v>
      </c>
      <c r="E45">
        <v>148</v>
      </c>
      <c r="F45" t="s">
        <v>365</v>
      </c>
      <c r="G45">
        <v>145</v>
      </c>
      <c r="H45" s="68" t="e">
        <f t="shared" ca="1" si="1"/>
        <v>#NAME?</v>
      </c>
    </row>
    <row r="46" spans="2:8" ht="14.25">
      <c r="B46" t="str">
        <f>'ePO-Glossary'!B48</f>
        <v>Bargain Purchase Value</v>
      </c>
      <c r="C46">
        <f>ROW('ePO-Glossary'!B48)</f>
        <v>48</v>
      </c>
      <c r="D46" t="s">
        <v>373</v>
      </c>
      <c r="E46">
        <v>153</v>
      </c>
      <c r="F46" t="s">
        <v>373</v>
      </c>
      <c r="G46">
        <v>149</v>
      </c>
      <c r="H46" s="68" t="e">
        <f t="shared" ca="1" si="1"/>
        <v>#NAME?</v>
      </c>
    </row>
    <row r="47" spans="2:8" ht="14.25">
      <c r="B47" t="str">
        <f>'ePO-Glossary'!B49</f>
        <v>Bargain Purchase Value</v>
      </c>
      <c r="C47">
        <f>ROW('ePO-Glossary'!B49)</f>
        <v>49</v>
      </c>
      <c r="D47" t="s">
        <v>383</v>
      </c>
      <c r="E47">
        <v>157</v>
      </c>
      <c r="F47" t="s">
        <v>383</v>
      </c>
      <c r="G47">
        <v>154</v>
      </c>
      <c r="H47" s="68" t="e">
        <f t="shared" ca="1" si="1"/>
        <v>#NAME?</v>
      </c>
    </row>
    <row r="48" spans="2:8" ht="14.25">
      <c r="B48" t="str">
        <f>'ePO-Glossary'!B50</f>
        <v>Bargain Purchase Value</v>
      </c>
      <c r="C48">
        <f>ROW('ePO-Glossary'!B50)</f>
        <v>50</v>
      </c>
      <c r="D48" t="s">
        <v>392</v>
      </c>
      <c r="E48">
        <v>162</v>
      </c>
      <c r="F48" t="s">
        <v>392</v>
      </c>
      <c r="G48">
        <v>158</v>
      </c>
      <c r="H48" s="68" t="e">
        <f t="shared" ca="1" si="1"/>
        <v>#NAME?</v>
      </c>
    </row>
    <row r="49" spans="2:8" ht="14.25">
      <c r="B49" t="str">
        <f>'ePO-Glossary'!B51</f>
        <v>Buyer</v>
      </c>
      <c r="C49">
        <f>ROW('ePO-Glossary'!B51)</f>
        <v>51</v>
      </c>
      <c r="D49" t="s">
        <v>400</v>
      </c>
      <c r="E49">
        <v>163</v>
      </c>
      <c r="F49" t="s">
        <v>400</v>
      </c>
      <c r="G49">
        <v>163</v>
      </c>
      <c r="H49" s="68" t="e">
        <f t="shared" ca="1" si="1"/>
        <v>#NAME?</v>
      </c>
    </row>
    <row r="50" spans="2:8" ht="14.25">
      <c r="B50" t="str">
        <f>'ePO-Glossary'!B52</f>
        <v>Buyer</v>
      </c>
      <c r="C50">
        <f>ROW('ePO-Glossary'!B52)</f>
        <v>52</v>
      </c>
      <c r="D50" t="s">
        <v>404</v>
      </c>
      <c r="E50">
        <v>170</v>
      </c>
      <c r="F50" t="s">
        <v>404</v>
      </c>
      <c r="G50">
        <v>164</v>
      </c>
      <c r="H50" s="68" t="e">
        <f t="shared" ca="1" si="1"/>
        <v>#NAME?</v>
      </c>
    </row>
    <row r="51" spans="2:8" ht="14.25">
      <c r="B51" t="str">
        <f>'ePO-Glossary'!B53</f>
        <v>Buyer</v>
      </c>
      <c r="C51">
        <f>ROW('ePO-Glossary'!B53)</f>
        <v>53</v>
      </c>
      <c r="D51" t="s">
        <v>418</v>
      </c>
      <c r="E51">
        <v>177</v>
      </c>
      <c r="F51" t="s">
        <v>418</v>
      </c>
      <c r="G51">
        <v>171</v>
      </c>
      <c r="H51" s="68" t="e">
        <f t="shared" ca="1" si="1"/>
        <v>#NAME?</v>
      </c>
    </row>
    <row r="52" spans="2:8" ht="14.25">
      <c r="B52" t="str">
        <f>'ePO-Glossary'!B54</f>
        <v>Buyer</v>
      </c>
      <c r="C52">
        <f>ROW('ePO-Glossary'!B54)</f>
        <v>54</v>
      </c>
      <c r="D52" t="s">
        <v>431</v>
      </c>
      <c r="E52">
        <v>179</v>
      </c>
      <c r="F52" t="s">
        <v>431</v>
      </c>
      <c r="G52">
        <v>178</v>
      </c>
      <c r="H52" s="68" t="e">
        <f t="shared" ca="1" si="1"/>
        <v>#NAME?</v>
      </c>
    </row>
    <row r="53" spans="2:8" ht="14.25">
      <c r="B53" t="str">
        <f>'ePO-Glossary'!B55</f>
        <v>Buyer</v>
      </c>
      <c r="C53">
        <f>ROW('ePO-Glossary'!B55)</f>
        <v>55</v>
      </c>
      <c r="D53" t="s">
        <v>437</v>
      </c>
      <c r="E53">
        <v>184</v>
      </c>
      <c r="F53" t="s">
        <v>437</v>
      </c>
      <c r="G53">
        <v>180</v>
      </c>
      <c r="H53" s="68" t="e">
        <f t="shared" ca="1" si="1"/>
        <v>#NAME?</v>
      </c>
    </row>
    <row r="54" spans="2:8" ht="14.25">
      <c r="B54" t="str">
        <f>'ePO-Glossary'!B56</f>
        <v>Buyer</v>
      </c>
      <c r="C54">
        <f>ROW('ePO-Glossary'!B56)</f>
        <v>56</v>
      </c>
      <c r="D54" t="s">
        <v>448</v>
      </c>
      <c r="E54">
        <v>188</v>
      </c>
      <c r="F54" t="s">
        <v>448</v>
      </c>
      <c r="G54">
        <v>185</v>
      </c>
      <c r="H54" s="68" t="e">
        <f t="shared" ca="1" si="1"/>
        <v>#NAME?</v>
      </c>
    </row>
    <row r="55" spans="2:8" ht="14.25">
      <c r="B55" t="str">
        <f>'ePO-Glossary'!B57</f>
        <v>Buyer</v>
      </c>
      <c r="C55">
        <f>ROW('ePO-Glossary'!B57)</f>
        <v>57</v>
      </c>
      <c r="D55" t="s">
        <v>457</v>
      </c>
      <c r="E55">
        <v>192</v>
      </c>
      <c r="F55" t="s">
        <v>457</v>
      </c>
      <c r="G55">
        <v>189</v>
      </c>
      <c r="H55" s="68" t="e">
        <f t="shared" ca="1" si="1"/>
        <v>#NAME?</v>
      </c>
    </row>
    <row r="56" spans="2:8" ht="14.25">
      <c r="B56" t="str">
        <f>'ePO-Glossary'!B58</f>
        <v>Buyer</v>
      </c>
      <c r="C56">
        <f>ROW('ePO-Glossary'!B58)</f>
        <v>58</v>
      </c>
      <c r="D56" t="s">
        <v>464</v>
      </c>
      <c r="E56">
        <v>196</v>
      </c>
      <c r="F56" t="s">
        <v>464</v>
      </c>
      <c r="G56">
        <v>193</v>
      </c>
      <c r="H56" s="68" t="e">
        <f t="shared" ca="1" si="1"/>
        <v>#NAME?</v>
      </c>
    </row>
    <row r="57" spans="2:8" ht="14.25">
      <c r="B57" t="str">
        <f>'ePO-Glossary'!B59</f>
        <v>Buyer</v>
      </c>
      <c r="C57">
        <f>ROW('ePO-Glossary'!B59)</f>
        <v>59</v>
      </c>
      <c r="D57" t="s">
        <v>501</v>
      </c>
      <c r="E57">
        <v>214</v>
      </c>
      <c r="F57" t="s">
        <v>501</v>
      </c>
      <c r="G57">
        <v>214</v>
      </c>
      <c r="H57" s="68" t="e">
        <f t="shared" ca="1" si="1"/>
        <v>#NAME?</v>
      </c>
    </row>
    <row r="58" spans="2:8" ht="14.25">
      <c r="B58" t="str">
        <f>'ePO-Glossary'!B60</f>
        <v>Buyer</v>
      </c>
      <c r="C58">
        <f>ROW('ePO-Glossary'!B60)</f>
        <v>60</v>
      </c>
      <c r="D58" t="s">
        <v>470</v>
      </c>
      <c r="E58">
        <v>203</v>
      </c>
      <c r="F58" t="s">
        <v>470</v>
      </c>
      <c r="G58">
        <v>197</v>
      </c>
      <c r="H58" s="68" t="e">
        <f t="shared" ca="1" si="1"/>
        <v>#NAME?</v>
      </c>
    </row>
    <row r="59" spans="2:8" ht="14.25">
      <c r="B59" t="str">
        <f>'ePO-Glossary'!B61</f>
        <v>Buyer</v>
      </c>
      <c r="C59">
        <f>ROW('ePO-Glossary'!B61)</f>
        <v>61</v>
      </c>
      <c r="D59" t="s">
        <v>481</v>
      </c>
      <c r="E59">
        <v>207</v>
      </c>
      <c r="F59" t="s">
        <v>481</v>
      </c>
      <c r="G59">
        <v>204</v>
      </c>
      <c r="H59" s="68" t="e">
        <f t="shared" ca="1" si="1"/>
        <v>#NAME?</v>
      </c>
    </row>
    <row r="60" spans="2:8" ht="14.25">
      <c r="B60" t="str">
        <f>'ePO-Glossary'!B62</f>
        <v>Buyer</v>
      </c>
      <c r="C60">
        <f>ROW('ePO-Glossary'!B62)</f>
        <v>62</v>
      </c>
      <c r="D60" t="s">
        <v>491</v>
      </c>
      <c r="E60">
        <v>213</v>
      </c>
      <c r="F60" t="s">
        <v>491</v>
      </c>
      <c r="G60">
        <v>208</v>
      </c>
      <c r="H60" s="68" t="e">
        <f t="shared" ca="1" si="1"/>
        <v>#NAME?</v>
      </c>
    </row>
    <row r="61" spans="2:8" ht="14.25">
      <c r="B61" t="str">
        <f>'ePO-Glossary'!B63</f>
        <v>Buyer  Party</v>
      </c>
      <c r="C61">
        <f>ROW('ePO-Glossary'!B63)</f>
        <v>63</v>
      </c>
      <c r="D61" t="s">
        <v>506</v>
      </c>
      <c r="E61">
        <v>219</v>
      </c>
      <c r="F61" t="s">
        <v>506</v>
      </c>
      <c r="G61">
        <v>215</v>
      </c>
      <c r="H61" s="68" t="e">
        <f t="shared" ca="1" si="1"/>
        <v>#NAME?</v>
      </c>
    </row>
    <row r="62" spans="2:8" ht="14.25">
      <c r="B62" t="str">
        <f>'ePO-Glossary'!B64</f>
        <v>Buyer  Party</v>
      </c>
      <c r="C62">
        <f>ROW('ePO-Glossary'!B64)</f>
        <v>64</v>
      </c>
      <c r="D62" t="s">
        <v>517</v>
      </c>
      <c r="E62">
        <v>223</v>
      </c>
      <c r="F62" t="s">
        <v>517</v>
      </c>
      <c r="G62">
        <v>220</v>
      </c>
      <c r="H62" s="68" t="e">
        <f t="shared" ca="1" si="1"/>
        <v>#NAME?</v>
      </c>
    </row>
    <row r="63" spans="2:8" ht="14.25">
      <c r="B63" t="str">
        <f>'ePO-Glossary'!B65</f>
        <v>Buyer  Party</v>
      </c>
      <c r="C63">
        <f>ROW('ePO-Glossary'!B65)</f>
        <v>65</v>
      </c>
      <c r="D63" t="s">
        <v>523</v>
      </c>
      <c r="E63">
        <v>227</v>
      </c>
      <c r="F63" t="s">
        <v>523</v>
      </c>
      <c r="G63">
        <v>224</v>
      </c>
      <c r="H63" s="68" t="e">
        <f t="shared" ca="1" si="1"/>
        <v>#NAME?</v>
      </c>
    </row>
    <row r="64" spans="2:8" ht="14.25">
      <c r="B64" t="str">
        <f>'ePO-Glossary'!B66</f>
        <v>Buyer  Party</v>
      </c>
      <c r="C64">
        <f>ROW('ePO-Glossary'!B66)</f>
        <v>66</v>
      </c>
      <c r="D64" t="s">
        <v>532</v>
      </c>
      <c r="E64">
        <v>229</v>
      </c>
      <c r="F64" t="s">
        <v>532</v>
      </c>
      <c r="G64">
        <v>228</v>
      </c>
      <c r="H64" s="68" t="e">
        <f t="shared" ca="1" si="1"/>
        <v>#NAME?</v>
      </c>
    </row>
    <row r="65" spans="2:8" ht="14.25">
      <c r="B65" t="str">
        <f>'ePO-Glossary'!B67</f>
        <v>Buyer  Party</v>
      </c>
      <c r="C65">
        <f>ROW('ePO-Glossary'!B67)</f>
        <v>67</v>
      </c>
      <c r="D65" t="s">
        <v>537</v>
      </c>
      <c r="E65">
        <v>231</v>
      </c>
      <c r="F65" t="s">
        <v>537</v>
      </c>
      <c r="G65">
        <v>230</v>
      </c>
      <c r="H65" s="68" t="e">
        <f t="shared" ca="1" si="1"/>
        <v>#NAME?</v>
      </c>
    </row>
    <row r="66" spans="2:8" ht="14.25">
      <c r="B66" t="str">
        <f>'ePO-Glossary'!B68</f>
        <v>Buyer  Party</v>
      </c>
      <c r="C66">
        <f>ROW('ePO-Glossary'!B68)</f>
        <v>68</v>
      </c>
      <c r="D66" t="s">
        <v>542</v>
      </c>
      <c r="E66">
        <v>235</v>
      </c>
      <c r="F66" t="s">
        <v>542</v>
      </c>
      <c r="G66">
        <v>232</v>
      </c>
      <c r="H66" s="68" t="e">
        <f t="shared" ca="1" si="1"/>
        <v>#NAME?</v>
      </c>
    </row>
    <row r="67" spans="2:8" ht="14.25">
      <c r="B67" t="str">
        <f>'ePO-Glossary'!B69</f>
        <v>Buyer Profile</v>
      </c>
      <c r="C67">
        <f>ROW('ePO-Glossary'!B69)</f>
        <v>69</v>
      </c>
      <c r="D67" t="s">
        <v>551</v>
      </c>
      <c r="E67">
        <v>237</v>
      </c>
      <c r="F67" t="s">
        <v>551</v>
      </c>
      <c r="G67">
        <v>236</v>
      </c>
      <c r="H67" s="68" t="e">
        <f t="shared" ca="1" si="1"/>
        <v>#NAME?</v>
      </c>
    </row>
    <row r="68" spans="2:8" ht="14.25">
      <c r="B68" t="str">
        <f>'ePO-Glossary'!B70</f>
        <v>Buyer Profile</v>
      </c>
      <c r="C68">
        <f>ROW('ePO-Glossary'!B70)</f>
        <v>70</v>
      </c>
      <c r="D68" t="s">
        <v>557</v>
      </c>
      <c r="E68">
        <v>239</v>
      </c>
      <c r="F68" t="s">
        <v>557</v>
      </c>
      <c r="G68">
        <v>238</v>
      </c>
      <c r="H68" s="68" t="e">
        <f t="shared" ca="1" si="1"/>
        <v>#NAME?</v>
      </c>
    </row>
    <row r="69" spans="2:8" ht="14.25">
      <c r="B69" t="str">
        <f>'ePO-Glossary'!B71</f>
        <v>Buyer Profile</v>
      </c>
      <c r="C69">
        <f>ROW('ePO-Glossary'!B71)</f>
        <v>71</v>
      </c>
      <c r="D69" t="s">
        <v>564</v>
      </c>
      <c r="E69">
        <v>243</v>
      </c>
      <c r="F69" t="s">
        <v>564</v>
      </c>
      <c r="G69">
        <v>240</v>
      </c>
      <c r="H69" s="68" t="e">
        <f t="shared" ca="1" si="1"/>
        <v>#NAME?</v>
      </c>
    </row>
    <row r="70" spans="2:8" ht="14.25">
      <c r="B70" t="str">
        <f>'ePO-Glossary'!B72</f>
        <v>Buyer Profile</v>
      </c>
      <c r="C70">
        <f>ROW('ePO-Glossary'!B72)</f>
        <v>72</v>
      </c>
      <c r="D70" t="s">
        <v>574</v>
      </c>
      <c r="E70">
        <v>245</v>
      </c>
      <c r="F70" t="s">
        <v>574</v>
      </c>
      <c r="G70">
        <v>244</v>
      </c>
      <c r="H70" s="68" t="e">
        <f t="shared" ca="1" si="1"/>
        <v>#NAME?</v>
      </c>
    </row>
    <row r="71" spans="2:8" ht="14.25">
      <c r="B71" t="str">
        <f>'ePO-Glossary'!B73</f>
        <v>Buyer Role</v>
      </c>
      <c r="C71">
        <f>ROW('ePO-Glossary'!B73)</f>
        <v>73</v>
      </c>
      <c r="D71" t="s">
        <v>2202</v>
      </c>
      <c r="E71">
        <v>250</v>
      </c>
      <c r="F71" t="s">
        <v>2202</v>
      </c>
      <c r="G71">
        <v>250</v>
      </c>
      <c r="H71" s="68" t="e">
        <f t="shared" ca="1" si="1"/>
        <v>#NAME?</v>
      </c>
    </row>
    <row r="72" spans="2:8" ht="14.25">
      <c r="B72" t="str">
        <f>'ePO-Glossary'!B74</f>
        <v>Buyer Role</v>
      </c>
      <c r="C72">
        <f>ROW('ePO-Glossary'!B74)</f>
        <v>74</v>
      </c>
      <c r="D72" t="s">
        <v>579</v>
      </c>
      <c r="E72">
        <v>249</v>
      </c>
      <c r="F72" t="s">
        <v>579</v>
      </c>
      <c r="G72">
        <v>246</v>
      </c>
      <c r="H72" s="68"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68" t="e">
        <f t="shared" ca="1" si="2"/>
        <v>#NAME?</v>
      </c>
    </row>
    <row r="74" spans="2:8" ht="14.25">
      <c r="B74" t="str">
        <f>'ePO-Glossary'!B76</f>
        <v>Buyer Role</v>
      </c>
      <c r="C74">
        <f>ROW('ePO-Glossary'!B76)</f>
        <v>76</v>
      </c>
      <c r="D74" t="s">
        <v>588</v>
      </c>
      <c r="E74">
        <v>255</v>
      </c>
      <c r="F74" t="s">
        <v>588</v>
      </c>
      <c r="G74">
        <v>252</v>
      </c>
      <c r="H74" s="68" t="e">
        <f t="shared" ca="1" si="2"/>
        <v>#NAME?</v>
      </c>
    </row>
    <row r="75" spans="2:8" ht="14.25">
      <c r="B75" t="str">
        <f>'ePO-Glossary'!B77</f>
        <v>Buyer Role</v>
      </c>
      <c r="C75">
        <f>ROW('ePO-Glossary'!B77)</f>
        <v>77</v>
      </c>
      <c r="D75" t="s">
        <v>596</v>
      </c>
      <c r="E75">
        <v>260</v>
      </c>
      <c r="F75" t="s">
        <v>596</v>
      </c>
      <c r="G75">
        <v>256</v>
      </c>
      <c r="H75" s="68" t="e">
        <f t="shared" ca="1" si="2"/>
        <v>#NAME?</v>
      </c>
    </row>
    <row r="76" spans="2:8" ht="14.25">
      <c r="B76" t="str">
        <f>'ePO-Glossary'!B78</f>
        <v>Calculation Method Value</v>
      </c>
      <c r="C76">
        <f>ROW('ePO-Glossary'!B78)</f>
        <v>78</v>
      </c>
      <c r="D76" t="s">
        <v>603</v>
      </c>
      <c r="E76">
        <v>262</v>
      </c>
      <c r="F76" t="s">
        <v>603</v>
      </c>
      <c r="G76">
        <v>261</v>
      </c>
      <c r="H76" s="68" t="e">
        <f t="shared" ca="1" si="2"/>
        <v>#NAME?</v>
      </c>
    </row>
    <row r="77" spans="2:8" ht="14.25">
      <c r="B77" t="str">
        <f>'ePO-Glossary'!B79</f>
        <v>Calculation Method Value</v>
      </c>
      <c r="C77">
        <f>ROW('ePO-Glossary'!B79)</f>
        <v>79</v>
      </c>
      <c r="D77" t="s">
        <v>608</v>
      </c>
      <c r="E77">
        <v>271</v>
      </c>
      <c r="F77" t="s">
        <v>608</v>
      </c>
      <c r="G77">
        <v>263</v>
      </c>
      <c r="H77" s="68" t="e">
        <f t="shared" ca="1" si="2"/>
        <v>#NAME?</v>
      </c>
    </row>
    <row r="78" spans="2:8" ht="14.25">
      <c r="B78" t="str">
        <f>'ePO-Glossary'!B80</f>
        <v>Calculation Method Value</v>
      </c>
      <c r="C78">
        <f>ROW('ePO-Glossary'!B80)</f>
        <v>80</v>
      </c>
      <c r="D78" t="s">
        <v>627</v>
      </c>
      <c r="E78">
        <v>272</v>
      </c>
      <c r="F78" t="s">
        <v>627</v>
      </c>
      <c r="G78">
        <v>272</v>
      </c>
      <c r="H78" s="68" t="e">
        <f t="shared" ca="1" si="2"/>
        <v>#NAME?</v>
      </c>
    </row>
    <row r="79" spans="2:8" ht="14.25">
      <c r="B79" t="str">
        <f>'ePO-Glossary'!B81</f>
        <v>Call For Tenders</v>
      </c>
      <c r="C79">
        <f>ROW('ePO-Glossary'!B81)</f>
        <v>81</v>
      </c>
      <c r="D79" t="s">
        <v>631</v>
      </c>
      <c r="E79">
        <v>275</v>
      </c>
      <c r="F79" t="s">
        <v>631</v>
      </c>
      <c r="G79">
        <v>273</v>
      </c>
      <c r="H79" s="68" t="e">
        <f t="shared" ca="1" si="2"/>
        <v>#NAME?</v>
      </c>
    </row>
    <row r="80" spans="2:8" ht="14.25">
      <c r="B80" t="str">
        <f>'ePO-Glossary'!B82</f>
        <v>Call For Tenders</v>
      </c>
      <c r="C80">
        <f>ROW('ePO-Glossary'!B82)</f>
        <v>82</v>
      </c>
      <c r="D80" t="s">
        <v>640</v>
      </c>
      <c r="E80">
        <v>279</v>
      </c>
      <c r="F80" t="s">
        <v>640</v>
      </c>
      <c r="G80">
        <v>276</v>
      </c>
      <c r="H80" s="68" t="e">
        <f t="shared" ca="1" si="2"/>
        <v>#NAME?</v>
      </c>
    </row>
    <row r="81" spans="2:8" ht="14.25">
      <c r="B81" t="str">
        <f>'ePO-Glossary'!B83</f>
        <v>Call For Tenders</v>
      </c>
      <c r="C81">
        <f>ROW('ePO-Glossary'!B83)</f>
        <v>83</v>
      </c>
      <c r="D81" t="s">
        <v>646</v>
      </c>
      <c r="E81">
        <v>281</v>
      </c>
      <c r="F81" t="s">
        <v>646</v>
      </c>
      <c r="G81">
        <v>280</v>
      </c>
      <c r="H81" s="68" t="e">
        <f t="shared" ca="1" si="2"/>
        <v>#NAME?</v>
      </c>
    </row>
    <row r="82" spans="2:8" ht="14.25">
      <c r="B82" t="str">
        <f>'ePO-Glossary'!B84</f>
        <v>Candidate</v>
      </c>
      <c r="C82">
        <f>ROW('ePO-Glossary'!B84)</f>
        <v>84</v>
      </c>
      <c r="D82" t="s">
        <v>651</v>
      </c>
      <c r="E82">
        <v>283</v>
      </c>
      <c r="F82" t="s">
        <v>651</v>
      </c>
      <c r="G82">
        <v>282</v>
      </c>
      <c r="H82" s="68" t="e">
        <f t="shared" ca="1" si="2"/>
        <v>#NAME?</v>
      </c>
    </row>
    <row r="83" spans="2:8" ht="14.25">
      <c r="B83" t="str">
        <f>'ePO-Glossary'!B85</f>
        <v>Candidate</v>
      </c>
      <c r="C83">
        <f>ROW('ePO-Glossary'!B85)</f>
        <v>85</v>
      </c>
      <c r="D83" t="s">
        <v>656</v>
      </c>
      <c r="E83">
        <v>285</v>
      </c>
      <c r="F83" t="s">
        <v>656</v>
      </c>
      <c r="G83">
        <v>284</v>
      </c>
      <c r="H83" s="68" t="e">
        <f t="shared" ca="1" si="2"/>
        <v>#NAME?</v>
      </c>
    </row>
    <row r="84" spans="2:8" ht="14.25">
      <c r="B84" t="str">
        <f>'ePO-Glossary'!B86</f>
        <v>Candidate</v>
      </c>
      <c r="C84">
        <f>ROW('ePO-Glossary'!B86)</f>
        <v>86</v>
      </c>
      <c r="D84" t="s">
        <v>661</v>
      </c>
      <c r="E84">
        <v>287</v>
      </c>
      <c r="F84" t="s">
        <v>661</v>
      </c>
      <c r="G84">
        <v>286</v>
      </c>
      <c r="H84" s="68" t="e">
        <f t="shared" ca="1" si="2"/>
        <v>#NAME?</v>
      </c>
    </row>
    <row r="85" spans="2:8" ht="14.25">
      <c r="B85" t="str">
        <f>'ePO-Glossary'!B87</f>
        <v>Candidate</v>
      </c>
      <c r="C85">
        <f>ROW('ePO-Glossary'!B87)</f>
        <v>87</v>
      </c>
      <c r="D85" t="s">
        <v>667</v>
      </c>
      <c r="E85">
        <v>294</v>
      </c>
      <c r="F85" t="s">
        <v>667</v>
      </c>
      <c r="G85">
        <v>288</v>
      </c>
      <c r="H85" s="68" t="e">
        <f t="shared" ca="1" si="2"/>
        <v>#NAME?</v>
      </c>
    </row>
    <row r="86" spans="2:8" ht="14.25">
      <c r="B86" t="str">
        <f>'ePO-Glossary'!B88</f>
        <v>Candidates Limit Criteria</v>
      </c>
      <c r="C86">
        <f>ROW('ePO-Glossary'!B88)</f>
        <v>88</v>
      </c>
      <c r="D86" t="s">
        <v>683</v>
      </c>
      <c r="E86">
        <v>298</v>
      </c>
      <c r="F86" t="s">
        <v>683</v>
      </c>
      <c r="G86">
        <v>295</v>
      </c>
      <c r="H86" s="68" t="e">
        <f t="shared" ca="1" si="2"/>
        <v>#NAME?</v>
      </c>
    </row>
    <row r="87" spans="2:8" ht="14.25">
      <c r="B87" t="str">
        <f>'ePO-Glossary'!B89</f>
        <v>Candidates Limit Criteria</v>
      </c>
      <c r="C87">
        <f>ROW('ePO-Glossary'!B89)</f>
        <v>89</v>
      </c>
      <c r="D87" t="s">
        <v>689</v>
      </c>
      <c r="E87">
        <v>300</v>
      </c>
      <c r="F87" t="s">
        <v>689</v>
      </c>
      <c r="G87">
        <v>299</v>
      </c>
      <c r="H87" s="68" t="e">
        <f t="shared" ca="1" si="2"/>
        <v>#NAME?</v>
      </c>
    </row>
    <row r="88" spans="2:8" ht="14.25">
      <c r="B88" t="str">
        <f>'ePO-Glossary'!B90</f>
        <v>Candidates Limit Criteria</v>
      </c>
      <c r="C88">
        <f>ROW('ePO-Glossary'!B90)</f>
        <v>90</v>
      </c>
      <c r="D88" t="s">
        <v>694</v>
      </c>
      <c r="E88">
        <v>302</v>
      </c>
      <c r="F88" t="s">
        <v>694</v>
      </c>
      <c r="G88">
        <v>301</v>
      </c>
      <c r="H88" s="68" t="e">
        <f t="shared" ca="1" si="2"/>
        <v>#NAME?</v>
      </c>
    </row>
    <row r="89" spans="2:8" ht="14.25">
      <c r="B89" t="str">
        <f>'ePO-Glossary'!B91</f>
        <v>Candidates Limit Criteria</v>
      </c>
      <c r="C89">
        <f>ROW('ePO-Glossary'!B91)</f>
        <v>91</v>
      </c>
      <c r="D89" t="s">
        <v>699</v>
      </c>
      <c r="E89">
        <v>307</v>
      </c>
      <c r="F89" t="s">
        <v>699</v>
      </c>
      <c r="G89">
        <v>303</v>
      </c>
      <c r="H89" s="68" t="e">
        <f t="shared" ca="1" si="2"/>
        <v>#NAME?</v>
      </c>
    </row>
    <row r="90" spans="2:8" ht="14.25">
      <c r="B90" t="str">
        <f>'ePO-Glossary'!B92</f>
        <v>Candidates Limit Criteria</v>
      </c>
      <c r="C90">
        <f>ROW('ePO-Glossary'!B92)</f>
        <v>92</v>
      </c>
      <c r="D90" t="s">
        <v>708</v>
      </c>
      <c r="E90">
        <v>308</v>
      </c>
      <c r="F90" t="s">
        <v>708</v>
      </c>
      <c r="G90">
        <v>308</v>
      </c>
      <c r="H90" s="68" t="e">
        <f t="shared" ca="1" si="2"/>
        <v>#NAME?</v>
      </c>
    </row>
    <row r="91" spans="2:8" ht="14.25">
      <c r="B91" t="str">
        <f>'ePO-Glossary'!B94</f>
        <v>Central Purchasing Body</v>
      </c>
      <c r="C91">
        <f>ROW('ePO-Glossary'!B94)</f>
        <v>94</v>
      </c>
      <c r="D91" t="s">
        <v>712</v>
      </c>
      <c r="E91">
        <v>312</v>
      </c>
      <c r="F91" t="s">
        <v>712</v>
      </c>
      <c r="G91">
        <v>309</v>
      </c>
      <c r="H91" s="68" t="e">
        <f t="shared" ca="1" si="2"/>
        <v>#NAME?</v>
      </c>
    </row>
    <row r="92" spans="2:8" ht="14.25">
      <c r="B92" t="str">
        <f>'ePO-Glossary'!B93</f>
        <v>Central Purchasing Body</v>
      </c>
      <c r="C92">
        <f>ROW('ePO-Glossary'!B93)</f>
        <v>93</v>
      </c>
      <c r="D92" t="s">
        <v>723</v>
      </c>
      <c r="E92">
        <v>319</v>
      </c>
      <c r="F92" t="s">
        <v>723</v>
      </c>
      <c r="G92">
        <v>313</v>
      </c>
      <c r="H92" s="68" t="e">
        <f t="shared" ca="1" si="2"/>
        <v>#NAME?</v>
      </c>
    </row>
    <row r="93" spans="2:8" ht="14.25">
      <c r="B93" t="str">
        <f>'ePO-Glossary'!B95</f>
        <v>Central Purchasing Body</v>
      </c>
      <c r="C93">
        <f>ROW('ePO-Glossary'!B95)</f>
        <v>95</v>
      </c>
      <c r="D93" t="s">
        <v>736</v>
      </c>
      <c r="E93">
        <v>321</v>
      </c>
      <c r="F93" t="s">
        <v>736</v>
      </c>
      <c r="G93">
        <v>320</v>
      </c>
      <c r="H93" s="68" t="e">
        <f t="shared" ca="1" si="2"/>
        <v>#NAME?</v>
      </c>
    </row>
    <row r="94" spans="2:8" ht="14.25">
      <c r="B94" t="str">
        <f>'ePO-Glossary'!B96</f>
        <v>Change</v>
      </c>
      <c r="C94">
        <f>ROW('ePO-Glossary'!B96)</f>
        <v>96</v>
      </c>
      <c r="D94" t="s">
        <v>741</v>
      </c>
      <c r="E94">
        <v>323</v>
      </c>
      <c r="F94" t="s">
        <v>741</v>
      </c>
      <c r="G94">
        <v>322</v>
      </c>
      <c r="H94" s="68" t="e">
        <f t="shared" ca="1" si="2"/>
        <v>#NAME?</v>
      </c>
    </row>
    <row r="95" spans="2:8" ht="14.25">
      <c r="B95" t="str">
        <f>'ePO-Glossary'!B97</f>
        <v>Change</v>
      </c>
      <c r="C95">
        <f>ROW('ePO-Glossary'!B97)</f>
        <v>97</v>
      </c>
      <c r="D95" t="s">
        <v>746</v>
      </c>
      <c r="E95">
        <v>326</v>
      </c>
      <c r="F95" t="s">
        <v>746</v>
      </c>
      <c r="G95">
        <v>324</v>
      </c>
      <c r="H95" s="68" t="e">
        <f t="shared" ca="1" si="2"/>
        <v>#NAME?</v>
      </c>
    </row>
    <row r="96" spans="2:8" ht="14.25">
      <c r="B96" t="str">
        <f>'ePO-Glossary'!B98</f>
        <v>Change Description Code</v>
      </c>
      <c r="C96">
        <f>ROW('ePO-Glossary'!B98)</f>
        <v>98</v>
      </c>
      <c r="D96" t="s">
        <v>753</v>
      </c>
      <c r="E96">
        <v>328</v>
      </c>
      <c r="F96" t="s">
        <v>753</v>
      </c>
      <c r="G96">
        <v>327</v>
      </c>
      <c r="H96" s="68" t="e">
        <f t="shared" ca="1" si="2"/>
        <v>#NAME?</v>
      </c>
    </row>
    <row r="97" spans="2:8" ht="14.25">
      <c r="B97" t="str">
        <f>'ePO-Glossary'!B99</f>
        <v>Change Description Code</v>
      </c>
      <c r="C97">
        <f>ROW('ePO-Glossary'!B99)</f>
        <v>99</v>
      </c>
      <c r="D97" t="s">
        <v>13</v>
      </c>
      <c r="E97">
        <v>330</v>
      </c>
      <c r="F97" t="s">
        <v>13</v>
      </c>
      <c r="G97">
        <v>329</v>
      </c>
      <c r="H97" s="68" t="e">
        <f t="shared" ca="1" si="2"/>
        <v>#NAME?</v>
      </c>
    </row>
    <row r="98" spans="2:8" ht="14.25">
      <c r="B98" t="str">
        <f>'ePO-Glossary'!B100</f>
        <v>Combination Lots</v>
      </c>
      <c r="C98">
        <f>ROW('ePO-Glossary'!B100)</f>
        <v>100</v>
      </c>
      <c r="D98" t="s">
        <v>763</v>
      </c>
      <c r="E98">
        <v>332</v>
      </c>
      <c r="F98" t="s">
        <v>763</v>
      </c>
      <c r="G98">
        <v>331</v>
      </c>
      <c r="H98" s="68" t="e">
        <f t="shared" ca="1" si="2"/>
        <v>#NAME?</v>
      </c>
    </row>
    <row r="99" spans="2:8" ht="14.25">
      <c r="B99" t="str">
        <f>'ePO-Glossary'!B101</f>
        <v>Combination Lots</v>
      </c>
      <c r="C99">
        <f>ROW('ePO-Glossary'!B101)</f>
        <v>101</v>
      </c>
      <c r="D99" t="s">
        <v>769</v>
      </c>
      <c r="E99">
        <v>334</v>
      </c>
      <c r="F99" t="s">
        <v>769</v>
      </c>
      <c r="G99">
        <v>333</v>
      </c>
      <c r="H99" s="68" t="e">
        <f t="shared" ca="1" si="2"/>
        <v>#NAME?</v>
      </c>
    </row>
    <row r="100" spans="2:8" ht="14.25">
      <c r="B100" t="str">
        <f>'ePO-Glossary'!B102</f>
        <v>Combination Lots</v>
      </c>
      <c r="C100">
        <f>ROW('ePO-Glossary'!B102)</f>
        <v>102</v>
      </c>
      <c r="D100" t="s">
        <v>774</v>
      </c>
      <c r="E100">
        <v>337</v>
      </c>
      <c r="F100" t="s">
        <v>774</v>
      </c>
      <c r="G100">
        <v>335</v>
      </c>
      <c r="H100" s="68" t="e">
        <f t="shared" ca="1" si="2"/>
        <v>#NAME?</v>
      </c>
    </row>
    <row r="101" spans="2:8" ht="14.25">
      <c r="B101" t="str">
        <f>'ePO-Glossary'!B103</f>
        <v>Combination Lots</v>
      </c>
      <c r="C101">
        <f>ROW('ePO-Glossary'!B103)</f>
        <v>103</v>
      </c>
      <c r="D101" t="s">
        <v>783</v>
      </c>
      <c r="E101">
        <v>341</v>
      </c>
      <c r="F101" t="s">
        <v>783</v>
      </c>
      <c r="G101">
        <v>338</v>
      </c>
      <c r="H101" s="68" t="e">
        <f t="shared" ca="1" si="2"/>
        <v>#NAME?</v>
      </c>
    </row>
    <row r="102" spans="2:8" ht="14.25">
      <c r="B102" t="str">
        <f>'ePO-Glossary'!B104</f>
        <v>Combination Lots</v>
      </c>
      <c r="C102">
        <f>ROW('ePO-Glossary'!B104)</f>
        <v>104</v>
      </c>
      <c r="D102" t="s">
        <v>793</v>
      </c>
      <c r="E102">
        <v>347</v>
      </c>
      <c r="F102" t="s">
        <v>793</v>
      </c>
      <c r="G102">
        <v>342</v>
      </c>
      <c r="H102" s="68" t="e">
        <f t="shared" ca="1" si="2"/>
        <v>#NAME?</v>
      </c>
    </row>
    <row r="103" spans="2:8" ht="14.25">
      <c r="B103" t="str">
        <f>'ePO-Glossary'!B105</f>
        <v>Combination Lots</v>
      </c>
      <c r="C103">
        <f>ROW('ePO-Glossary'!B105)</f>
        <v>105</v>
      </c>
      <c r="D103" t="s">
        <v>800</v>
      </c>
      <c r="E103">
        <v>348</v>
      </c>
      <c r="F103" t="s">
        <v>800</v>
      </c>
      <c r="G103">
        <v>348</v>
      </c>
      <c r="H103" s="68" t="e">
        <f t="shared" ca="1" si="2"/>
        <v>#NAME?</v>
      </c>
    </row>
    <row r="104" spans="2:8" ht="14.25">
      <c r="B104" t="str">
        <f>'ePO-Glossary'!B106</f>
        <v>Common Procurement Vocabulary (CPV)</v>
      </c>
      <c r="C104">
        <f>ROW('ePO-Glossary'!B106)</f>
        <v>106</v>
      </c>
      <c r="D104" t="s">
        <v>804</v>
      </c>
      <c r="E104">
        <v>351</v>
      </c>
      <c r="F104" t="s">
        <v>804</v>
      </c>
      <c r="G104">
        <v>349</v>
      </c>
      <c r="H104" s="68"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68" t="e">
        <f t="shared" ca="1" si="3"/>
        <v>#NAME?</v>
      </c>
    </row>
    <row r="106" spans="2:8" ht="14.25">
      <c r="B106" t="str">
        <f>'ePO-Glossary'!B108</f>
        <v>Common Procurement Vocabulary (CPV)</v>
      </c>
      <c r="C106">
        <f>ROW('ePO-Glossary'!B108)</f>
        <v>108</v>
      </c>
      <c r="D106" t="s">
        <v>822</v>
      </c>
      <c r="E106">
        <v>363</v>
      </c>
      <c r="F106" t="s">
        <v>822</v>
      </c>
      <c r="G106">
        <v>357</v>
      </c>
      <c r="H106" s="68" t="e">
        <f t="shared" ca="1" si="3"/>
        <v>#NAME?</v>
      </c>
    </row>
    <row r="107" spans="2:8" ht="14.25">
      <c r="B107" t="str">
        <f>'ePO-Glossary'!B109</f>
        <v>Common Procurement Vocabulary (CPV)</v>
      </c>
      <c r="C107">
        <f>ROW('ePO-Glossary'!B109)</f>
        <v>109</v>
      </c>
      <c r="D107" t="s">
        <v>835</v>
      </c>
      <c r="E107">
        <v>367</v>
      </c>
      <c r="F107" t="s">
        <v>835</v>
      </c>
      <c r="G107">
        <v>364</v>
      </c>
      <c r="H107" s="68" t="e">
        <f t="shared" ca="1" si="3"/>
        <v>#NAME?</v>
      </c>
    </row>
    <row r="108" spans="2:8" ht="14.25">
      <c r="B108" t="str">
        <f>'ePO-Glossary'!B110</f>
        <v>Common Procurement Vocabulary (CPV)</v>
      </c>
      <c r="C108">
        <f>ROW('ePO-Glossary'!B110)</f>
        <v>110</v>
      </c>
      <c r="D108" t="s">
        <v>843</v>
      </c>
      <c r="E108">
        <v>371</v>
      </c>
      <c r="F108" t="s">
        <v>843</v>
      </c>
      <c r="G108">
        <v>368</v>
      </c>
      <c r="H108" s="68" t="e">
        <f t="shared" ca="1" si="3"/>
        <v>#NAME?</v>
      </c>
    </row>
    <row r="109" spans="2:8" ht="14.25">
      <c r="B109" t="str">
        <f>'ePO-Glossary'!B111</f>
        <v>Common Procurement Vocabulary (CPV)</v>
      </c>
      <c r="C109">
        <f>ROW('ePO-Glossary'!B111)</f>
        <v>111</v>
      </c>
      <c r="D109" t="s">
        <v>852</v>
      </c>
      <c r="E109">
        <v>373</v>
      </c>
      <c r="F109" t="s">
        <v>852</v>
      </c>
      <c r="G109">
        <v>372</v>
      </c>
      <c r="H109" s="68" t="e">
        <f t="shared" ca="1" si="3"/>
        <v>#NAME?</v>
      </c>
    </row>
    <row r="110" spans="2:8" ht="14.25">
      <c r="B110" t="str">
        <f>'ePO-Glossary'!B112</f>
        <v>Community Country Origin</v>
      </c>
      <c r="C110">
        <f>ROW('ePO-Glossary'!B112)</f>
        <v>112</v>
      </c>
      <c r="D110" t="s">
        <v>858</v>
      </c>
      <c r="E110">
        <v>377</v>
      </c>
      <c r="F110" t="s">
        <v>858</v>
      </c>
      <c r="G110">
        <v>374</v>
      </c>
      <c r="H110" s="68" t="e">
        <f t="shared" ca="1" si="3"/>
        <v>#NAME?</v>
      </c>
    </row>
    <row r="111" spans="2:8" ht="14.25">
      <c r="B111" t="str">
        <f>'ePO-Glossary'!B113</f>
        <v>Community Country Origin</v>
      </c>
      <c r="C111">
        <f>ROW('ePO-Glossary'!B113)</f>
        <v>113</v>
      </c>
      <c r="D111" t="s">
        <v>864</v>
      </c>
      <c r="E111">
        <v>381</v>
      </c>
      <c r="F111" t="s">
        <v>864</v>
      </c>
      <c r="G111">
        <v>378</v>
      </c>
      <c r="H111" s="68" t="e">
        <f t="shared" ca="1" si="3"/>
        <v>#NAME?</v>
      </c>
    </row>
    <row r="112" spans="2:8" ht="14.25">
      <c r="B112" t="str">
        <f>'ePO-Glossary'!B114</f>
        <v>Community Country Origin</v>
      </c>
      <c r="C112">
        <f>ROW('ePO-Glossary'!B114)</f>
        <v>114</v>
      </c>
      <c r="D112" t="s">
        <v>872</v>
      </c>
      <c r="E112">
        <v>385</v>
      </c>
      <c r="F112" t="s">
        <v>872</v>
      </c>
      <c r="G112">
        <v>382</v>
      </c>
      <c r="H112" s="68" t="e">
        <f t="shared" ca="1" si="3"/>
        <v>#NAME?</v>
      </c>
    </row>
    <row r="113" spans="2:8" ht="14.25">
      <c r="B113" t="str">
        <f>'ePO-Glossary'!B115</f>
        <v>Concession Description Value</v>
      </c>
      <c r="C113">
        <f>ROW('ePO-Glossary'!B115)</f>
        <v>115</v>
      </c>
      <c r="D113" t="s">
        <v>879</v>
      </c>
      <c r="E113">
        <v>388</v>
      </c>
      <c r="F113" t="s">
        <v>879</v>
      </c>
      <c r="G113">
        <v>386</v>
      </c>
      <c r="H113" s="68" t="e">
        <f t="shared" ca="1" si="3"/>
        <v>#NAME?</v>
      </c>
    </row>
    <row r="114" spans="2:8" ht="14.25">
      <c r="B114" t="str">
        <f>'ePO-Glossary'!B116</f>
        <v>Concession Description Value</v>
      </c>
      <c r="C114">
        <f>ROW('ePO-Glossary'!B116)</f>
        <v>116</v>
      </c>
      <c r="D114" t="s">
        <v>885</v>
      </c>
      <c r="E114">
        <v>392</v>
      </c>
      <c r="F114" t="s">
        <v>885</v>
      </c>
      <c r="G114">
        <v>389</v>
      </c>
      <c r="H114" s="68" t="e">
        <f t="shared" ca="1" si="3"/>
        <v>#NAME?</v>
      </c>
    </row>
    <row r="115" spans="2:8" ht="14.25">
      <c r="B115" t="str">
        <f>'ePO-Glossary'!B117</f>
        <v>Concession Description Value</v>
      </c>
      <c r="C115">
        <f>ROW('ePO-Glossary'!B117)</f>
        <v>117</v>
      </c>
      <c r="D115" t="s">
        <v>2203</v>
      </c>
      <c r="E115">
        <v>397</v>
      </c>
      <c r="F115" t="s">
        <v>2203</v>
      </c>
      <c r="G115">
        <v>393</v>
      </c>
      <c r="H115" s="68" t="e">
        <f t="shared" ca="1" si="3"/>
        <v>#NAME?</v>
      </c>
    </row>
    <row r="116" spans="2:8" ht="14.25">
      <c r="B116" t="str">
        <f>'ePO-Glossary'!B118</f>
        <v>Contact</v>
      </c>
      <c r="C116">
        <f>ROW('ePO-Glossary'!B118)</f>
        <v>118</v>
      </c>
      <c r="D116" t="s">
        <v>898</v>
      </c>
      <c r="E116">
        <v>399</v>
      </c>
      <c r="F116" t="s">
        <v>898</v>
      </c>
      <c r="G116">
        <v>398</v>
      </c>
      <c r="H116" s="68" t="e">
        <f t="shared" ca="1" si="3"/>
        <v>#NAME?</v>
      </c>
    </row>
    <row r="117" spans="2:8" ht="14.25">
      <c r="B117" t="str">
        <f>'ePO-Glossary'!B119</f>
        <v>Contract</v>
      </c>
      <c r="C117">
        <f>ROW('ePO-Glossary'!B119)</f>
        <v>119</v>
      </c>
      <c r="D117" t="s">
        <v>902</v>
      </c>
      <c r="E117">
        <v>404</v>
      </c>
      <c r="F117" t="s">
        <v>902</v>
      </c>
      <c r="G117">
        <v>400</v>
      </c>
      <c r="H117" s="68" t="e">
        <f t="shared" ca="1" si="3"/>
        <v>#NAME?</v>
      </c>
    </row>
    <row r="118" spans="2:8" ht="14.25">
      <c r="B118" t="str">
        <f>'ePO-Glossary'!B120</f>
        <v>Contract</v>
      </c>
      <c r="C118">
        <f>ROW('ePO-Glossary'!B120)</f>
        <v>120</v>
      </c>
      <c r="D118" t="s">
        <v>2204</v>
      </c>
      <c r="E118">
        <v>409</v>
      </c>
      <c r="F118" t="s">
        <v>2204</v>
      </c>
      <c r="G118">
        <v>405</v>
      </c>
      <c r="H118" s="68" t="e">
        <f t="shared" ca="1" si="3"/>
        <v>#NAME?</v>
      </c>
    </row>
    <row r="119" spans="2:8" ht="14.25">
      <c r="B119" t="str">
        <f>'ePO-Glossary'!B121</f>
        <v>Contract Award Notice</v>
      </c>
      <c r="C119">
        <f>ROW('ePO-Glossary'!B121)</f>
        <v>121</v>
      </c>
      <c r="D119" t="s">
        <v>917</v>
      </c>
      <c r="E119">
        <v>416</v>
      </c>
      <c r="F119" t="s">
        <v>917</v>
      </c>
      <c r="G119">
        <v>410</v>
      </c>
      <c r="H119" s="68" t="e">
        <f t="shared" ca="1" si="3"/>
        <v>#NAME?</v>
      </c>
    </row>
    <row r="120" spans="2:8" ht="14.25">
      <c r="B120" t="str">
        <f>'ePO-Glossary'!B122</f>
        <v>Contract Award Notice</v>
      </c>
      <c r="C120">
        <f>ROW('ePO-Glossary'!B122)</f>
        <v>122</v>
      </c>
      <c r="D120" t="s">
        <v>933</v>
      </c>
      <c r="E120">
        <v>420</v>
      </c>
      <c r="F120" t="s">
        <v>933</v>
      </c>
      <c r="G120">
        <v>417</v>
      </c>
      <c r="H120" s="68" t="e">
        <f t="shared" ca="1" si="3"/>
        <v>#NAME?</v>
      </c>
    </row>
    <row r="121" spans="2:8" ht="14.25">
      <c r="B121" t="str">
        <f>'ePO-Glossary'!B123</f>
        <v>Contract Award Notice</v>
      </c>
      <c r="C121">
        <f>ROW('ePO-Glossary'!B123)</f>
        <v>123</v>
      </c>
      <c r="D121" t="s">
        <v>940</v>
      </c>
      <c r="E121">
        <v>422</v>
      </c>
      <c r="F121" t="s">
        <v>940</v>
      </c>
      <c r="G121">
        <v>421</v>
      </c>
      <c r="H121" s="68" t="e">
        <f t="shared" ca="1" si="3"/>
        <v>#NAME?</v>
      </c>
    </row>
    <row r="122" spans="2:8" ht="14.25">
      <c r="B122" t="str">
        <f>'ePO-Glossary'!B124</f>
        <v>Contract Award Notice</v>
      </c>
      <c r="C122">
        <f>ROW('ePO-Glossary'!B124)</f>
        <v>124</v>
      </c>
      <c r="D122" t="s">
        <v>946</v>
      </c>
      <c r="E122">
        <v>424</v>
      </c>
      <c r="F122" t="s">
        <v>946</v>
      </c>
      <c r="G122">
        <v>423</v>
      </c>
      <c r="H122" s="68" t="e">
        <f t="shared" ca="1" si="3"/>
        <v>#NAME?</v>
      </c>
    </row>
    <row r="123" spans="2:8" ht="14.25">
      <c r="B123" t="str">
        <f>'ePO-Glossary'!B125</f>
        <v>Contract Award Notice</v>
      </c>
      <c r="C123">
        <f>ROW('ePO-Glossary'!B125)</f>
        <v>125</v>
      </c>
      <c r="D123" t="s">
        <v>951</v>
      </c>
      <c r="E123">
        <v>426</v>
      </c>
      <c r="F123" t="s">
        <v>951</v>
      </c>
      <c r="G123">
        <v>425</v>
      </c>
      <c r="H123" s="68" t="e">
        <f t="shared" ca="1" si="3"/>
        <v>#NAME?</v>
      </c>
    </row>
    <row r="124" spans="2:8" ht="14.25">
      <c r="B124" t="str">
        <f>'ePO-Glossary'!B126</f>
        <v>Contract Conclusion Date</v>
      </c>
      <c r="C124">
        <f>ROW('ePO-Glossary'!B126)</f>
        <v>126</v>
      </c>
      <c r="D124" t="s">
        <v>957</v>
      </c>
      <c r="E124">
        <v>428</v>
      </c>
      <c r="F124" t="s">
        <v>957</v>
      </c>
      <c r="G124">
        <v>427</v>
      </c>
      <c r="H124" s="68" t="e">
        <f t="shared" ca="1" si="3"/>
        <v>#NAME?</v>
      </c>
    </row>
    <row r="125" spans="2:8" ht="14.25">
      <c r="B125" t="str">
        <f>'ePO-Glossary'!B127</f>
        <v>Contract Conclusion Date</v>
      </c>
      <c r="C125">
        <f>ROW('ePO-Glossary'!B127)</f>
        <v>127</v>
      </c>
      <c r="D125" t="s">
        <v>962</v>
      </c>
      <c r="E125">
        <v>430</v>
      </c>
      <c r="F125" t="s">
        <v>962</v>
      </c>
      <c r="G125">
        <v>429</v>
      </c>
      <c r="H125" s="68" t="e">
        <f t="shared" ca="1" si="3"/>
        <v>#NAME?</v>
      </c>
    </row>
    <row r="126" spans="2:8" ht="14.25">
      <c r="B126" t="str">
        <f>'ePO-Glossary'!B128</f>
        <v>Contract Identifier</v>
      </c>
      <c r="C126">
        <f>ROW('ePO-Glossary'!B128)</f>
        <v>128</v>
      </c>
      <c r="D126" t="s">
        <v>967</v>
      </c>
      <c r="E126">
        <v>433</v>
      </c>
      <c r="F126" t="s">
        <v>967</v>
      </c>
      <c r="G126">
        <v>431</v>
      </c>
      <c r="H126" s="68" t="e">
        <f t="shared" ca="1" si="3"/>
        <v>#NAME?</v>
      </c>
    </row>
    <row r="127" spans="2:8" ht="14.25">
      <c r="B127" t="str">
        <f>'ePO-Glossary'!B129</f>
        <v>Contract Identifier</v>
      </c>
      <c r="C127">
        <f>ROW('ePO-Glossary'!B129)</f>
        <v>129</v>
      </c>
      <c r="D127" t="s">
        <v>973</v>
      </c>
      <c r="E127">
        <v>436</v>
      </c>
      <c r="F127" t="s">
        <v>973</v>
      </c>
      <c r="G127">
        <v>434</v>
      </c>
      <c r="H127" s="68" t="e">
        <f t="shared" ca="1" si="3"/>
        <v>#NAME?</v>
      </c>
    </row>
    <row r="128" spans="2:8" ht="14.25">
      <c r="B128" t="str">
        <f>'ePO-Glossary'!B130</f>
        <v>Contract Identifier</v>
      </c>
      <c r="C128">
        <f>ROW('ePO-Glossary'!B130)</f>
        <v>130</v>
      </c>
      <c r="D128" t="s">
        <v>978</v>
      </c>
      <c r="E128">
        <v>439</v>
      </c>
      <c r="F128" t="s">
        <v>978</v>
      </c>
      <c r="G128">
        <v>437</v>
      </c>
      <c r="H128" s="68" t="e">
        <f t="shared" ca="1" si="3"/>
        <v>#NAME?</v>
      </c>
    </row>
    <row r="129" spans="2:8" ht="14.25">
      <c r="B129" t="str">
        <f>'ePO-Glossary'!B131</f>
        <v>Contract Nature</v>
      </c>
      <c r="C129">
        <f>ROW('ePO-Glossary'!B131)</f>
        <v>131</v>
      </c>
      <c r="D129" t="s">
        <v>983</v>
      </c>
      <c r="E129">
        <v>442</v>
      </c>
      <c r="F129" t="s">
        <v>983</v>
      </c>
      <c r="G129">
        <v>440</v>
      </c>
      <c r="H129" s="68" t="e">
        <f t="shared" ca="1" si="3"/>
        <v>#NAME?</v>
      </c>
    </row>
    <row r="130" spans="2:8" ht="14.25">
      <c r="B130" t="str">
        <f>'ePO-Glossary'!B132</f>
        <v>Contract Nature</v>
      </c>
      <c r="C130">
        <f>ROW('ePO-Glossary'!B132)</f>
        <v>132</v>
      </c>
      <c r="D130" t="s">
        <v>989</v>
      </c>
      <c r="E130">
        <v>443</v>
      </c>
      <c r="F130" t="s">
        <v>989</v>
      </c>
      <c r="G130">
        <v>443</v>
      </c>
      <c r="H130" s="68" t="e">
        <f t="shared" ca="1" si="3"/>
        <v>#NAME?</v>
      </c>
    </row>
    <row r="131" spans="2:8" ht="14.25">
      <c r="B131" t="str">
        <f>'ePO-Glossary'!B133</f>
        <v>Contract Nature</v>
      </c>
      <c r="C131">
        <f>ROW('ePO-Glossary'!B133)</f>
        <v>133</v>
      </c>
      <c r="D131" t="s">
        <v>993</v>
      </c>
      <c r="E131">
        <v>449</v>
      </c>
      <c r="F131" t="s">
        <v>993</v>
      </c>
      <c r="G131">
        <v>444</v>
      </c>
      <c r="H131" s="68" t="e">
        <f t="shared" ca="1" si="3"/>
        <v>#NAME?</v>
      </c>
    </row>
    <row r="132" spans="2:8" ht="14.25">
      <c r="B132" t="str">
        <f>'ePO-Glossary'!B134</f>
        <v>Contract Nature</v>
      </c>
      <c r="C132">
        <f>ROW('ePO-Glossary'!B134)</f>
        <v>134</v>
      </c>
      <c r="D132" t="s">
        <v>1008</v>
      </c>
      <c r="E132">
        <v>451</v>
      </c>
      <c r="F132" t="s">
        <v>1008</v>
      </c>
      <c r="G132">
        <v>450</v>
      </c>
      <c r="H132" s="68" t="e">
        <f t="shared" ca="1" si="3"/>
        <v>#NAME?</v>
      </c>
    </row>
    <row r="133" spans="2:8" ht="14.25">
      <c r="D133" t="s">
        <v>1014</v>
      </c>
      <c r="E133">
        <v>453</v>
      </c>
      <c r="F133" t="s">
        <v>1014</v>
      </c>
      <c r="G133">
        <v>452</v>
      </c>
      <c r="H133" s="68" t="e">
        <f t="shared" ca="1" si="3"/>
        <v>#NAME?</v>
      </c>
    </row>
    <row r="134" spans="2:8" ht="14.25">
      <c r="B134" t="str">
        <f>'ePO-Glossary'!B135</f>
        <v>Contract Publication Date</v>
      </c>
      <c r="C134">
        <f>ROW('ePO-Glossary'!B135)</f>
        <v>135</v>
      </c>
      <c r="D134" t="s">
        <v>1021</v>
      </c>
      <c r="E134">
        <v>455</v>
      </c>
      <c r="F134" t="s">
        <v>1021</v>
      </c>
      <c r="G134">
        <v>454</v>
      </c>
      <c r="H134" s="68" t="e">
        <f t="shared" ca="1" si="3"/>
        <v>#NAME?</v>
      </c>
    </row>
    <row r="135" spans="2:8" ht="14.25">
      <c r="B135" t="str">
        <f>'ePO-Glossary'!B136</f>
        <v>Contract Publication Date</v>
      </c>
      <c r="C135">
        <f>ROW('ePO-Glossary'!B136)</f>
        <v>136</v>
      </c>
      <c r="D135" t="s">
        <v>1025</v>
      </c>
      <c r="E135">
        <v>462</v>
      </c>
      <c r="F135" t="s">
        <v>1025</v>
      </c>
      <c r="G135">
        <v>456</v>
      </c>
      <c r="H135" s="68" t="e">
        <f t="shared" ca="1" si="3"/>
        <v>#NAME?</v>
      </c>
    </row>
    <row r="136" spans="2:8" ht="14.25">
      <c r="B136" t="str">
        <f>'ePO-Glossary'!B137</f>
        <v>Contract URI</v>
      </c>
      <c r="C136">
        <f>ROW('ePO-Glossary'!B137)</f>
        <v>137</v>
      </c>
      <c r="D136" t="s">
        <v>1036</v>
      </c>
      <c r="E136">
        <v>468</v>
      </c>
      <c r="F136" t="s">
        <v>1036</v>
      </c>
      <c r="G136">
        <v>463</v>
      </c>
      <c r="H136" s="68"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68" t="e">
        <f t="shared" ca="1" si="4"/>
        <v>#NAME?</v>
      </c>
    </row>
    <row r="138" spans="2:8" ht="14.25">
      <c r="B138" t="str">
        <f>'ePO-Glossary'!B139</f>
        <v>Country</v>
      </c>
      <c r="C138">
        <f>ROW('ePO-Glossary'!B139)</f>
        <v>139</v>
      </c>
      <c r="D138" t="s">
        <v>1052</v>
      </c>
      <c r="E138">
        <v>474</v>
      </c>
      <c r="F138" t="s">
        <v>1052</v>
      </c>
      <c r="G138">
        <v>471</v>
      </c>
      <c r="H138" s="68" t="e">
        <f t="shared" ca="1" si="4"/>
        <v>#NAME?</v>
      </c>
    </row>
    <row r="139" spans="2:8" ht="14.25">
      <c r="B139" t="str">
        <f>'ePO-Glossary'!B140</f>
        <v>Country</v>
      </c>
      <c r="C139">
        <f>ROW('ePO-Glossary'!B140)</f>
        <v>140</v>
      </c>
      <c r="D139" t="s">
        <v>1059</v>
      </c>
      <c r="E139">
        <v>477</v>
      </c>
      <c r="F139" t="s">
        <v>1059</v>
      </c>
      <c r="G139">
        <v>475</v>
      </c>
      <c r="H139" s="68" t="e">
        <f t="shared" ca="1" si="4"/>
        <v>#NAME?</v>
      </c>
    </row>
    <row r="140" spans="2:8" ht="14.25">
      <c r="B140" t="str">
        <f>'ePO-Glossary'!B141</f>
        <v>Country</v>
      </c>
      <c r="C140">
        <f>ROW('ePO-Glossary'!B141)</f>
        <v>141</v>
      </c>
      <c r="D140" t="s">
        <v>1065</v>
      </c>
      <c r="E140">
        <v>480</v>
      </c>
      <c r="F140" t="s">
        <v>1065</v>
      </c>
      <c r="G140">
        <v>478</v>
      </c>
      <c r="H140" s="68" t="e">
        <f t="shared" ca="1" si="4"/>
        <v>#NAME?</v>
      </c>
    </row>
    <row r="141" spans="2:8" ht="14.25">
      <c r="D141" t="s">
        <v>1071</v>
      </c>
      <c r="E141">
        <v>483</v>
      </c>
      <c r="F141" t="s">
        <v>1071</v>
      </c>
      <c r="G141">
        <v>481</v>
      </c>
      <c r="H141" s="68" t="e">
        <f t="shared" ca="1" si="4"/>
        <v>#NAME?</v>
      </c>
    </row>
    <row r="142" spans="2:8" ht="14.25">
      <c r="B142" t="str">
        <f>'ePO-Glossary'!B142</f>
        <v>Criterion</v>
      </c>
      <c r="C142">
        <f>ROW('ePO-Glossary'!B142)</f>
        <v>142</v>
      </c>
      <c r="D142" t="s">
        <v>1077</v>
      </c>
      <c r="E142">
        <v>485</v>
      </c>
      <c r="F142" t="s">
        <v>1077</v>
      </c>
      <c r="G142">
        <v>484</v>
      </c>
      <c r="H142" s="68" t="e">
        <f t="shared" ca="1" si="4"/>
        <v>#NAME?</v>
      </c>
    </row>
    <row r="143" spans="2:8" ht="14.25">
      <c r="B143" t="str">
        <f>'ePO-Glossary'!B143</f>
        <v>Criterion</v>
      </c>
      <c r="C143">
        <f>ROW('ePO-Glossary'!B143)</f>
        <v>143</v>
      </c>
      <c r="D143" t="s">
        <v>1081</v>
      </c>
      <c r="E143">
        <v>489</v>
      </c>
      <c r="F143" t="s">
        <v>1081</v>
      </c>
      <c r="G143">
        <v>486</v>
      </c>
      <c r="H143" s="68" t="e">
        <f t="shared" ca="1" si="4"/>
        <v>#NAME?</v>
      </c>
    </row>
    <row r="144" spans="2:8" ht="14.25">
      <c r="B144" t="str">
        <f>'ePO-Glossary'!B144</f>
        <v>Criterion</v>
      </c>
      <c r="C144">
        <f>ROW('ePO-Glossary'!B144)</f>
        <v>144</v>
      </c>
      <c r="D144" t="s">
        <v>1088</v>
      </c>
      <c r="E144">
        <v>491</v>
      </c>
      <c r="F144" t="s">
        <v>1088</v>
      </c>
      <c r="G144">
        <v>490</v>
      </c>
      <c r="H144" s="68" t="e">
        <f t="shared" ca="1" si="4"/>
        <v>#NAME?</v>
      </c>
    </row>
    <row r="145" spans="2:8" ht="14.25">
      <c r="B145" t="str">
        <f>'ePO-Glossary'!B145</f>
        <v>Criterion</v>
      </c>
      <c r="C145">
        <f>ROW('ePO-Glossary'!B145)</f>
        <v>145</v>
      </c>
      <c r="D145" t="s">
        <v>1092</v>
      </c>
      <c r="E145">
        <v>493</v>
      </c>
      <c r="F145" t="s">
        <v>1092</v>
      </c>
      <c r="G145">
        <v>492</v>
      </c>
      <c r="H145" s="68" t="e">
        <f t="shared" ca="1" si="4"/>
        <v>#NAME?</v>
      </c>
    </row>
    <row r="146" spans="2:8" ht="14.25">
      <c r="B146" t="str">
        <f>'ePO-Glossary'!B146</f>
        <v>Criterion Weight</v>
      </c>
      <c r="C146">
        <f>ROW('ePO-Glossary'!B146)</f>
        <v>146</v>
      </c>
      <c r="D146" t="s">
        <v>1097</v>
      </c>
      <c r="E146">
        <v>495</v>
      </c>
      <c r="F146" t="s">
        <v>1097</v>
      </c>
      <c r="G146">
        <v>494</v>
      </c>
      <c r="H146" s="68" t="e">
        <f t="shared" ca="1" si="4"/>
        <v>#NAME?</v>
      </c>
    </row>
    <row r="147" spans="2:8" ht="14.25">
      <c r="B147" t="str">
        <f>'ePO-Glossary'!B147</f>
        <v>Criterion Weight</v>
      </c>
      <c r="C147">
        <f>ROW('ePO-Glossary'!B147)</f>
        <v>147</v>
      </c>
      <c r="D147" t="s">
        <v>1103</v>
      </c>
      <c r="E147">
        <v>501</v>
      </c>
      <c r="F147" t="s">
        <v>1103</v>
      </c>
      <c r="G147">
        <v>496</v>
      </c>
      <c r="H147" s="68" t="e">
        <f t="shared" ca="1" si="4"/>
        <v>#NAME?</v>
      </c>
    </row>
    <row r="148" spans="2:8" ht="14.25">
      <c r="B148" t="str">
        <f>'ePO-Glossary'!B148</f>
        <v>Criterion Weight</v>
      </c>
      <c r="C148">
        <f>ROW('ePO-Glossary'!B148)</f>
        <v>148</v>
      </c>
      <c r="D148" t="s">
        <v>1115</v>
      </c>
      <c r="E148">
        <v>503</v>
      </c>
      <c r="F148" t="s">
        <v>1115</v>
      </c>
      <c r="G148">
        <v>502</v>
      </c>
      <c r="H148" s="68" t="e">
        <f t="shared" ca="1" si="4"/>
        <v>#NAME?</v>
      </c>
    </row>
    <row r="149" spans="2:8" ht="14.25">
      <c r="B149" t="str">
        <f>'ePO-Glossary'!B149</f>
        <v>Criterion Weight</v>
      </c>
      <c r="C149">
        <f>ROW('ePO-Glossary'!B149)</f>
        <v>149</v>
      </c>
      <c r="D149" t="s">
        <v>1120</v>
      </c>
      <c r="E149">
        <v>509</v>
      </c>
      <c r="F149" t="s">
        <v>1120</v>
      </c>
      <c r="G149">
        <v>504</v>
      </c>
      <c r="H149" s="68" t="e">
        <f t="shared" ca="1" si="4"/>
        <v>#NAME?</v>
      </c>
    </row>
    <row r="150" spans="2:8" ht="14.25">
      <c r="B150" t="str">
        <f>'ePO-Glossary'!B150</f>
        <v>Criterion Weight</v>
      </c>
      <c r="C150">
        <f>ROW('ePO-Glossary'!B150)</f>
        <v>150</v>
      </c>
      <c r="D150" t="s">
        <v>2154</v>
      </c>
      <c r="E150">
        <v>511</v>
      </c>
      <c r="F150" t="s">
        <v>2154</v>
      </c>
      <c r="G150">
        <v>510</v>
      </c>
      <c r="H150" s="68" t="e">
        <f t="shared" ca="1" si="4"/>
        <v>#NAME?</v>
      </c>
    </row>
    <row r="151" spans="2:8" ht="14.25">
      <c r="B151" t="str">
        <f>'ePO-Glossary'!B151</f>
        <v>Deadline And Description Review</v>
      </c>
      <c r="C151">
        <f>ROW('ePO-Glossary'!B151)</f>
        <v>151</v>
      </c>
      <c r="D151" t="s">
        <v>1131</v>
      </c>
      <c r="E151">
        <v>515</v>
      </c>
      <c r="F151" t="s">
        <v>1131</v>
      </c>
      <c r="G151">
        <v>512</v>
      </c>
      <c r="H151" s="68" t="e">
        <f t="shared" ca="1" si="4"/>
        <v>#NAME?</v>
      </c>
    </row>
    <row r="152" spans="2:8" ht="14.25">
      <c r="B152" t="str">
        <f>'ePO-Glossary'!B152</f>
        <v>Deadline And Description Review</v>
      </c>
      <c r="C152">
        <f>ROW('ePO-Glossary'!B152)</f>
        <v>152</v>
      </c>
      <c r="D152" t="s">
        <v>1139</v>
      </c>
      <c r="E152">
        <v>516</v>
      </c>
      <c r="F152" t="s">
        <v>1139</v>
      </c>
      <c r="G152">
        <v>516</v>
      </c>
      <c r="H152" s="68" t="e">
        <f t="shared" ca="1" si="4"/>
        <v>#NAME?</v>
      </c>
    </row>
    <row r="153" spans="2:8" ht="14.25">
      <c r="B153" t="str">
        <f>'ePO-Glossary'!B153</f>
        <v>Deadline And Description Review</v>
      </c>
      <c r="C153">
        <f>ROW('ePO-Glossary'!B153)</f>
        <v>153</v>
      </c>
      <c r="D153" t="s">
        <v>1143</v>
      </c>
      <c r="E153">
        <v>520</v>
      </c>
      <c r="F153" t="s">
        <v>1143</v>
      </c>
      <c r="G153">
        <v>517</v>
      </c>
      <c r="H153" s="68" t="e">
        <f t="shared" ca="1" si="4"/>
        <v>#NAME?</v>
      </c>
    </row>
    <row r="154" spans="2:8" ht="14.25">
      <c r="B154" t="str">
        <f>'ePO-Glossary'!B154</f>
        <v>Deadline And Description Review</v>
      </c>
      <c r="C154">
        <f>ROW('ePO-Glossary'!B154)</f>
        <v>154</v>
      </c>
      <c r="D154" t="s">
        <v>1152</v>
      </c>
      <c r="E154">
        <v>521</v>
      </c>
      <c r="F154" t="s">
        <v>1152</v>
      </c>
      <c r="G154">
        <v>521</v>
      </c>
      <c r="H154" s="68" t="e">
        <f t="shared" ca="1" si="4"/>
        <v>#NAME?</v>
      </c>
    </row>
    <row r="155" spans="2:8" ht="14.25">
      <c r="B155" t="str">
        <f>'ePO-Glossary'!B155</f>
        <v>Decision Binding Contracting</v>
      </c>
      <c r="C155">
        <f>ROW('ePO-Glossary'!B155)</f>
        <v>155</v>
      </c>
      <c r="D155" t="s">
        <v>1157</v>
      </c>
      <c r="E155">
        <v>523</v>
      </c>
      <c r="F155" t="s">
        <v>1157</v>
      </c>
      <c r="G155">
        <v>522</v>
      </c>
      <c r="H155" s="68" t="e">
        <f t="shared" ca="1" si="4"/>
        <v>#NAME?</v>
      </c>
    </row>
    <row r="156" spans="2:8" ht="14.25">
      <c r="B156" t="str">
        <f>'ePO-Glossary'!B156</f>
        <v>Decision Binding Contracting</v>
      </c>
      <c r="C156">
        <f>ROW('ePO-Glossary'!B156)</f>
        <v>156</v>
      </c>
      <c r="D156" t="s">
        <v>1163</v>
      </c>
      <c r="E156">
        <v>526</v>
      </c>
      <c r="F156" t="s">
        <v>1163</v>
      </c>
      <c r="G156">
        <v>524</v>
      </c>
      <c r="H156" s="68" t="e">
        <f t="shared" ca="1" si="4"/>
        <v>#NAME?</v>
      </c>
    </row>
    <row r="157" spans="2:8" ht="14.25">
      <c r="B157" t="str">
        <f>'ePO-Glossary'!B157</f>
        <v>Decision Binding Contracting</v>
      </c>
      <c r="C157">
        <f>ROW('ePO-Glossary'!B157)</f>
        <v>157</v>
      </c>
      <c r="D157" t="s">
        <v>1170</v>
      </c>
      <c r="E157">
        <v>529</v>
      </c>
      <c r="F157" t="s">
        <v>1170</v>
      </c>
      <c r="G157">
        <v>527</v>
      </c>
      <c r="H157" s="68" t="e">
        <f t="shared" ca="1" si="4"/>
        <v>#NAME?</v>
      </c>
    </row>
    <row r="158" spans="2:8" ht="14.25">
      <c r="B158" t="str">
        <f>'ePO-Glossary'!B158</f>
        <v>Decision Binding Contracting</v>
      </c>
      <c r="C158">
        <f>ROW('ePO-Glossary'!B158)</f>
        <v>158</v>
      </c>
      <c r="D158" t="s">
        <v>1176</v>
      </c>
      <c r="E158">
        <v>534</v>
      </c>
      <c r="F158" t="s">
        <v>1176</v>
      </c>
      <c r="G158">
        <v>530</v>
      </c>
      <c r="H158" s="68" t="e">
        <f t="shared" ca="1" si="4"/>
        <v>#NAME?</v>
      </c>
    </row>
    <row r="159" spans="2:8" ht="14.25">
      <c r="B159" t="str">
        <f>'ePO-Glossary'!B159</f>
        <v>Decision Binding Contracting</v>
      </c>
      <c r="C159">
        <f>ROW('ePO-Glossary'!B159)</f>
        <v>159</v>
      </c>
      <c r="D159" t="s">
        <v>1185</v>
      </c>
      <c r="E159">
        <v>535</v>
      </c>
      <c r="F159" t="s">
        <v>1185</v>
      </c>
      <c r="G159">
        <v>535</v>
      </c>
      <c r="H159" s="68" t="e">
        <f t="shared" ca="1" si="4"/>
        <v>#NAME?</v>
      </c>
    </row>
    <row r="160" spans="2:8" ht="14.25">
      <c r="B160" t="str">
        <f>'ePO-Glossary'!B160</f>
        <v>Delivery Country</v>
      </c>
      <c r="C160">
        <f>ROW('ePO-Glossary'!B160)</f>
        <v>160</v>
      </c>
      <c r="D160" t="s">
        <v>1189</v>
      </c>
      <c r="E160">
        <v>537</v>
      </c>
      <c r="F160" t="s">
        <v>1189</v>
      </c>
      <c r="G160">
        <v>536</v>
      </c>
      <c r="H160" s="68" t="e">
        <f t="shared" ca="1" si="4"/>
        <v>#NAME?</v>
      </c>
    </row>
    <row r="161" spans="2:8" ht="14.25">
      <c r="B161" t="str">
        <f>'ePO-Glossary'!B161</f>
        <v>Dispatch Date</v>
      </c>
      <c r="C161">
        <f>ROW('ePO-Glossary'!B161)</f>
        <v>161</v>
      </c>
      <c r="D161" t="s">
        <v>1194</v>
      </c>
      <c r="E161">
        <v>542</v>
      </c>
      <c r="F161" t="s">
        <v>1194</v>
      </c>
      <c r="G161">
        <v>538</v>
      </c>
      <c r="H161" s="68" t="e">
        <f t="shared" ca="1" si="4"/>
        <v>#NAME?</v>
      </c>
    </row>
    <row r="162" spans="2:8" ht="14.25">
      <c r="B162" t="str">
        <f>'ePO-Glossary'!B162</f>
        <v>Dispatch Date</v>
      </c>
      <c r="C162">
        <f>ROW('ePO-Glossary'!B162)</f>
        <v>162</v>
      </c>
      <c r="D162" t="s">
        <v>1201</v>
      </c>
      <c r="E162">
        <v>547</v>
      </c>
      <c r="F162" t="s">
        <v>1201</v>
      </c>
      <c r="G162">
        <v>543</v>
      </c>
      <c r="H162" s="68" t="e">
        <f t="shared" ca="1" si="4"/>
        <v>#NAME?</v>
      </c>
    </row>
    <row r="163" spans="2:8" ht="14.25">
      <c r="B163" t="str">
        <f>'ePO-Glossary'!B163</f>
        <v>Dispatch Date</v>
      </c>
      <c r="C163">
        <f>ROW('ePO-Glossary'!B163)</f>
        <v>163</v>
      </c>
      <c r="D163" t="s">
        <v>1209</v>
      </c>
      <c r="E163">
        <v>550</v>
      </c>
      <c r="F163" t="s">
        <v>1209</v>
      </c>
      <c r="G163">
        <v>548</v>
      </c>
      <c r="H163" s="68" t="e">
        <f t="shared" ca="1" si="4"/>
        <v>#NAME?</v>
      </c>
    </row>
    <row r="164" spans="2:8" ht="14.25">
      <c r="B164" t="str">
        <f>'ePO-Glossary'!B164</f>
        <v>Dispatch Date</v>
      </c>
      <c r="C164">
        <f>ROW('ePO-Glossary'!B164)</f>
        <v>164</v>
      </c>
      <c r="D164" t="s">
        <v>1214</v>
      </c>
      <c r="E164">
        <v>557</v>
      </c>
      <c r="F164" t="s">
        <v>1214</v>
      </c>
      <c r="G164">
        <v>551</v>
      </c>
      <c r="H164" s="68" t="e">
        <f t="shared" ca="1" si="4"/>
        <v>#NAME?</v>
      </c>
    </row>
    <row r="165" spans="2:8" ht="14.25">
      <c r="B165" t="str">
        <f>'ePO-Glossary'!B165</f>
        <v>Dispatch Date</v>
      </c>
      <c r="C165">
        <f>ROW('ePO-Glossary'!B165)</f>
        <v>165</v>
      </c>
      <c r="D165" t="s">
        <v>1227</v>
      </c>
      <c r="E165">
        <v>561</v>
      </c>
      <c r="F165" t="s">
        <v>1227</v>
      </c>
      <c r="G165">
        <v>558</v>
      </c>
      <c r="H165" s="68" t="e">
        <f t="shared" ca="1" si="4"/>
        <v>#NAME?</v>
      </c>
    </row>
    <row r="166" spans="2:8" ht="14.25">
      <c r="B166" t="str">
        <f>'ePO-Glossary'!B166</f>
        <v>Dispatch Date</v>
      </c>
      <c r="C166">
        <f>ROW('ePO-Glossary'!B166)</f>
        <v>166</v>
      </c>
      <c r="D166" t="s">
        <v>1235</v>
      </c>
      <c r="E166">
        <v>565</v>
      </c>
      <c r="F166" t="s">
        <v>1235</v>
      </c>
      <c r="G166">
        <v>562</v>
      </c>
      <c r="H166" s="68" t="e">
        <f t="shared" ca="1" si="4"/>
        <v>#NAME?</v>
      </c>
    </row>
    <row r="167" spans="2:8" ht="14.25">
      <c r="B167" t="str">
        <f>'ePO-Glossary'!B167</f>
        <v>Dispatch Date</v>
      </c>
      <c r="C167">
        <f>ROW('ePO-Glossary'!B167)</f>
        <v>167</v>
      </c>
      <c r="D167" t="s">
        <v>1244</v>
      </c>
      <c r="E167">
        <v>567</v>
      </c>
      <c r="F167" t="s">
        <v>1244</v>
      </c>
      <c r="G167">
        <v>566</v>
      </c>
      <c r="H167" s="68" t="e">
        <f t="shared" ca="1" si="4"/>
        <v>#NAME?</v>
      </c>
    </row>
    <row r="168" spans="2:8" ht="14.25">
      <c r="B168" t="str">
        <f>'ePO-Glossary'!B168</f>
        <v>Duration Or Date Start Date End</v>
      </c>
      <c r="C168">
        <f>ROW('ePO-Glossary'!B168)</f>
        <v>168</v>
      </c>
      <c r="D168" t="s">
        <v>1249</v>
      </c>
      <c r="E168">
        <v>569</v>
      </c>
      <c r="F168" t="s">
        <v>1249</v>
      </c>
      <c r="G168">
        <v>568</v>
      </c>
      <c r="H168" s="68"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68" t="e">
        <f t="shared" ca="1" si="5"/>
        <v>#NAME?</v>
      </c>
    </row>
    <row r="170" spans="2:8" ht="14.25">
      <c r="B170" t="str">
        <f>'ePO-Glossary'!B170</f>
        <v>Duration Or Date Start Date End</v>
      </c>
      <c r="C170">
        <f>ROW('ePO-Glossary'!B170)</f>
        <v>170</v>
      </c>
      <c r="D170" t="s">
        <v>1260</v>
      </c>
      <c r="E170">
        <v>572</v>
      </c>
      <c r="F170" t="s">
        <v>1260</v>
      </c>
      <c r="G170">
        <v>572</v>
      </c>
      <c r="H170" s="68" t="e">
        <f t="shared" ca="1" si="5"/>
        <v>#NAME?</v>
      </c>
    </row>
    <row r="171" spans="2:8" ht="14.25">
      <c r="B171" t="str">
        <f>'ePO-Glossary'!B171</f>
        <v>Duration Or Date Start Date End</v>
      </c>
      <c r="C171">
        <f>ROW('ePO-Glossary'!B171)</f>
        <v>171</v>
      </c>
      <c r="D171" t="s">
        <v>1264</v>
      </c>
      <c r="E171">
        <v>576</v>
      </c>
      <c r="F171" t="s">
        <v>1264</v>
      </c>
      <c r="G171">
        <v>573</v>
      </c>
      <c r="H171" s="68" t="e">
        <f t="shared" ca="1" si="5"/>
        <v>#NAME?</v>
      </c>
    </row>
    <row r="172" spans="2:8" ht="14.25">
      <c r="B172" t="str">
        <f>'ePO-Glossary'!B172</f>
        <v>Duration Or Date Start Date End</v>
      </c>
      <c r="C172">
        <f>ROW('ePO-Glossary'!B172)</f>
        <v>172</v>
      </c>
      <c r="D172" t="s">
        <v>1273</v>
      </c>
      <c r="E172">
        <v>579</v>
      </c>
      <c r="F172" t="s">
        <v>1273</v>
      </c>
      <c r="G172">
        <v>577</v>
      </c>
      <c r="H172" s="68" t="e">
        <f t="shared" ca="1" si="5"/>
        <v>#NAME?</v>
      </c>
    </row>
    <row r="173" spans="2:8" ht="14.25">
      <c r="B173" t="str">
        <f>'ePO-Glossary'!B173</f>
        <v>Duration Or Date Start Date End</v>
      </c>
      <c r="C173">
        <f>ROW('ePO-Glossary'!B173)</f>
        <v>173</v>
      </c>
      <c r="D173" t="s">
        <v>1282</v>
      </c>
      <c r="E173">
        <v>581</v>
      </c>
      <c r="F173" t="s">
        <v>1282</v>
      </c>
      <c r="G173">
        <v>580</v>
      </c>
      <c r="H173" s="68" t="e">
        <f t="shared" ca="1" si="5"/>
        <v>#NAME?</v>
      </c>
    </row>
    <row r="174" spans="2:8" ht="14.25">
      <c r="B174" t="str">
        <f>'ePO-Glossary'!B174</f>
        <v>Duration Or Date Start Date End</v>
      </c>
      <c r="C174">
        <f>ROW('ePO-Glossary'!B174)</f>
        <v>174</v>
      </c>
      <c r="D174" t="s">
        <v>1287</v>
      </c>
      <c r="E174">
        <v>582</v>
      </c>
      <c r="F174" t="s">
        <v>1287</v>
      </c>
      <c r="G174">
        <v>582</v>
      </c>
      <c r="H174" s="68" t="e">
        <f t="shared" ca="1" si="5"/>
        <v>#NAME?</v>
      </c>
    </row>
    <row r="175" spans="2:8" ht="14.25">
      <c r="B175" t="str">
        <f>'ePO-Glossary'!B175</f>
        <v>Dynamic Purchasing System (DPS)</v>
      </c>
      <c r="C175">
        <f>ROW('ePO-Glossary'!B175)</f>
        <v>175</v>
      </c>
      <c r="D175" t="s">
        <v>1291</v>
      </c>
      <c r="E175">
        <v>584</v>
      </c>
      <c r="F175" t="s">
        <v>1291</v>
      </c>
      <c r="G175">
        <v>583</v>
      </c>
      <c r="H175" s="68" t="e">
        <f t="shared" ca="1" si="5"/>
        <v>#NAME?</v>
      </c>
    </row>
    <row r="176" spans="2:8" ht="14.25">
      <c r="B176" t="str">
        <f>'ePO-Glossary'!B176</f>
        <v>Dynamic Purchasing System (DPS)</v>
      </c>
      <c r="C176">
        <f>ROW('ePO-Glossary'!B176)</f>
        <v>176</v>
      </c>
      <c r="D176" t="s">
        <v>1296</v>
      </c>
      <c r="E176">
        <v>587</v>
      </c>
      <c r="F176" t="s">
        <v>1296</v>
      </c>
      <c r="G176">
        <v>585</v>
      </c>
      <c r="H176" s="68" t="e">
        <f t="shared" ca="1" si="5"/>
        <v>#NAME?</v>
      </c>
    </row>
    <row r="177" spans="2:8" ht="14.25">
      <c r="B177" t="str">
        <f>'ePO-Glossary'!B177</f>
        <v>e-Auction</v>
      </c>
      <c r="C177">
        <f>ROW('ePO-Glossary'!B177)</f>
        <v>177</v>
      </c>
      <c r="D177" t="s">
        <v>1306</v>
      </c>
      <c r="E177">
        <v>600</v>
      </c>
      <c r="F177" t="s">
        <v>1306</v>
      </c>
      <c r="G177">
        <v>588</v>
      </c>
      <c r="H177" s="68" t="e">
        <f t="shared" ca="1" si="5"/>
        <v>#NAME?</v>
      </c>
    </row>
    <row r="178" spans="2:8" ht="14.25">
      <c r="B178" t="str">
        <f>'ePO-Glossary'!B178</f>
        <v>e-Auction</v>
      </c>
      <c r="C178">
        <f>ROW('ePO-Glossary'!B178)</f>
        <v>178</v>
      </c>
      <c r="D178" t="s">
        <v>1329</v>
      </c>
      <c r="E178">
        <v>605</v>
      </c>
      <c r="F178" t="s">
        <v>1329</v>
      </c>
      <c r="G178">
        <v>601</v>
      </c>
      <c r="H178" s="68" t="e">
        <f t="shared" ca="1" si="5"/>
        <v>#NAME?</v>
      </c>
    </row>
    <row r="179" spans="2:8" ht="14.25">
      <c r="B179" t="str">
        <f>'ePO-Glossary'!B179</f>
        <v>e-Auction</v>
      </c>
      <c r="C179">
        <f>ROW('ePO-Glossary'!B179)</f>
        <v>179</v>
      </c>
      <c r="D179" t="s">
        <v>1336</v>
      </c>
      <c r="E179">
        <v>606</v>
      </c>
      <c r="F179" t="s">
        <v>1336</v>
      </c>
      <c r="G179">
        <v>606</v>
      </c>
      <c r="H179" s="68" t="e">
        <f t="shared" ca="1" si="5"/>
        <v>#NAME?</v>
      </c>
    </row>
    <row r="180" spans="2:8" ht="14.25">
      <c r="B180" t="str">
        <f>'ePO-Glossary'!B180</f>
        <v>e-Auction</v>
      </c>
      <c r="C180">
        <f>ROW('ePO-Glossary'!B180)</f>
        <v>180</v>
      </c>
      <c r="D180" t="s">
        <v>1341</v>
      </c>
      <c r="E180">
        <v>608</v>
      </c>
      <c r="F180" t="s">
        <v>1341</v>
      </c>
      <c r="G180">
        <v>607</v>
      </c>
      <c r="H180" s="68" t="e">
        <f t="shared" ca="1" si="5"/>
        <v>#NAME?</v>
      </c>
    </row>
    <row r="181" spans="2:8" ht="14.25">
      <c r="B181" t="str">
        <f>'ePO-Glossary'!B181</f>
        <v>e-Auction</v>
      </c>
      <c r="C181">
        <f>ROW('ePO-Glossary'!B181)</f>
        <v>181</v>
      </c>
      <c r="D181" t="s">
        <v>1346</v>
      </c>
      <c r="E181">
        <v>612</v>
      </c>
      <c r="F181" t="s">
        <v>1346</v>
      </c>
      <c r="G181">
        <v>609</v>
      </c>
      <c r="H181" s="68" t="e">
        <f t="shared" ca="1" si="5"/>
        <v>#NAME?</v>
      </c>
    </row>
    <row r="182" spans="2:8" ht="14.25">
      <c r="B182" t="str">
        <f>'ePO-Glossary'!B182</f>
        <v>e-Auction Description</v>
      </c>
      <c r="C182">
        <f>ROW('ePO-Glossary'!B182)</f>
        <v>182</v>
      </c>
      <c r="D182" t="s">
        <v>1351</v>
      </c>
      <c r="E182">
        <v>617</v>
      </c>
      <c r="F182" t="s">
        <v>1351</v>
      </c>
      <c r="G182">
        <v>613</v>
      </c>
      <c r="H182" s="68" t="e">
        <f t="shared" ca="1" si="5"/>
        <v>#NAME?</v>
      </c>
    </row>
    <row r="183" spans="2:8" ht="14.25">
      <c r="B183" t="str">
        <f>'ePO-Glossary'!B183</f>
        <v>e-Auction Description</v>
      </c>
      <c r="C183">
        <f>ROW('ePO-Glossary'!B183)</f>
        <v>183</v>
      </c>
      <c r="D183" t="s">
        <v>1358</v>
      </c>
      <c r="E183">
        <v>619</v>
      </c>
      <c r="F183" t="s">
        <v>1358</v>
      </c>
      <c r="G183">
        <v>618</v>
      </c>
      <c r="H183" s="68" t="e">
        <f t="shared" ca="1" si="5"/>
        <v>#NAME?</v>
      </c>
    </row>
    <row r="184" spans="2:8" ht="14.25">
      <c r="B184" t="str">
        <f>'ePO-Glossary'!B184</f>
        <v>e-Auction Description</v>
      </c>
      <c r="C184">
        <f>ROW('ePO-Glossary'!B184)</f>
        <v>184</v>
      </c>
      <c r="D184" t="s">
        <v>1362</v>
      </c>
      <c r="E184">
        <v>621</v>
      </c>
      <c r="F184" t="s">
        <v>1362</v>
      </c>
      <c r="G184">
        <v>620</v>
      </c>
      <c r="H184" s="68" t="e">
        <f t="shared" ca="1" si="5"/>
        <v>#NAME?</v>
      </c>
    </row>
    <row r="185" spans="2:8" ht="14.25">
      <c r="B185" t="str">
        <f>'ePO-Glossary'!B185</f>
        <v>e-Auction Description</v>
      </c>
      <c r="C185">
        <f>ROW('ePO-Glossary'!B185)</f>
        <v>185</v>
      </c>
      <c r="D185" t="s">
        <v>1367</v>
      </c>
      <c r="E185">
        <v>623</v>
      </c>
      <c r="F185" t="s">
        <v>1367</v>
      </c>
      <c r="G185">
        <v>622</v>
      </c>
      <c r="H185" s="68" t="e">
        <f t="shared" ca="1" si="5"/>
        <v>#NAME?</v>
      </c>
    </row>
    <row r="186" spans="2:8" ht="14.25">
      <c r="B186" t="str">
        <f>'ePO-Glossary'!B186</f>
        <v>e-Auction Indicator</v>
      </c>
      <c r="C186">
        <f>ROW('ePO-Glossary'!B186)</f>
        <v>186</v>
      </c>
      <c r="D186" t="s">
        <v>1372</v>
      </c>
      <c r="E186">
        <v>625</v>
      </c>
      <c r="F186" t="s">
        <v>1372</v>
      </c>
      <c r="G186">
        <v>624</v>
      </c>
      <c r="H186" s="68" t="e">
        <f t="shared" ca="1" si="5"/>
        <v>#NAME?</v>
      </c>
    </row>
    <row r="187" spans="2:8" ht="14.25">
      <c r="B187" t="str">
        <f>'ePO-Glossary'!B187</f>
        <v>e-Auction Indicator</v>
      </c>
      <c r="C187">
        <f>ROW('ePO-Glossary'!B187)</f>
        <v>187</v>
      </c>
      <c r="D187" t="s">
        <v>1377</v>
      </c>
      <c r="E187">
        <v>628</v>
      </c>
      <c r="F187" t="s">
        <v>1377</v>
      </c>
      <c r="G187">
        <v>626</v>
      </c>
      <c r="H187" s="68" t="e">
        <f t="shared" ca="1" si="5"/>
        <v>#NAME?</v>
      </c>
    </row>
    <row r="188" spans="2:8" ht="14.25">
      <c r="B188" t="str">
        <f>'ePO-Glossary'!B188</f>
        <v>e-Auction Indicator</v>
      </c>
      <c r="C188">
        <f>ROW('ePO-Glossary'!B188)</f>
        <v>188</v>
      </c>
      <c r="D188" t="s">
        <v>1385</v>
      </c>
      <c r="E188">
        <v>629</v>
      </c>
      <c r="F188" t="s">
        <v>1385</v>
      </c>
      <c r="G188">
        <v>629</v>
      </c>
      <c r="H188" s="68" t="e">
        <f t="shared" ca="1" si="5"/>
        <v>#NAME?</v>
      </c>
    </row>
    <row r="189" spans="2:8" ht="14.25">
      <c r="B189" t="str">
        <f>'ePO-Glossary'!B189</f>
        <v>e-Auction Indicator</v>
      </c>
      <c r="C189">
        <f>ROW('ePO-Glossary'!B189)</f>
        <v>189</v>
      </c>
      <c r="D189" t="s">
        <v>1389</v>
      </c>
      <c r="E189">
        <v>634</v>
      </c>
      <c r="F189" t="s">
        <v>1389</v>
      </c>
      <c r="G189">
        <v>630</v>
      </c>
      <c r="H189" s="68" t="e">
        <f t="shared" ca="1" si="5"/>
        <v>#NAME?</v>
      </c>
    </row>
    <row r="190" spans="2:8" ht="14.25">
      <c r="B190" t="str">
        <f>'ePO-Glossary'!B190</f>
        <v>e-Auction URI</v>
      </c>
      <c r="C190">
        <f>ROW('ePO-Glossary'!B190)</f>
        <v>190</v>
      </c>
      <c r="D190" t="s">
        <v>1399</v>
      </c>
      <c r="E190">
        <v>644</v>
      </c>
      <c r="F190" t="s">
        <v>1399</v>
      </c>
      <c r="G190">
        <v>635</v>
      </c>
      <c r="H190" s="68" t="e">
        <f t="shared" ca="1" si="5"/>
        <v>#NAME?</v>
      </c>
    </row>
    <row r="191" spans="2:8" ht="14.25">
      <c r="B191" t="str">
        <f>'ePO-Glossary'!B191</f>
        <v>e-Auction URI</v>
      </c>
      <c r="C191">
        <f>ROW('ePO-Glossary'!B191)</f>
        <v>191</v>
      </c>
      <c r="D191" t="s">
        <v>1413</v>
      </c>
      <c r="E191">
        <v>647</v>
      </c>
      <c r="F191" t="s">
        <v>1413</v>
      </c>
      <c r="G191">
        <v>645</v>
      </c>
      <c r="H191" s="68" t="e">
        <f t="shared" ca="1" si="5"/>
        <v>#NAME?</v>
      </c>
    </row>
    <row r="192" spans="2:8" ht="14.25">
      <c r="B192" t="str">
        <f>'ePO-Glossary'!B192</f>
        <v>e-Auction URI</v>
      </c>
      <c r="C192">
        <f>ROW('ePO-Glossary'!B192)</f>
        <v>192</v>
      </c>
      <c r="D192" t="s">
        <v>1421</v>
      </c>
      <c r="E192">
        <v>651</v>
      </c>
      <c r="F192" t="s">
        <v>1421</v>
      </c>
      <c r="G192">
        <v>648</v>
      </c>
      <c r="H192" s="68" t="e">
        <f t="shared" ca="1" si="5"/>
        <v>#NAME?</v>
      </c>
    </row>
    <row r="193" spans="2:8" ht="14.25">
      <c r="B193" t="str">
        <f>'ePO-Glossary'!B193</f>
        <v>e-Auction URI</v>
      </c>
      <c r="C193">
        <f>ROW('ePO-Glossary'!B193)</f>
        <v>193</v>
      </c>
      <c r="D193" t="s">
        <v>1432</v>
      </c>
      <c r="E193">
        <v>657</v>
      </c>
      <c r="F193" t="s">
        <v>1432</v>
      </c>
      <c r="G193">
        <v>652</v>
      </c>
      <c r="H193" s="68" t="e">
        <f t="shared" ca="1" si="5"/>
        <v>#NAME?</v>
      </c>
    </row>
    <row r="194" spans="2:8" ht="14.25">
      <c r="B194" t="str">
        <f>'ePO-Glossary'!B194</f>
        <v>Economic And Financial Standing</v>
      </c>
      <c r="C194">
        <f>ROW('ePO-Glossary'!B194)</f>
        <v>194</v>
      </c>
      <c r="D194" t="s">
        <v>1443</v>
      </c>
      <c r="E194">
        <v>658</v>
      </c>
      <c r="F194" t="s">
        <v>1443</v>
      </c>
      <c r="G194">
        <v>658</v>
      </c>
      <c r="H194" s="68" t="e">
        <f t="shared" ca="1" si="5"/>
        <v>#NAME?</v>
      </c>
    </row>
    <row r="195" spans="2:8" ht="14.25">
      <c r="B195" t="str">
        <f>'ePO-Glossary'!B195</f>
        <v>Economic And Financial Standing</v>
      </c>
      <c r="C195">
        <f>ROW('ePO-Glossary'!B195)</f>
        <v>195</v>
      </c>
      <c r="D195" t="s">
        <v>1447</v>
      </c>
      <c r="E195">
        <v>661</v>
      </c>
      <c r="F195" t="s">
        <v>1447</v>
      </c>
      <c r="G195">
        <v>659</v>
      </c>
      <c r="H195" s="68"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2018-03-27T10:48:44Z</dcterms:modified>
</cp:coreProperties>
</file>