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880" yWindow="900" windowWidth="25360" windowHeight="15240" tabRatio="500"/>
  </bookViews>
  <sheets>
    <sheet name="NI Process" sheetId="2" r:id="rId1"/>
    <sheet name="Sheet1" sheetId="1" r:id="rId2"/>
  </sheets>
  <externalReferences>
    <externalReference r:id="rId3"/>
  </externalReferences>
  <definedNames>
    <definedName name="_xlnm._FilterDatabase" localSheetId="0" hidden="1">'NI Process'!$A$1:$K$253</definedName>
    <definedName name="Z_78C2678B_C513_2349_9B1E_90050BB9CC9F_.wvu.FilterData" localSheetId="0" hidden="1">'NI Process'!$A$1:$K$253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2" i="2" l="1"/>
  <c r="F252" i="2"/>
  <c r="F251" i="2"/>
  <c r="F250" i="2"/>
  <c r="F249" i="2"/>
  <c r="F248" i="2"/>
  <c r="E247" i="2"/>
  <c r="F247" i="2"/>
  <c r="E246" i="2"/>
  <c r="F246" i="2"/>
  <c r="E245" i="2"/>
  <c r="F245" i="2"/>
  <c r="E244" i="2"/>
  <c r="F244" i="2"/>
  <c r="F243" i="2"/>
  <c r="E242" i="2"/>
  <c r="F242" i="2"/>
  <c r="E241" i="2"/>
  <c r="F241" i="2"/>
  <c r="E240" i="2"/>
  <c r="F240" i="2"/>
  <c r="F239" i="2"/>
  <c r="F238" i="2"/>
  <c r="F237" i="2"/>
  <c r="F236" i="2"/>
  <c r="F235" i="2"/>
  <c r="F234" i="2"/>
  <c r="F233" i="2"/>
  <c r="E232" i="2"/>
  <c r="F232" i="2"/>
  <c r="F231" i="2"/>
  <c r="E230" i="2"/>
  <c r="F230" i="2"/>
  <c r="E229" i="2"/>
  <c r="F229" i="2"/>
  <c r="E228" i="2"/>
  <c r="F228" i="2"/>
  <c r="E227" i="2"/>
  <c r="F227" i="2"/>
  <c r="E226" i="2"/>
  <c r="F226" i="2"/>
  <c r="E225" i="2"/>
  <c r="F225" i="2"/>
  <c r="E224" i="2"/>
  <c r="F224" i="2"/>
  <c r="E223" i="2"/>
  <c r="F223" i="2"/>
  <c r="F222" i="2"/>
  <c r="F221" i="2"/>
  <c r="F220" i="2"/>
  <c r="F219" i="2"/>
  <c r="F218" i="2"/>
  <c r="F217" i="2"/>
  <c r="F216" i="2"/>
  <c r="F215" i="2"/>
  <c r="F214" i="2"/>
  <c r="E213" i="2"/>
  <c r="F213" i="2"/>
  <c r="F212" i="2"/>
  <c r="F211" i="2"/>
  <c r="E210" i="2"/>
  <c r="F210" i="2"/>
  <c r="F209" i="2"/>
  <c r="E208" i="2"/>
  <c r="F208" i="2"/>
  <c r="F207" i="2"/>
  <c r="F206" i="2"/>
  <c r="F205" i="2"/>
  <c r="E204" i="2"/>
  <c r="F204" i="2"/>
  <c r="F203" i="2"/>
  <c r="F202" i="2"/>
  <c r="F201" i="2"/>
  <c r="E200" i="2"/>
  <c r="F200" i="2"/>
  <c r="E199" i="2"/>
  <c r="F199" i="2"/>
  <c r="F198" i="2"/>
  <c r="F197" i="2"/>
  <c r="F196" i="2"/>
  <c r="E195" i="2"/>
  <c r="F195" i="2"/>
  <c r="E194" i="2"/>
  <c r="F194" i="2"/>
  <c r="B194" i="2"/>
  <c r="E193" i="2"/>
  <c r="F193" i="2"/>
  <c r="F192" i="2"/>
  <c r="E191" i="2"/>
  <c r="F191" i="2"/>
  <c r="E190" i="2"/>
  <c r="F190" i="2"/>
  <c r="E189" i="2"/>
  <c r="F189" i="2"/>
  <c r="E188" i="2"/>
  <c r="F188" i="2"/>
  <c r="E187" i="2"/>
  <c r="F187" i="2"/>
  <c r="E186" i="2"/>
  <c r="F186" i="2"/>
  <c r="E185" i="2"/>
  <c r="F185" i="2"/>
  <c r="B185" i="2"/>
  <c r="F184" i="2"/>
  <c r="E183" i="2"/>
  <c r="F183" i="2"/>
  <c r="F182" i="2"/>
  <c r="F181" i="2"/>
  <c r="F180" i="2"/>
  <c r="F179" i="2"/>
  <c r="F178" i="2"/>
  <c r="E177" i="2"/>
  <c r="F177" i="2"/>
  <c r="F176" i="2"/>
  <c r="F175" i="2"/>
  <c r="F174" i="2"/>
  <c r="E173" i="2"/>
  <c r="F173" i="2"/>
  <c r="E172" i="2"/>
  <c r="F172" i="2"/>
  <c r="F171" i="2"/>
  <c r="E170" i="2"/>
  <c r="F170" i="2"/>
  <c r="E169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E157" i="2"/>
  <c r="F157" i="2"/>
  <c r="E156" i="2"/>
  <c r="F156" i="2"/>
  <c r="E155" i="2"/>
  <c r="F155" i="2"/>
  <c r="F154" i="2"/>
  <c r="F153" i="2"/>
  <c r="E152" i="2"/>
  <c r="F152" i="2"/>
  <c r="F151" i="2"/>
  <c r="F150" i="2"/>
  <c r="F149" i="2"/>
  <c r="E148" i="2"/>
  <c r="F148" i="2"/>
  <c r="F147" i="2"/>
  <c r="F146" i="2"/>
  <c r="F145" i="2"/>
  <c r="F144" i="2"/>
  <c r="F143" i="2"/>
  <c r="E142" i="2"/>
  <c r="F142" i="2"/>
  <c r="E141" i="2"/>
  <c r="F141" i="2"/>
  <c r="E140" i="2"/>
  <c r="F140" i="2"/>
  <c r="F139" i="2"/>
  <c r="F138" i="2"/>
  <c r="F137" i="2"/>
  <c r="F136" i="2"/>
  <c r="F135" i="2"/>
  <c r="F134" i="2"/>
  <c r="F133" i="2"/>
  <c r="E132" i="2"/>
  <c r="F132" i="2"/>
  <c r="F131" i="2"/>
  <c r="F130" i="2"/>
  <c r="F129" i="2"/>
  <c r="E128" i="2"/>
  <c r="F128" i="2"/>
  <c r="F127" i="2"/>
  <c r="E126" i="2"/>
  <c r="F126" i="2"/>
  <c r="F125" i="2"/>
  <c r="F124" i="2"/>
  <c r="E123" i="2"/>
  <c r="F123" i="2"/>
  <c r="E122" i="2"/>
  <c r="F122" i="2"/>
  <c r="F121" i="2"/>
  <c r="F120" i="2"/>
  <c r="F119" i="2"/>
  <c r="E118" i="2"/>
  <c r="F118" i="2"/>
  <c r="F117" i="2"/>
  <c r="F116" i="2"/>
  <c r="F115" i="2"/>
  <c r="F114" i="2"/>
  <c r="F113" i="2"/>
  <c r="F112" i="2"/>
  <c r="F111" i="2"/>
  <c r="E110" i="2"/>
  <c r="F110" i="2"/>
  <c r="F109" i="2"/>
  <c r="F108" i="2"/>
  <c r="E107" i="2"/>
  <c r="F107" i="2"/>
  <c r="E106" i="2"/>
  <c r="F106" i="2"/>
  <c r="F105" i="2"/>
  <c r="E104" i="2"/>
  <c r="F104" i="2"/>
  <c r="F103" i="2"/>
  <c r="F102" i="2"/>
  <c r="F101" i="2"/>
  <c r="F100" i="2"/>
  <c r="F99" i="2"/>
  <c r="F98" i="2"/>
  <c r="F97" i="2"/>
  <c r="E96" i="2"/>
  <c r="F96" i="2"/>
  <c r="F95" i="2"/>
  <c r="F94" i="2"/>
  <c r="E93" i="2"/>
  <c r="F93" i="2"/>
  <c r="E92" i="2"/>
  <c r="F92" i="2"/>
  <c r="E91" i="2"/>
  <c r="F91" i="2"/>
  <c r="E90" i="2"/>
  <c r="F90" i="2"/>
  <c r="F89" i="2"/>
  <c r="E88" i="2"/>
  <c r="F88" i="2"/>
  <c r="E87" i="2"/>
  <c r="F87" i="2"/>
  <c r="F86" i="2"/>
  <c r="E85" i="2"/>
  <c r="F85" i="2"/>
  <c r="E84" i="2"/>
  <c r="F84" i="2"/>
  <c r="F83" i="2"/>
  <c r="F82" i="2"/>
  <c r="E81" i="2"/>
  <c r="F81" i="2"/>
  <c r="F80" i="2"/>
  <c r="E3" i="2"/>
  <c r="E7" i="2"/>
  <c r="E9" i="2"/>
  <c r="E11" i="2"/>
  <c r="E17" i="2"/>
  <c r="E21" i="2"/>
  <c r="E25" i="2"/>
  <c r="E26" i="2"/>
  <c r="E27" i="2"/>
  <c r="E29" i="2"/>
  <c r="E32" i="2"/>
  <c r="E33" i="2"/>
  <c r="E40" i="2"/>
  <c r="E41" i="2"/>
  <c r="E42" i="2"/>
  <c r="E46" i="2"/>
  <c r="E47" i="2"/>
  <c r="E48" i="2"/>
  <c r="E51" i="2"/>
  <c r="E63" i="2"/>
  <c r="E68" i="2"/>
  <c r="E69" i="2"/>
  <c r="E70" i="2"/>
  <c r="E71" i="2"/>
  <c r="E74" i="2"/>
  <c r="E75" i="2"/>
  <c r="E76" i="2"/>
  <c r="E77" i="2"/>
  <c r="K79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K1" i="2"/>
</calcChain>
</file>

<file path=xl/sharedStrings.xml><?xml version="1.0" encoding="utf-8"?>
<sst xmlns="http://schemas.openxmlformats.org/spreadsheetml/2006/main" count="1005" uniqueCount="490">
  <si>
    <t>Year Purchased</t>
  </si>
  <si>
    <t>Supplier</t>
  </si>
  <si>
    <t>Model</t>
  </si>
  <si>
    <t>Number</t>
  </si>
  <si>
    <t>Price</t>
  </si>
  <si>
    <t>Total Price</t>
  </si>
  <si>
    <t>Authority</t>
  </si>
  <si>
    <t>Request data</t>
  </si>
  <si>
    <t>Notes</t>
  </si>
  <si>
    <t>Order of entry</t>
  </si>
  <si>
    <t>Ability World</t>
  </si>
  <si>
    <t xml:space="preserve"> V Pen starter pack + 1 voice board bundle (3 symbols 96, 216, 432 and 96) Word Board</t>
  </si>
  <si>
    <t>Northern</t>
  </si>
  <si>
    <t>http://www.whatdotheyknow.com/request/aac_purchases_10?post_redirect=19</t>
  </si>
  <si>
    <t>Voice Amp 601l</t>
  </si>
  <si>
    <t>??</t>
  </si>
  <si>
    <t>South Eastern</t>
  </si>
  <si>
    <t>http://www.whatdotheyknow.com/request/aac_purchases_11#incoming-287745</t>
  </si>
  <si>
    <t>Apple</t>
  </si>
  <si>
    <t>£400 iTunes vouchers</t>
  </si>
  <si>
    <t>Belfast</t>
  </si>
  <si>
    <t>http://www.whatdotheyknow.com/request/aac_purchases_9#incoming-286828</t>
  </si>
  <si>
    <t>QED</t>
  </si>
  <si>
    <t>Access swtich medium</t>
  </si>
  <si>
    <t>http://www.whatdotheyknow.com/request/aac_purchases_9#incoming-286725</t>
  </si>
  <si>
    <t>Inclusive</t>
  </si>
  <si>
    <t>Adjustable pressure switch</t>
  </si>
  <si>
    <t>http://www.whatdotheyknow.com/request/aac_purchases_9#incoming-286700</t>
  </si>
  <si>
    <t>Toby Churchill</t>
  </si>
  <si>
    <t>adVOCATe</t>
  </si>
  <si>
    <t>http://www.whatdotheyknow.com/request/aac_purchases_9#incoming-286662</t>
  </si>
  <si>
    <t>TCL</t>
  </si>
  <si>
    <t>Air pad Switch</t>
  </si>
  <si>
    <t>Smartbox AT</t>
  </si>
  <si>
    <t>Alea IG30</t>
  </si>
  <si>
    <t>http://www.whatdotheyknow.com/request/aac_purchases_9#incoming-286768</t>
  </si>
  <si>
    <t>Allie G</t>
  </si>
  <si>
    <t>http://www.whatdotheyknow.com/request/aac_purchases_9#incoming-286713</t>
  </si>
  <si>
    <t>Techcess</t>
  </si>
  <si>
    <t>Allora with keyguard</t>
  </si>
  <si>
    <t>http://www.whatdotheyknow.com/request/aac_purchases_9#incoming-286687</t>
  </si>
  <si>
    <t>Frenchay</t>
  </si>
  <si>
    <t>Alphabet baord</t>
  </si>
  <si>
    <t>Freiburg</t>
  </si>
  <si>
    <t>Amplifier</t>
  </si>
  <si>
    <t>bandits kit</t>
  </si>
  <si>
    <t>http://www.whatdotheyknow.com/request/aac_purchases_9#incoming-286811</t>
  </si>
  <si>
    <t>Liberator</t>
  </si>
  <si>
    <t>battery switch adapters</t>
  </si>
  <si>
    <t>http://www.whatdotheyknow.com/request/aac_purchases_9#incoming-286684</t>
  </si>
  <si>
    <t>Big grips</t>
  </si>
  <si>
    <t>http://www.whatdotheyknow.com/request/aac_purchases_9#incoming-286789</t>
  </si>
  <si>
    <t>Big Mack</t>
  </si>
  <si>
    <t>http://www.whatdotheyknow.com/request/aac_purchases_9#incoming-286727</t>
  </si>
  <si>
    <t>big red switch</t>
  </si>
  <si>
    <t>http://www.whatdotheyknow.com/request/aac_purchases_9#incoming-286724</t>
  </si>
  <si>
    <t>Ablenet</t>
  </si>
  <si>
    <t>Big red switch</t>
  </si>
  <si>
    <t>BIG step-by-step</t>
  </si>
  <si>
    <t>http://www.whatdotheyknow.com/request/aac_purchases_9#incoming-286718</t>
  </si>
  <si>
    <t>Big track super mouse</t>
  </si>
  <si>
    <t>http://www.whatdotheyknow.com/request/aac_purchases_9#incoming-286747</t>
  </si>
  <si>
    <t>big track with switch sockets</t>
  </si>
  <si>
    <t>http://www.whatdotheyknow.com/request/aac_purchases_9#incoming-286797</t>
  </si>
  <si>
    <t>Blue2 bluetooth switch</t>
  </si>
  <si>
    <t>http://www.whatdotheyknow.com/request/aac_purchases_9#incoming-286825</t>
  </si>
  <si>
    <t>BOARDMAKER ACTIVITY PAD</t>
  </si>
  <si>
    <t>http://www.whatdotheyknow.com/request/aac_purchases_9#incoming-286731</t>
  </si>
  <si>
    <t>C12 + CEYE</t>
  </si>
  <si>
    <t>http://www.whatdotheyknow.com/request/aac_purchases_9#incoming-286773</t>
  </si>
  <si>
    <t>C15</t>
  </si>
  <si>
    <t>http://www.whatdotheyknow.com/request/aac_purchases_9#incoming-286784</t>
  </si>
  <si>
    <t>Smartbox</t>
  </si>
  <si>
    <t xml:space="preserve">Call 2 Call talk for the Grid 2 </t>
  </si>
  <si>
    <t>http://www.whatdotheyknow.com/request/aac_purchases_10?post_redirect=22</t>
  </si>
  <si>
    <t>Cardinal</t>
  </si>
  <si>
    <t>http://www.whatdotheyknow.com/request/aac_purchases_9#incoming-286754</t>
  </si>
  <si>
    <t>Carriage</t>
  </si>
  <si>
    <t>http://www.whatdotheyknow.com/request/aac_purchases_10?post_redirect=27</t>
  </si>
  <si>
    <t>SmartboxAT</t>
  </si>
  <si>
    <t>cassiopea with grid mobile</t>
  </si>
  <si>
    <t>http://www.whatdotheyknow.com/request/aac_purchases_9#incoming-286674</t>
  </si>
  <si>
    <t>ChatPC</t>
  </si>
  <si>
    <t>http://www.whatdotheyknow.com/request/aac_purchases_9#incoming-286677</t>
  </si>
  <si>
    <t>http://www.whatdotheyknow.com/request/aac_purchases_9#incoming-286745</t>
  </si>
  <si>
    <t>Chiayo Cordless with headset</t>
  </si>
  <si>
    <t>http://www.whatdotheyknow.com/request/aac_purchases_9#incoming-286691</t>
  </si>
  <si>
    <t>Chiayo cordless with lapel mic</t>
  </si>
  <si>
    <t>http://www.whatdotheyknow.com/request/aac_purchases_9#incoming-286692</t>
  </si>
  <si>
    <t>Click on</t>
  </si>
  <si>
    <t>http://www.whatdotheyknow.com/request/aac_purchases_9#incoming-286715</t>
  </si>
  <si>
    <t>cling plate evaluation kit</t>
  </si>
  <si>
    <t>http://www.whatdotheyknow.com/request/aac_purchases_9#incoming-286824</t>
  </si>
  <si>
    <t>Mounts and More</t>
  </si>
  <si>
    <t>Daessy Desk Mount PowerBox</t>
  </si>
  <si>
    <t>http://www.whatdotheyknow.com/request/aac_purchases_10?post_redirect=25</t>
  </si>
  <si>
    <t>Servox</t>
  </si>
  <si>
    <t>Digital</t>
  </si>
  <si>
    <t>Servex</t>
  </si>
  <si>
    <t>Digital Electronic Larynx</t>
  </si>
  <si>
    <t>disc switch</t>
  </si>
  <si>
    <t>http://www.whatdotheyknow.com/request/aac_purchases_9#incoming-286805</t>
  </si>
  <si>
    <t>dome switch</t>
  </si>
  <si>
    <t>http://www.whatdotheyknow.com/request/aac_purchases_9#incoming-286804</t>
  </si>
  <si>
    <t>Keytools</t>
  </si>
  <si>
    <t>Dragon preferred 10</t>
  </si>
  <si>
    <t>http://www.whatdotheyknow.com/request/aac_purchases_9#incoming-286690</t>
  </si>
  <si>
    <t>Dual Footswitch</t>
  </si>
  <si>
    <t>http://www.whatdotheyknow.com/request/aac_purchases_9#incoming-286688</t>
  </si>
  <si>
    <t>was footmouse but keytools don't make them.</t>
  </si>
  <si>
    <t>Dynavox</t>
  </si>
  <si>
    <t>Dynawrite</t>
  </si>
  <si>
    <t>E-tran frame</t>
  </si>
  <si>
    <t>easi trax</t>
  </si>
  <si>
    <t>http://www.whatdotheyknow.com/request/aac_purchases_9#incoming-286800</t>
  </si>
  <si>
    <t>ESP/1 Waistband speech amplifier</t>
  </si>
  <si>
    <t>http://www.whatdotheyknow.com/request/aac_purchases_10?post_redirect=36</t>
  </si>
  <si>
    <t>EV5 speech Amplifier</t>
  </si>
  <si>
    <t>http://www.whatdotheyknow.com/request/aac_purchases_9#incoming-286694</t>
  </si>
  <si>
    <t>Eye blink swrich</t>
  </si>
  <si>
    <t>http://www.whatdotheyknow.com/request/aac_purchases_9#incoming-286663</t>
  </si>
  <si>
    <t>Winslow</t>
  </si>
  <si>
    <t>Eye Comm Board</t>
  </si>
  <si>
    <t>http://www.whatdotheyknow.com/request/aac_purchases_10?post_redirect=33</t>
  </si>
  <si>
    <t>finger button</t>
  </si>
  <si>
    <t>http://www.whatdotheyknow.com/request/aac_purchases_9#incoming-286806</t>
  </si>
  <si>
    <t>Quality Enabling Devices</t>
  </si>
  <si>
    <t>Finger Button *</t>
  </si>
  <si>
    <t>http://www.whatdotheyknow.com/request/aac_purchases_10?post_redirect=7</t>
  </si>
  <si>
    <t>Flex switch</t>
  </si>
  <si>
    <t>http://www.whatdotheyknow.com/request/aac_purchases_9#incoming-286749</t>
  </si>
  <si>
    <t>Flexzi clamp</t>
  </si>
  <si>
    <t>http://www.whatdotheyknow.com/request/aac_purchases_9#incoming-286823</t>
  </si>
  <si>
    <t>Foot switch</t>
  </si>
  <si>
    <t>http://www.whatdotheyknow.com/request/aac_purchases_9#incoming-286664</t>
  </si>
  <si>
    <t>Frenchay Alphabet Board (FAB) *</t>
  </si>
  <si>
    <t>http://www.whatdotheyknow.com/request/aac_purchases_10?post_redirect=4</t>
  </si>
  <si>
    <t>E2L</t>
  </si>
  <si>
    <t>Frenchay Alphabet Board x 2</t>
  </si>
  <si>
    <t>http://www.whatdotheyknow.com/request/aac_purchases_9#incoming-286771</t>
  </si>
  <si>
    <t>Frenchay Screening Tool for AAC *</t>
  </si>
  <si>
    <t>http://www.whatdotheyknow.com/request/aac_purchases_10?post_redirect=5</t>
  </si>
  <si>
    <t>FuturePad XP 8Gb - mounted with BackBox USB</t>
  </si>
  <si>
    <t>http://www.whatdotheyknow.com/request/aac_purchases_9#incoming-286672</t>
  </si>
  <si>
    <t>go talk book</t>
  </si>
  <si>
    <t>http://www.whatdotheyknow.com/request/aac_purchases_9#incoming-286759</t>
  </si>
  <si>
    <t>go talk buttons</t>
  </si>
  <si>
    <t>http://www.whatdotheyknow.com/request/aac_purchases_9#incoming-286761</t>
  </si>
  <si>
    <t>Go talk carry stand</t>
  </si>
  <si>
    <t>http://www.whatdotheyknow.com/request/aac_purchases_9#incoming-286717</t>
  </si>
  <si>
    <t>Go talk overlay software</t>
  </si>
  <si>
    <t>http://www.whatdotheyknow.com/request/aac_purchases_9#incoming-286716</t>
  </si>
  <si>
    <t>go talk pocket</t>
  </si>
  <si>
    <t>http://www.whatdotheyknow.com/request/aac_purchases_9#incoming-286812</t>
  </si>
  <si>
    <t>Go talk pocket</t>
  </si>
  <si>
    <t>http://www.whatdotheyknow.com/request/aac_purchases_9#incoming-286680</t>
  </si>
  <si>
    <t>Go Talk Pocket</t>
  </si>
  <si>
    <t>Go Talk(unknown type)</t>
  </si>
  <si>
    <t>http://www.whatdotheyknow.com/request/aac_purchases_9#incoming-286758</t>
  </si>
  <si>
    <t>Gooseneck switch mount</t>
  </si>
  <si>
    <t>http://www.whatdotheyknow.com/request/aac_purchases_9#incoming-286703</t>
  </si>
  <si>
    <t>Grasp switch</t>
  </si>
  <si>
    <t>http://www.whatdotheyknow.com/request/aac_purchases_9#incoming-286752</t>
  </si>
  <si>
    <t>Frieburg</t>
  </si>
  <si>
    <t>Hand-held microphone</t>
  </si>
  <si>
    <t>http://www.whatdotheyknow.com/request/aac_purchases_9#incoming-286693</t>
  </si>
  <si>
    <t>Zygo</t>
  </si>
  <si>
    <t>Head pointer</t>
  </si>
  <si>
    <t>headpointer</t>
  </si>
  <si>
    <t>http://www.whatdotheyknow.com/request/aac_purchases_9#incoming-286665</t>
  </si>
  <si>
    <t xml:space="preserve">Ability World or ICT </t>
  </si>
  <si>
    <t>HP Officejet Pro 8000 (A809) Printer</t>
  </si>
  <si>
    <t>http://www.whatdotheyknow.com/request/aac_purchases_10?post_redirect=20</t>
  </si>
  <si>
    <t>Hummingbird (Scanning SA-1)</t>
  </si>
  <si>
    <t>http://www.whatdotheyknow.com/request/aac_purchases_9#incoming-286755</t>
  </si>
  <si>
    <t>Integra mouse</t>
  </si>
  <si>
    <t>http://www.whatdotheyknow.com/request/aac_purchases_9#incoming-286689</t>
  </si>
  <si>
    <t>Inton</t>
  </si>
  <si>
    <t>Therapy Box</t>
  </si>
  <si>
    <t>iPad</t>
  </si>
  <si>
    <t>http://www.whatdotheyknow.com/request/aac_purchases_9#incoming-286779</t>
  </si>
  <si>
    <t>Ipad</t>
  </si>
  <si>
    <t>Western</t>
  </si>
  <si>
    <t>http://www.whatdotheyknow.com/request/aac_purchases_13#incoming-287747</t>
  </si>
  <si>
    <t>IPAD 2 6GB Wi-Fi black</t>
  </si>
  <si>
    <t>http://www.whatdotheyknow.com/request/aac_purchases_10?post_redirect=16</t>
  </si>
  <si>
    <t>iPod</t>
  </si>
  <si>
    <t>Therapybox</t>
  </si>
  <si>
    <t>http://www.whatdotheyknow.com/request/aac_purchases_9#incoming-286772</t>
  </si>
  <si>
    <t>it wireless pack</t>
  </si>
  <si>
    <t>http://www.whatdotheyknow.com/request/aac_purchases_9#incoming-286792</t>
  </si>
  <si>
    <t>iTalk2 Communication Aid</t>
  </si>
  <si>
    <t>http://www.whatdotheyknow.com/request/aac_purchases_9#incoming-286683</t>
  </si>
  <si>
    <t>http://www.whatdotheyknow.com/request/aac_purchases_9#incoming-286762</t>
  </si>
  <si>
    <t>Jelly Bean Switch</t>
  </si>
  <si>
    <t>http://www.whatdotheyknow.com/request/aac_purchases_9#incoming-286726</t>
  </si>
  <si>
    <t>Jelly Bean twist</t>
  </si>
  <si>
    <t>http://www.whatdotheyknow.com/request/aac_purchases_9#incoming-286802</t>
  </si>
  <si>
    <t>http://www.whatdotheyknow.com/request/aac_purchases_10?post_redirect=12</t>
  </si>
  <si>
    <t xml:space="preserve">Joycable 2 </t>
  </si>
  <si>
    <t>http://www.whatdotheyknow.com/request/aac_purchases_10?post_redirect=32</t>
  </si>
  <si>
    <t>Joycable2</t>
  </si>
  <si>
    <t>http://www.whatdotheyknow.com/request/aac_purchases_9#incoming-286699</t>
  </si>
  <si>
    <t>jumbo XL keyboard and keyguard</t>
  </si>
  <si>
    <t>http://www.whatdotheyknow.com/request/aac_purchases_9#incoming-286794</t>
  </si>
  <si>
    <t>Keyguard</t>
  </si>
  <si>
    <t>http://www.whatdotheyknow.com/request/aac_purchases_10?post_redirect=24</t>
  </si>
  <si>
    <t>Lib Switch</t>
  </si>
  <si>
    <t>http://www.whatdotheyknow.com/request/aac_purchases_9#incoming-286817</t>
  </si>
  <si>
    <t>Lib Switch Blue</t>
  </si>
  <si>
    <t>http://www.whatdotheyknow.com/request/aac_purchases_10?post_redirect=15</t>
  </si>
  <si>
    <t>Lib14 with vocabularies, PCS, keyguards</t>
  </si>
  <si>
    <t>http://www.whatdotheyknow.com/request/aac_purchases_9#incoming-286742</t>
  </si>
  <si>
    <t>Lightwriter SL40 Connect *</t>
  </si>
  <si>
    <t>http://www.whatdotheyknow.com/request/aac_purchases_10?post_redirect=3</t>
  </si>
  <si>
    <t>Lingo</t>
  </si>
  <si>
    <t>http://www.whatdotheyknow.com/request/aac_purchases_9#incoming-286697</t>
  </si>
  <si>
    <t>LITTLEmack</t>
  </si>
  <si>
    <t>http://www.whatdotheyknow.com/request/aac_purchases_9#incoming-286728</t>
  </si>
  <si>
    <t>lolly switch</t>
  </si>
  <si>
    <t>http://www.whatdotheyknow.com/request/aac_purchases_9#incoming-286807</t>
  </si>
  <si>
    <t>Dynavox Systems</t>
  </si>
  <si>
    <t>M3</t>
  </si>
  <si>
    <t>http://www.whatdotheyknow.com/request/aac_purchases_9#incoming-286670</t>
  </si>
  <si>
    <t>http://www.whatdotheyknow.com/request/aac_purchases_9#incoming-286744</t>
  </si>
  <si>
    <t>M3 Pax with PC sympolgs</t>
  </si>
  <si>
    <t>M3 Speech Aid</t>
  </si>
  <si>
    <t>http://www.whatdotheyknow.com/request/aac_purchases_10?post_redirect=35</t>
  </si>
  <si>
    <t>Maestro</t>
  </si>
  <si>
    <t>http://www.whatdotheyknow.com/request/aac_purchases_9#incoming-286774</t>
  </si>
  <si>
    <t>Magic arm mount</t>
  </si>
  <si>
    <t>http://www.whatdotheyknow.com/request/aac_purchases_9#incoming-286729</t>
  </si>
  <si>
    <t>Max kid trac usb</t>
  </si>
  <si>
    <t>http://www.whatdotheyknow.com/request/aac_purchases_9#incoming-286798</t>
  </si>
  <si>
    <t>Maxess angled rest</t>
  </si>
  <si>
    <t>http://www.whatdotheyknow.com/request/aac_purchases_9#incoming-286791</t>
  </si>
  <si>
    <t>Maxess switch mount large</t>
  </si>
  <si>
    <t>http://www.whatdotheyknow.com/request/aac_purchases_9#incoming-286721</t>
  </si>
  <si>
    <t>Maxess switch tray</t>
  </si>
  <si>
    <t>http://www.whatdotheyknow.com/request/aac_purchases_9#incoming-286719</t>
  </si>
  <si>
    <t>Maxess swtich mount small</t>
  </si>
  <si>
    <t>http://www.whatdotheyknow.com/request/aac_purchases_9#incoming-286720</t>
  </si>
  <si>
    <t>Megabee</t>
  </si>
  <si>
    <t>http://www.whatdotheyknow.com/request/aac_purchases_10?post_redirect=14</t>
  </si>
  <si>
    <t>http://www.whatdotheyknow.com/request/aac_purchases_9#incoming-286686</t>
  </si>
  <si>
    <t>microlite switch</t>
  </si>
  <si>
    <t>http://www.whatdotheyknow.com/request/aac_purchases_9#incoming-286710</t>
  </si>
  <si>
    <t>Mini lapel microphone</t>
  </si>
  <si>
    <t>http://www.whatdotheyknow.com/request/aac_purchases_10?post_redirect=13</t>
  </si>
  <si>
    <t>Mini usb joystick</t>
  </si>
  <si>
    <t>http://www.whatdotheyknow.com/request/aac_purchases_9#incoming-286748</t>
  </si>
  <si>
    <t>Mobi 2</t>
  </si>
  <si>
    <t>http://www.whatdotheyknow.com/request/aac_purchases_9#incoming-286781</t>
  </si>
  <si>
    <t>http://www.whatdotheyknow.com/request/aac_purchases_9#incoming-286741</t>
  </si>
  <si>
    <t>Mobi2 communication system</t>
  </si>
  <si>
    <t>http://www.whatdotheyknow.com/request/aac_purchases_10?post_redirect=34</t>
  </si>
  <si>
    <t>monacor</t>
  </si>
  <si>
    <t>http://www.whatdotheyknow.com/request/aac_purchases_9#incoming-286695</t>
  </si>
  <si>
    <t>Motion CL900</t>
  </si>
  <si>
    <t>http://www.whatdotheyknow.com/request/aac_purchases_9#incoming-286785</t>
  </si>
  <si>
    <t>mount for iPad</t>
  </si>
  <si>
    <t>http://www.whatdotheyknow.com/request/aac_purchases_9#incoming-286790</t>
  </si>
  <si>
    <t>MyTobii P10</t>
  </si>
  <si>
    <t>http://www.whatdotheyknow.com/request/aac_purchases_9#incoming-286739</t>
  </si>
  <si>
    <t>nAbler joystick</t>
  </si>
  <si>
    <t>http://www.whatdotheyknow.com/request/aac_purchases_9#incoming-286821</t>
  </si>
  <si>
    <t>Neo 2</t>
  </si>
  <si>
    <t>http://www.whatdotheyknow.com/request/aac_purchases_9#incoming-286793</t>
  </si>
  <si>
    <t>No touch talker</t>
  </si>
  <si>
    <t>http://www.whatdotheyknow.com/request/aac_purchases_9#incoming-286707</t>
  </si>
  <si>
    <t>NOVA chat 7</t>
  </si>
  <si>
    <t>http://www.whatdotheyknow.com/request/aac_purchases_9#incoming-286815</t>
  </si>
  <si>
    <t>one by four</t>
  </si>
  <si>
    <t>http://www.whatdotheyknow.com/request/aac_purchases_9#incoming-286760</t>
  </si>
  <si>
    <t>Optima Joystick</t>
  </si>
  <si>
    <t>http://www.whatdotheyknow.com/request/aac_purchases_10?post_redirect=11</t>
  </si>
  <si>
    <t>Optima Track Ball</t>
  </si>
  <si>
    <t>http://www.whatdotheyknow.com/request/aac_purchases_10?post_redirect=10</t>
  </si>
  <si>
    <t>optimax wirelss joystick</t>
  </si>
  <si>
    <t>http://www.whatdotheyknow.com/request/aac_purchases_9#incoming-286799</t>
  </si>
  <si>
    <t>Palmtop with carry case and charger</t>
  </si>
  <si>
    <t>http://www.whatdotheyknow.com/request/aac_purchases_9#incoming-286671</t>
  </si>
  <si>
    <t>Palmtops with switch adpater</t>
  </si>
  <si>
    <t>http://www.whatdotheyknow.com/request/aac_purchases_9#incoming-286743</t>
  </si>
  <si>
    <t>Papoo proximity switch</t>
  </si>
  <si>
    <t>http://www.whatdotheyknow.com/request/aac_purchases_9#incoming-286788</t>
  </si>
  <si>
    <t>Papoo touch</t>
  </si>
  <si>
    <t>http://www.whatdotheyknow.com/request/aac_purchases_9#incoming-286786</t>
  </si>
  <si>
    <t>Partner Plus Stepper</t>
  </si>
  <si>
    <t>http://www.whatdotheyknow.com/request/aac_purchases_9#incoming-286733</t>
  </si>
  <si>
    <t>http://www.whatdotheyknow.com/request/aac_purchases_9#incoming-286757</t>
  </si>
  <si>
    <t>Haputex</t>
  </si>
  <si>
    <t>Passy-Muir Valve</t>
  </si>
  <si>
    <t>Southern</t>
  </si>
  <si>
    <t>http://www.whatdotheyknow.com/request/aac_purchases_12#incoming-287746</t>
  </si>
  <si>
    <t>Kapitex</t>
  </si>
  <si>
    <t>http://www.whatdotheyknow.com/request/aac_purchases_12#incoming-287750</t>
  </si>
  <si>
    <t>http://www.whatdotheyknow.com/request/aac_purchases_12#incoming-287752</t>
  </si>
  <si>
    <t>PCS book</t>
  </si>
  <si>
    <t>PCS Symbols for Grid 2</t>
  </si>
  <si>
    <t>http://www.whatdotheyknow.com/request/aac_purchases_10?post_redirect=8</t>
  </si>
  <si>
    <t>pillow switch</t>
  </si>
  <si>
    <t>http://www.whatdotheyknow.com/request/aac_purchases_9#incoming-286711</t>
  </si>
  <si>
    <t>Pillow Switch *</t>
  </si>
  <si>
    <t>http://www.whatdotheyknow.com/request/aac_purchases_10?post_redirect=6</t>
  </si>
  <si>
    <t>Portable communiation book</t>
  </si>
  <si>
    <t>http://www.whatdotheyknow.com/request/aac_purchases_9#incoming-286816</t>
  </si>
  <si>
    <t>Portable fan</t>
  </si>
  <si>
    <t>http://www.whatdotheyknow.com/request/aac_purchases_9#incoming-286714</t>
  </si>
  <si>
    <t>Powerbox 7</t>
  </si>
  <si>
    <t>http://www.whatdotheyknow.com/request/aac_purchases_9#incoming-286775</t>
  </si>
  <si>
    <t xml:space="preserve">Powerbox 7 system with environment control, The Grid 2, Keyboard, Mouse and bag and mounting plate </t>
  </si>
  <si>
    <t>http://www.whatdotheyknow.com/request/aac_purchases_10?post_redirect=21</t>
  </si>
  <si>
    <t>http://www.whatdotheyknow.com/request/aac_purchases_10?post_redirect=29</t>
  </si>
  <si>
    <t>Powerbox slimbook</t>
  </si>
  <si>
    <t>http://www.whatdotheyknow.com/request/aac_purchases_9#incoming-286673</t>
  </si>
  <si>
    <t>http://www.whatdotheyknow.com/request/aac_purchases_9#incoming-286764</t>
  </si>
  <si>
    <t>PowerLink 4</t>
  </si>
  <si>
    <t>http://www.whatdotheyknow.com/request/aac_purchases_9#incoming-286685</t>
  </si>
  <si>
    <t>I-Tunes</t>
  </si>
  <si>
    <t>Predictable App</t>
  </si>
  <si>
    <t>http://www.whatdotheyknow.com/request/aac_purchases_10?post_redirect=18</t>
  </si>
  <si>
    <t>Proloquo2go</t>
  </si>
  <si>
    <t>PSC Symbols</t>
  </si>
  <si>
    <t>http://www.whatdotheyknow.com/request/aac_purchases_10?post_redirect=23</t>
  </si>
  <si>
    <t>http://www.whatdotheyknow.com/request/aac_purchases_10?post_redirect=30</t>
  </si>
  <si>
    <t>QED portable switch adapted alarm</t>
  </si>
  <si>
    <t>http://www.whatdotheyknow.com/request/aac_purchases_9#incoming-286734</t>
  </si>
  <si>
    <t>radio alarm</t>
  </si>
  <si>
    <t>http://www.whatdotheyknow.com/request/aac_purchases_9#incoming-286666</t>
  </si>
  <si>
    <t>Randomiser</t>
  </si>
  <si>
    <t>http://www.whatdotheyknow.com/request/aac_purchases_9#incoming-286696</t>
  </si>
  <si>
    <t>Propeller Multimedia</t>
  </si>
  <si>
    <t>React Version 2 Software</t>
  </si>
  <si>
    <t>http://www.whatdotheyknow.com/request/aac_purchases_12#incoming-287747</t>
  </si>
  <si>
    <t>Ribbon switch</t>
  </si>
  <si>
    <t>http://www.whatdotheyknow.com/request/aac_purchases_9#incoming-286751</t>
  </si>
  <si>
    <t>rolltalk software</t>
  </si>
  <si>
    <t>http://www.whatdotheyknow.com/request/aac_purchases_9#incoming-286813</t>
  </si>
  <si>
    <t>Viliv</t>
  </si>
  <si>
    <t>S5</t>
  </si>
  <si>
    <t>http://www.whatdotheyknow.com/request/aac_purchases_9#incoming-286777</t>
  </si>
  <si>
    <t>S70</t>
  </si>
  <si>
    <t>http://www.whatdotheyknow.com/request/aac_purchases_9#incoming-286776</t>
  </si>
  <si>
    <t>SamsungQwith Grid 2 vocabularies  and PCS symbols</t>
  </si>
  <si>
    <t>http://www.whatdotheyknow.com/request/aac_purchases_9#incoming-286763</t>
  </si>
  <si>
    <t>Possum</t>
  </si>
  <si>
    <t>SAY-IT! SAM</t>
  </si>
  <si>
    <t>http://www.whatdotheyknow.com/request/aac_purchases_9#incoming-286737</t>
  </si>
  <si>
    <t>http://www.whatdotheyknow.com/request/aac_purchases_9#incoming-286738</t>
  </si>
  <si>
    <t>scan module for SL35 with mounts and peripherals</t>
  </si>
  <si>
    <t>http://www.whatdotheyknow.com/request/aac_purchases_9#incoming-286668</t>
  </si>
  <si>
    <t>scatir switch deluxe</t>
  </si>
  <si>
    <t>http://www.whatdotheyknow.com/request/aac_purchases_9#incoming-286809</t>
  </si>
  <si>
    <t>sensitrac adjustable arm</t>
  </si>
  <si>
    <t>http://www.whatdotheyknow.com/request/aac_purchases_9#incoming-286679</t>
  </si>
  <si>
    <t>Servex inton</t>
  </si>
  <si>
    <t>http://www.whatdotheyknow.com/request/aac_purchases_12#incoming-287751</t>
  </si>
  <si>
    <t>http://www.whatdotheyknow.com/request/aac_purchases_12#incoming-287755</t>
  </si>
  <si>
    <t>http://www.whatdotheyknow.com/request/aac_purchases_12#incoming-287756</t>
  </si>
  <si>
    <t>http://www.whatdotheyknow.com/request/aac_purchases_12#incoming-287757</t>
  </si>
  <si>
    <t>Servox digital</t>
  </si>
  <si>
    <t>http://www.whatdotheyknow.com/request/aac_purchases_12#incoming-287749</t>
  </si>
  <si>
    <t>http://www.whatdotheyknow.com/request/aac_purchases_12#incoming-287753</t>
  </si>
  <si>
    <t>http://www.whatdotheyknow.com/request/aac_purchases_12#incoming-287754</t>
  </si>
  <si>
    <t>Simple switch box</t>
  </si>
  <si>
    <t>http://www.whatdotheyknow.com/request/aac_purchases_9#incoming-286701</t>
  </si>
  <si>
    <t>SL35 Lightwriter</t>
  </si>
  <si>
    <t>http://www.whatdotheyknow.com/request/aac_purchases_9#incoming-286658</t>
  </si>
  <si>
    <t>http://www.whatdotheyknow.com/request/aac_purchases_9#incoming-286667</t>
  </si>
  <si>
    <t>http://www.whatdotheyknow.com/request/aac_purchases_9#incoming-286766</t>
  </si>
  <si>
    <t>SL40 Lightwriter</t>
  </si>
  <si>
    <t>http://www.whatdotheyknow.com/request/aac_purchases_10?post_redirect=28</t>
  </si>
  <si>
    <t>http://www.whatdotheyknow.com/request/aac_purchases_9#incoming-286765</t>
  </si>
  <si>
    <t>SL87 Lightwriter</t>
  </si>
  <si>
    <t>http://www.whatdotheyknow.com/request/aac_purchases_9#incoming-286657</t>
  </si>
  <si>
    <t>http://www.whatdotheyknow.com/request/aac_purchases_9#incoming-286767</t>
  </si>
  <si>
    <t>Small communcation books set of 5</t>
  </si>
  <si>
    <t>small talk time cards</t>
  </si>
  <si>
    <t>http://www.whatdotheyknow.com/request/aac_purchases_9#incoming-286705</t>
  </si>
  <si>
    <t>small track usb</t>
  </si>
  <si>
    <t>http://www.whatdotheyknow.com/request/aac_purchases_9#incoming-286796</t>
  </si>
  <si>
    <t>Smart/Scan 32 Pro</t>
  </si>
  <si>
    <t>http://www.whatdotheyknow.com/request/aac_purchases_9#incoming-286736</t>
  </si>
  <si>
    <t xml:space="preserve">SmartNAV 4 Pro </t>
  </si>
  <si>
    <t>http://www.whatdotheyknow.com/request/aac_purchases_9#incoming-286675</t>
  </si>
  <si>
    <t>smoothie switch</t>
  </si>
  <si>
    <t>http://www.whatdotheyknow.com/request/aac_purchases_9#incoming-286801</t>
  </si>
  <si>
    <t>Smoothie Switch Green (Small)</t>
  </si>
  <si>
    <t>http://www.whatdotheyknow.com/request/aac_purchases_10?post_redirect=9</t>
  </si>
  <si>
    <t>sound operated switch</t>
  </si>
  <si>
    <t>http://www.whatdotheyknow.com/request/aac_purchases_9#incoming-286808</t>
  </si>
  <si>
    <t>Smartbox At</t>
  </si>
  <si>
    <t>SoundPod</t>
  </si>
  <si>
    <t>http://www.whatdotheyknow.com/request/aac_purchases_9#incoming-286826</t>
  </si>
  <si>
    <t>Speakout</t>
  </si>
  <si>
    <t>http://www.whatdotheyknow.com/request/aac_purchases_9#incoming-286827</t>
  </si>
  <si>
    <t>specs switch</t>
  </si>
  <si>
    <t>http://www.whatdotheyknow.com/request/aac_purchases_9#incoming-286803</t>
  </si>
  <si>
    <t>http://www.whatdotheyknow.com/request/aac_purchases_9#incoming-286818</t>
  </si>
  <si>
    <t xml:space="preserve">Springboard Lite </t>
  </si>
  <si>
    <t>http://www.whatdotheyknow.com/request/aac_purchases_9#incoming-286678</t>
  </si>
  <si>
    <t>Liberator Ltd.</t>
  </si>
  <si>
    <t>Springboard Lite *</t>
  </si>
  <si>
    <t>http://www.whatdotheyknow.com/request/aac_purchases_10?post_redirect=1</t>
  </si>
  <si>
    <t>http://www.whatdotheyknow.com/request/aac_purchases_9#incoming-286746</t>
  </si>
  <si>
    <t>Liberator Limited</t>
  </si>
  <si>
    <t>Springboard Lite Carry Case with Strap *</t>
  </si>
  <si>
    <t>http://www.whatdotheyknow.com/request/aac_purchases_10?post_redirect=2</t>
  </si>
  <si>
    <t>Aphasia Software.com</t>
  </si>
  <si>
    <t>Step by step clinican</t>
  </si>
  <si>
    <t>http://www.whatdotheyknow.com/request/aac_purchases_12#incoming-287748</t>
  </si>
  <si>
    <t>SuperTalker</t>
  </si>
  <si>
    <t>http://www.whatdotheyknow.com/request/aac_purchases_9#incoming-286682</t>
  </si>
  <si>
    <t>Swift</t>
  </si>
  <si>
    <t>http://www.whatdotheyknow.com/request/aac_purchases_9#incoming-286814</t>
  </si>
  <si>
    <t>Therapy box</t>
  </si>
  <si>
    <t>Switch box for predictable</t>
  </si>
  <si>
    <t>http://www.whatdotheyknow.com/request/aac_purchases_9#incoming-286778</t>
  </si>
  <si>
    <t>switch mount plates</t>
  </si>
  <si>
    <t>http://www.whatdotheyknow.com/request/aac_purchases_9#incoming-286704</t>
  </si>
  <si>
    <t>Switchbox</t>
  </si>
  <si>
    <t>http://www.whatdotheyknow.com/request/aac_purchases_10?post_redirect=17</t>
  </si>
  <si>
    <t>talk time A4</t>
  </si>
  <si>
    <t>http://www.whatdotheyknow.com/request/aac_purchases_9#incoming-286706</t>
  </si>
  <si>
    <t>Talking buttons</t>
  </si>
  <si>
    <t>http://www.whatdotheyknow.com/request/aac_purchases_9#incoming-286681</t>
  </si>
  <si>
    <t>tash plate switch</t>
  </si>
  <si>
    <t>http://www.whatdotheyknow.com/request/aac_purchases_9#incoming-286709</t>
  </si>
  <si>
    <t>tash soft switch</t>
  </si>
  <si>
    <t>http://www.whatdotheyknow.com/request/aac_purchases_9#incoming-286708</t>
  </si>
  <si>
    <t>Tech 14</t>
  </si>
  <si>
    <t>http://www.whatdotheyknow.com/request/aac_purchases_9#incoming-286722</t>
  </si>
  <si>
    <t>Tech/Scan 8</t>
  </si>
  <si>
    <t>http://www.whatdotheyknow.com/request/aac_purchases_9#incoming-286735</t>
  </si>
  <si>
    <t>Tech/Speak 32 - 32 x 6 Levels</t>
  </si>
  <si>
    <t>Tellus 3</t>
  </si>
  <si>
    <t>http://www.whatdotheyknow.com/request/aac_purchases_9#incoming-286770</t>
  </si>
  <si>
    <t>techcess</t>
  </si>
  <si>
    <t>http://www.whatdotheyknow.com/request/aac_purchases_9#incoming-286740</t>
  </si>
  <si>
    <t>Tellus 4</t>
  </si>
  <si>
    <t>http://www.whatdotheyknow.com/request/aac_purchases_9#incoming-286780</t>
  </si>
  <si>
    <t>The Grid 2 - Single user licence</t>
  </si>
  <si>
    <t>http://www.whatdotheyknow.com/request/aac_purchases_9#incoming-286787</t>
  </si>
  <si>
    <t>http://www.whatdotheyknow.com/request/aac_purchases_10?post_redirect=31</t>
  </si>
  <si>
    <t>http://www.whatdotheyknow.com/request/aac_purchases_9#incoming-286676</t>
  </si>
  <si>
    <t>Toy control box</t>
  </si>
  <si>
    <t>http://www.whatdotheyknow.com/request/aac_purchases_9#incoming-286712</t>
  </si>
  <si>
    <t>Trabasack Curve</t>
  </si>
  <si>
    <t>http://www.whatdotheyknow.com/request/aac_purchases_9#incoming-286819</t>
  </si>
  <si>
    <t>trac talk</t>
  </si>
  <si>
    <t>http://www.whatdotheyknow.com/request/aac_purchases_9#incoming-286810</t>
  </si>
  <si>
    <t>Traxsys inclusive scan 4</t>
  </si>
  <si>
    <t>http://www.whatdotheyknow.com/request/aac_purchases_9#incoming-286732</t>
  </si>
  <si>
    <t>Traxys Roller Plus Joystick</t>
  </si>
  <si>
    <t>http://www.whatdotheyknow.com/request/aac_purchases_9#incoming-286698</t>
  </si>
  <si>
    <t>Trigger switch</t>
  </si>
  <si>
    <t>http://www.whatdotheyknow.com/request/aac_purchases_9#incoming-286750</t>
  </si>
  <si>
    <t>ultracompact keyboard and keyguard</t>
  </si>
  <si>
    <t>http://www.whatdotheyknow.com/request/aac_purchases_9#incoming-286795</t>
  </si>
  <si>
    <t>Universal switch mount</t>
  </si>
  <si>
    <t>http://www.whatdotheyknow.com/request/aac_purchases_9#incoming-286702</t>
  </si>
  <si>
    <t>USB Modem Zoom</t>
  </si>
  <si>
    <t>http://www.whatdotheyknow.com/request/aac_purchases_10?post_redirect=26</t>
  </si>
  <si>
    <t>V Max</t>
  </si>
  <si>
    <t>http://www.whatdotheyknow.com/request/aac_purchases_9#incoming-286669</t>
  </si>
  <si>
    <t>Ability net</t>
  </si>
  <si>
    <t>V Pen</t>
  </si>
  <si>
    <t>http://www.whatdotheyknow.com/request/aac_purchases_9#incoming-286783</t>
  </si>
  <si>
    <t>Vantage Lite</t>
  </si>
  <si>
    <t>http://www.whatdotheyknow.com/request/aac_purchases_9#incoming-286769</t>
  </si>
  <si>
    <t>vertical mouse</t>
  </si>
  <si>
    <t>http://www.whatdotheyknow.com/request/aac_purchases_9#incoming-286822</t>
  </si>
  <si>
    <t>Vocaflex</t>
  </si>
  <si>
    <t>http://www.whatdotheyknow.com/request/aac_purchases_9#incoming-286661</t>
  </si>
  <si>
    <t>Voice Amplifier</t>
  </si>
  <si>
    <t>http://www.whatdotheyknow.com/request/aac_purchases_9#incoming-286659</t>
  </si>
  <si>
    <t>http://www.whatdotheyknow.com/request/aac_purchases_9#incoming-286660</t>
  </si>
  <si>
    <t>VoicePal 8</t>
  </si>
  <si>
    <t>http://www.whatdotheyknow.com/request/aac_purchases_9#incoming-286730</t>
  </si>
  <si>
    <t>voisec soft touch</t>
  </si>
  <si>
    <t>http://www.whatdotheyknow.com/request/aac_purchases_9#incoming-286756</t>
  </si>
  <si>
    <t>Oneil Healthccare</t>
  </si>
  <si>
    <t>Voista amplifer pack</t>
  </si>
  <si>
    <t>http://www.whatdotheyknow.com/request/aac_purchases_9#incoming-286820</t>
  </si>
  <si>
    <t>Wobble switch</t>
  </si>
  <si>
    <t>http://www.whatdotheyknow.com/request/aac_purchases_9#incoming-286723</t>
  </si>
  <si>
    <t>http://www.whatdotheyknow.com/request/aac_purchases_9#incoming-286753</t>
  </si>
  <si>
    <t>Zingui Plus</t>
  </si>
  <si>
    <t>http://www.whatdotheyknow.com/request/aac_purchases_9#incoming-286782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</si>
</sst>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£&quot;* #,##0.00_-;\-&quot;£&quot;* #,##0.00_-;_-&quot;£&quot;* &quot;-&quot;??_-;_-@_-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Helvetica"/>
    </font>
    <font>
      <sz val="12"/>
      <color rgb="FF000000"/>
      <name val="Calibri"/>
      <family val="2"/>
      <scheme val="minor"/>
    </font>
    <font>
      <sz val="11"/>
      <color rgb="FF333333"/>
      <name val="Tahoma"/>
    </font>
    <font>
      <sz val="11"/>
      <color theme="1"/>
      <name val="TimesNewRoman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6" fillId="0" borderId="0"/>
    <xf numFmtId="0" fontId="7" fillId="0" borderId="0"/>
  </cellStyleXfs>
  <cellXfs count="8">
    <xf numFmtId="0" fontId="0" fillId="0" borderId="0" xfId="0"/>
    <xf numFmtId="14" fontId="0" fillId="0" borderId="0" xfId="0" applyNumberFormat="1" applyBorder="1"/>
    <xf numFmtId="44" fontId="0" fillId="0" borderId="0" xfId="1" applyFont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4">
    <cellStyle name="Currency" xfId="1" builtinId="4"/>
    <cellStyle name="Normal" xfId="0" builtinId="0"/>
    <cellStyle name="Normal 2" xfId="2"/>
    <cellStyle name="Normal 3" xfId="3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ephreddington/Dropbox/papers/Domesday/DomesdayDataMaste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ales Raw"/>
      <sheetName val="T1 Populations, nos. of cases"/>
      <sheetName val="Wales Process"/>
      <sheetName val="Wales Requests"/>
      <sheetName val="Ireland Raw"/>
      <sheetName val="England"/>
      <sheetName val="Sheet1"/>
      <sheetName val="Scotland"/>
      <sheetName val="Prices"/>
      <sheetName val="NI Process"/>
      <sheetName val="England Requests"/>
      <sheetName val="Summary Sheet"/>
      <sheetName val="Scotland Requests"/>
      <sheetName val="NI Requests"/>
      <sheetName val="Sheet2"/>
      <sheetName val="Shee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A1" t="str">
            <v>Item</v>
          </cell>
          <cell r="B1" t="str">
            <v>Manufacturer</v>
          </cell>
          <cell r="C1" t="str">
            <v>Price</v>
          </cell>
        </row>
        <row r="2">
          <cell r="A2" t="str">
            <v>Zoomtext 9.1 Magnifier USB</v>
          </cell>
          <cell r="B2" t="str">
            <v>AI Squared</v>
          </cell>
          <cell r="C2">
            <v>430</v>
          </cell>
        </row>
        <row r="3">
          <cell r="A3" t="str">
            <v>Zingui Plus</v>
          </cell>
          <cell r="B3" t="str">
            <v>Techcess</v>
          </cell>
          <cell r="C3">
            <v>5070</v>
          </cell>
        </row>
        <row r="4">
          <cell r="A4" t="str">
            <v>Xpress</v>
          </cell>
          <cell r="B4" t="str">
            <v>Dynavox</v>
          </cell>
          <cell r="C4">
            <v>4694.13</v>
          </cell>
        </row>
        <row r="5">
          <cell r="A5" t="str">
            <v>Xena Midi</v>
          </cell>
          <cell r="B5" t="str">
            <v>kapitex</v>
          </cell>
          <cell r="C5">
            <v>335</v>
          </cell>
        </row>
        <row r="6">
          <cell r="A6" t="str">
            <v>Xena Flexital</v>
          </cell>
          <cell r="B6" t="str">
            <v>kapitex</v>
          </cell>
          <cell r="C6">
            <v>0</v>
          </cell>
        </row>
        <row r="7">
          <cell r="A7" t="str">
            <v xml:space="preserve">Warranty for Pathfinder </v>
          </cell>
          <cell r="B7" t="str">
            <v>PRC</v>
          </cell>
          <cell r="C7">
            <v>0</v>
          </cell>
        </row>
        <row r="8">
          <cell r="A8" t="str">
            <v>Waistband Amplifier</v>
          </cell>
          <cell r="B8" t="str">
            <v>Eagle</v>
          </cell>
          <cell r="C8">
            <v>59</v>
          </cell>
        </row>
        <row r="9">
          <cell r="A9" t="str">
            <v>VoicePal 8k</v>
          </cell>
          <cell r="B9" t="str">
            <v>Adaptivation</v>
          </cell>
          <cell r="C9">
            <v>142.82</v>
          </cell>
        </row>
        <row r="10">
          <cell r="A10" t="str">
            <v>VoicePal 8</v>
          </cell>
          <cell r="B10" t="str">
            <v>Adaptivation</v>
          </cell>
          <cell r="C10">
            <v>123.26</v>
          </cell>
        </row>
        <row r="11">
          <cell r="A11" t="str">
            <v>Voice Cue</v>
          </cell>
          <cell r="B11" t="str">
            <v>Inclusive</v>
          </cell>
          <cell r="C11">
            <v>25</v>
          </cell>
        </row>
        <row r="12">
          <cell r="A12" t="str">
            <v>Voice Amplifier</v>
          </cell>
          <cell r="B12" t="str">
            <v>Falck</v>
          </cell>
          <cell r="C12">
            <v>621.89</v>
          </cell>
        </row>
        <row r="13">
          <cell r="A13" t="str">
            <v>Vocaflex </v>
          </cell>
          <cell r="B13" t="str">
            <v>Toby Churchill</v>
          </cell>
          <cell r="C13">
            <v>784</v>
          </cell>
        </row>
        <row r="14">
          <cell r="A14" t="str">
            <v>Vocaflex</v>
          </cell>
          <cell r="B14" t="str">
            <v>Toby Churchill</v>
          </cell>
          <cell r="C14">
            <v>761</v>
          </cell>
        </row>
        <row r="15">
          <cell r="A15" t="str">
            <v>Vantage Lite</v>
          </cell>
          <cell r="B15" t="str">
            <v>Liberator</v>
          </cell>
          <cell r="C15">
            <v>5994</v>
          </cell>
        </row>
        <row r="16">
          <cell r="A16" t="str">
            <v>Vanguard</v>
          </cell>
          <cell r="B16" t="str">
            <v>Liberator</v>
          </cell>
          <cell r="C16">
            <v>5995</v>
          </cell>
        </row>
        <row r="17">
          <cell r="A17" t="str">
            <v>VA601i</v>
          </cell>
          <cell r="B17" t="str">
            <v>Voiceamp</v>
          </cell>
          <cell r="C17">
            <v>799</v>
          </cell>
        </row>
        <row r="18">
          <cell r="A18" t="str">
            <v>V Pen</v>
          </cell>
          <cell r="B18" t="str">
            <v>Ability-net</v>
          </cell>
          <cell r="C18">
            <v>599</v>
          </cell>
        </row>
        <row r="19">
          <cell r="A19" t="str">
            <v>V Max</v>
          </cell>
          <cell r="B19" t="str">
            <v>Dynavox</v>
          </cell>
          <cell r="C19">
            <v>7044.13</v>
          </cell>
        </row>
        <row r="20">
          <cell r="A20" t="str">
            <v>V</v>
          </cell>
          <cell r="B20" t="str">
            <v>Dynavox</v>
          </cell>
          <cell r="C20">
            <v>6486</v>
          </cell>
        </row>
        <row r="21">
          <cell r="A21" t="str">
            <v>USB alphabet keyguard</v>
          </cell>
          <cell r="B21" t="str">
            <v>Intellikeys</v>
          </cell>
          <cell r="C21">
            <v>39</v>
          </cell>
        </row>
        <row r="22">
          <cell r="A22" t="str">
            <v>TrackerPro</v>
          </cell>
          <cell r="B22" t="str">
            <v>Liberator</v>
          </cell>
          <cell r="C22">
            <v>853.2</v>
          </cell>
        </row>
        <row r="23">
          <cell r="A23" t="str">
            <v>Trabasack Curve</v>
          </cell>
          <cell r="B23" t="str">
            <v>Trabasack</v>
          </cell>
          <cell r="C23">
            <v>39.950000000000003</v>
          </cell>
        </row>
        <row r="24">
          <cell r="A24" t="str">
            <v>TouchSpeak HTC 7500</v>
          </cell>
          <cell r="B24" t="str">
            <v>HTC</v>
          </cell>
          <cell r="C24">
            <v>600</v>
          </cell>
        </row>
        <row r="25">
          <cell r="A25" t="str">
            <v>The Grid 2 - Single user licence</v>
          </cell>
          <cell r="B25" t="str">
            <v>Sensory Software International</v>
          </cell>
          <cell r="C25">
            <v>360</v>
          </cell>
        </row>
        <row r="26">
          <cell r="A26" t="str">
            <v>The Grid 2 - five user licence</v>
          </cell>
          <cell r="B26" t="str">
            <v>Sensory Software International</v>
          </cell>
          <cell r="C26">
            <v>790</v>
          </cell>
        </row>
        <row r="27">
          <cell r="A27" t="str">
            <v xml:space="preserve">Textphone </v>
          </cell>
          <cell r="B27" t="str">
            <v>Textlink</v>
          </cell>
          <cell r="C27">
            <v>235</v>
          </cell>
        </row>
        <row r="28">
          <cell r="A28" t="str">
            <v>Tellus Mobi</v>
          </cell>
          <cell r="B28" t="str">
            <v>Techcess</v>
          </cell>
          <cell r="C28">
            <v>5280</v>
          </cell>
        </row>
        <row r="29">
          <cell r="A29" t="str">
            <v>Tellus 4</v>
          </cell>
          <cell r="B29" t="str">
            <v>Techcess</v>
          </cell>
          <cell r="C29">
            <v>6480</v>
          </cell>
        </row>
        <row r="30">
          <cell r="A30" t="str">
            <v>Tellus 3</v>
          </cell>
          <cell r="B30" t="str">
            <v>Techcess</v>
          </cell>
          <cell r="C30">
            <v>5900</v>
          </cell>
        </row>
        <row r="31">
          <cell r="A31" t="str">
            <v>Tech/Talk 8 - 8 x 8 Levels</v>
          </cell>
          <cell r="B31" t="str">
            <v>AMDi</v>
          </cell>
          <cell r="C31">
            <v>389</v>
          </cell>
        </row>
        <row r="32">
          <cell r="A32" t="str">
            <v>Tech/Talk 8 - 8 x 6 Levels</v>
          </cell>
          <cell r="B32" t="str">
            <v>AMDi</v>
          </cell>
          <cell r="C32">
            <v>349</v>
          </cell>
        </row>
        <row r="33">
          <cell r="A33" t="str">
            <v>Tech/Speak 32 - 32 x 6 Levels</v>
          </cell>
          <cell r="B33" t="str">
            <v>AMDi</v>
          </cell>
          <cell r="C33">
            <v>595</v>
          </cell>
        </row>
        <row r="34">
          <cell r="A34" t="str">
            <v>Tech/Speak 32 - 32 x 4 Levels</v>
          </cell>
          <cell r="B34" t="str">
            <v>AMDi</v>
          </cell>
          <cell r="C34">
            <v>459</v>
          </cell>
        </row>
        <row r="35">
          <cell r="A35" t="str">
            <v>Tech/Speak 32 - 32 x 2 Levels</v>
          </cell>
          <cell r="B35" t="str">
            <v>AMDi</v>
          </cell>
          <cell r="C35">
            <v>399</v>
          </cell>
        </row>
        <row r="36">
          <cell r="A36" t="str">
            <v>Tech/Speak 32 - 32 x 12 Levels</v>
          </cell>
          <cell r="B36" t="str">
            <v>AMDi</v>
          </cell>
          <cell r="C36">
            <v>819</v>
          </cell>
        </row>
        <row r="37">
          <cell r="A37" t="str">
            <v>Tech/Speak (Unknown)</v>
          </cell>
          <cell r="B37" t="str">
            <v>AMDi</v>
          </cell>
          <cell r="C37">
            <v>600</v>
          </cell>
        </row>
        <row r="38">
          <cell r="A38" t="str">
            <v>Tech/Scan 8 plus ECU</v>
          </cell>
          <cell r="B38" t="str">
            <v>AMDi</v>
          </cell>
          <cell r="C38">
            <v>1525</v>
          </cell>
        </row>
        <row r="39">
          <cell r="A39" t="str">
            <v>Tech/Scan 8</v>
          </cell>
          <cell r="B39" t="str">
            <v>AMDi</v>
          </cell>
          <cell r="C39">
            <v>795</v>
          </cell>
        </row>
        <row r="40">
          <cell r="A40" t="str">
            <v>Tech/Scan 32 plus ECU</v>
          </cell>
          <cell r="B40" t="str">
            <v>AMDi</v>
          </cell>
          <cell r="C40">
            <v>1660</v>
          </cell>
        </row>
        <row r="41">
          <cell r="A41" t="str">
            <v>Tash Buddy Button switch</v>
          </cell>
          <cell r="B41" t="str">
            <v>Space Kraft</v>
          </cell>
          <cell r="C41">
            <v>39</v>
          </cell>
        </row>
        <row r="42">
          <cell r="A42" t="str">
            <v>Talking Photo Album</v>
          </cell>
          <cell r="B42" t="str">
            <v>Augmentative Communication Inc.</v>
          </cell>
          <cell r="C42">
            <v>18.91</v>
          </cell>
        </row>
        <row r="43">
          <cell r="A43" t="str">
            <v>Talking Mats</v>
          </cell>
          <cell r="B43" t="str">
            <v>Talking Mats</v>
          </cell>
          <cell r="C43">
            <v>66</v>
          </cell>
        </row>
        <row r="44">
          <cell r="A44" t="str">
            <v>Talk Trac Plus</v>
          </cell>
          <cell r="B44" t="str">
            <v>Ablenet</v>
          </cell>
          <cell r="C44">
            <v>72</v>
          </cell>
        </row>
        <row r="45">
          <cell r="A45" t="str">
            <v>Switchit “Bob the Builder”</v>
          </cell>
          <cell r="B45" t="str">
            <v>Inclusive</v>
          </cell>
          <cell r="C45">
            <v>49</v>
          </cell>
        </row>
        <row r="46">
          <cell r="A46" t="str">
            <v>Switch latch timer</v>
          </cell>
          <cell r="B46" t="str">
            <v>Ablenet</v>
          </cell>
          <cell r="C46">
            <v>75</v>
          </cell>
        </row>
        <row r="47">
          <cell r="A47" t="str">
            <v>Switch Latch timer</v>
          </cell>
          <cell r="B47" t="str">
            <v>Ablenet</v>
          </cell>
          <cell r="C47">
            <v>90</v>
          </cell>
        </row>
        <row r="48">
          <cell r="A48" t="str">
            <v xml:space="preserve">Switch adapted fan </v>
          </cell>
          <cell r="B48" t="str">
            <v>AbleNet</v>
          </cell>
          <cell r="C48">
            <v>18</v>
          </cell>
        </row>
        <row r="49">
          <cell r="A49" t="str">
            <v>SWALLOW REMINDER</v>
          </cell>
          <cell r="B49" t="str">
            <v>Winslow</v>
          </cell>
          <cell r="C49">
            <v>70.739999999999995</v>
          </cell>
        </row>
        <row r="50">
          <cell r="A50" t="str">
            <v>SuperVoca</v>
          </cell>
          <cell r="B50" t="str">
            <v>Liberator</v>
          </cell>
          <cell r="C50">
            <v>2500</v>
          </cell>
        </row>
        <row r="51">
          <cell r="A51" t="str">
            <v>SuperTalker</v>
          </cell>
          <cell r="B51" t="str">
            <v>Inclusive</v>
          </cell>
          <cell r="C51">
            <v>220</v>
          </cell>
        </row>
        <row r="52">
          <cell r="A52" t="str">
            <v>Step--by-Step (Unknown)</v>
          </cell>
          <cell r="B52" t="str">
            <v>Ablenet</v>
          </cell>
          <cell r="C52">
            <v>125</v>
          </cell>
        </row>
        <row r="53">
          <cell r="A53" t="str">
            <v xml:space="preserve">Springboard Lite </v>
          </cell>
          <cell r="B53" t="str">
            <v>Liberator</v>
          </cell>
          <cell r="C53">
            <v>1794</v>
          </cell>
        </row>
        <row r="54">
          <cell r="A54" t="str">
            <v xml:space="preserve">Specs switch </v>
          </cell>
          <cell r="B54" t="str">
            <v>Ablenet</v>
          </cell>
          <cell r="C54">
            <v>27</v>
          </cell>
        </row>
        <row r="55">
          <cell r="A55" t="str">
            <v>SoundPod</v>
          </cell>
          <cell r="B55" t="str">
            <v xml:space="preserve">SMARTBOX ASSISTIVE TECHNOLOGY LTD                                </v>
          </cell>
          <cell r="C55">
            <v>360</v>
          </cell>
        </row>
        <row r="56">
          <cell r="A56" t="str">
            <v>SoniVox</v>
          </cell>
          <cell r="B56" t="str">
            <v>Griffin</v>
          </cell>
          <cell r="C56">
            <v>156.78</v>
          </cell>
        </row>
        <row r="57">
          <cell r="A57" t="str">
            <v xml:space="preserve">SmartNAV 4 Pro with The Grid 2 and mount </v>
          </cell>
          <cell r="B57" t="str">
            <v>SmartNav</v>
          </cell>
          <cell r="C57">
            <v>500</v>
          </cell>
        </row>
        <row r="58">
          <cell r="A58" t="str">
            <v xml:space="preserve">SmartNAV 4 Pro </v>
          </cell>
          <cell r="B58" t="str">
            <v>SmartNav</v>
          </cell>
          <cell r="C58">
            <v>320</v>
          </cell>
        </row>
        <row r="59">
          <cell r="A59" t="str">
            <v>SmartNAV 4</v>
          </cell>
          <cell r="B59" t="str">
            <v>SmartNav</v>
          </cell>
          <cell r="C59">
            <v>270</v>
          </cell>
        </row>
        <row r="60">
          <cell r="A60" t="str">
            <v>Smart/Scan 8 Pro</v>
          </cell>
          <cell r="B60" t="str">
            <v>AMDi</v>
          </cell>
          <cell r="C60">
            <v>1179</v>
          </cell>
        </row>
        <row r="61">
          <cell r="A61" t="str">
            <v>Smart/Scan 32 Pro</v>
          </cell>
          <cell r="B61" t="str">
            <v>AMDi</v>
          </cell>
          <cell r="C61">
            <v>1459</v>
          </cell>
        </row>
        <row r="62">
          <cell r="A62" t="str">
            <v>Smart</v>
          </cell>
          <cell r="B62" t="str">
            <v>Tellus</v>
          </cell>
          <cell r="C62">
            <v>2517.96</v>
          </cell>
        </row>
        <row r="63">
          <cell r="A63" t="str">
            <v xml:space="preserve">Small Palpad </v>
          </cell>
          <cell r="B63" t="str">
            <v>Adaptivation's</v>
          </cell>
          <cell r="C63">
            <v>27</v>
          </cell>
        </row>
        <row r="64">
          <cell r="A64" t="str">
            <v>SL87 Lightwriter</v>
          </cell>
          <cell r="B64" t="str">
            <v>Toby Churchill</v>
          </cell>
          <cell r="C64">
            <v>2830</v>
          </cell>
        </row>
        <row r="65">
          <cell r="A65" t="str">
            <v>SL40 Lightwriter</v>
          </cell>
          <cell r="B65" t="str">
            <v>Toby Churchill</v>
          </cell>
          <cell r="C65">
            <v>3300</v>
          </cell>
        </row>
        <row r="66">
          <cell r="A66" t="str">
            <v>SL35 Lightwriter</v>
          </cell>
          <cell r="B66" t="str">
            <v>Toby Churchill</v>
          </cell>
          <cell r="C66">
            <v>2930</v>
          </cell>
        </row>
        <row r="67">
          <cell r="A67" t="str">
            <v>Servox Rechargeable Battery</v>
          </cell>
          <cell r="B67" t="str">
            <v>Servox</v>
          </cell>
          <cell r="C67">
            <v>22.2</v>
          </cell>
        </row>
        <row r="68">
          <cell r="A68" t="str">
            <v>Servox (Unknown)</v>
          </cell>
          <cell r="B68" t="str">
            <v>Servox</v>
          </cell>
          <cell r="C68">
            <v>492.5</v>
          </cell>
        </row>
        <row r="69">
          <cell r="A69" t="str">
            <v xml:space="preserve">Sennheiser Headphones </v>
          </cell>
          <cell r="B69" t="str">
            <v>Sennheiser</v>
          </cell>
          <cell r="C69">
            <v>17.989999999999998</v>
          </cell>
        </row>
        <row r="70">
          <cell r="A70" t="str">
            <v>SAY-IT! SAM</v>
          </cell>
          <cell r="B70" t="str">
            <v>Possum</v>
          </cell>
          <cell r="C70">
            <v>3200</v>
          </cell>
        </row>
        <row r="71">
          <cell r="A71" t="str">
            <v>S70</v>
          </cell>
          <cell r="B71" t="str">
            <v>Viliv</v>
          </cell>
          <cell r="C71">
            <v>1995</v>
          </cell>
        </row>
        <row r="72">
          <cell r="A72" t="str">
            <v>S5</v>
          </cell>
          <cell r="B72" t="str">
            <v>Viliv</v>
          </cell>
          <cell r="C72">
            <v>390.66</v>
          </cell>
        </row>
        <row r="73">
          <cell r="A73" t="str">
            <v>S32</v>
          </cell>
          <cell r="B73" t="str">
            <v>Tobii</v>
          </cell>
          <cell r="C73">
            <v>725</v>
          </cell>
        </row>
        <row r="74">
          <cell r="A74" t="str">
            <v>Proxtalker</v>
          </cell>
          <cell r="B74" t="str">
            <v>Logan</v>
          </cell>
          <cell r="C74">
            <v>1695</v>
          </cell>
        </row>
        <row r="75">
          <cell r="A75" t="str">
            <v>Proloquo2go</v>
          </cell>
          <cell r="B75" t="str">
            <v>AssistiveWare</v>
          </cell>
          <cell r="C75">
            <v>129.99</v>
          </cell>
        </row>
        <row r="76">
          <cell r="A76" t="str">
            <v>Primo</v>
          </cell>
          <cell r="B76" t="str">
            <v>POSSUM LIMITED</v>
          </cell>
          <cell r="C76">
            <v>9999</v>
          </cell>
        </row>
        <row r="77">
          <cell r="A77" t="str">
            <v>Predictable app for iPad</v>
          </cell>
          <cell r="B77" t="str">
            <v>Predictable app for iPad</v>
          </cell>
          <cell r="C77">
            <v>109.99</v>
          </cell>
        </row>
        <row r="78">
          <cell r="A78" t="str">
            <v>PowerLink2</v>
          </cell>
          <cell r="B78" t="str">
            <v>Ablenet</v>
          </cell>
          <cell r="C78">
            <v>0</v>
          </cell>
        </row>
        <row r="79">
          <cell r="A79" t="str">
            <v>PowerLink 4</v>
          </cell>
          <cell r="B79" t="str">
            <v>Ablenet</v>
          </cell>
          <cell r="C79">
            <v>149.35</v>
          </cell>
        </row>
        <row r="80">
          <cell r="A80" t="str">
            <v>Powerbox slimbook</v>
          </cell>
          <cell r="B80" t="str">
            <v xml:space="preserve">SMARTBOX ASSISTIVE TECHNOLOGY LTD                                </v>
          </cell>
          <cell r="C80">
            <v>4740</v>
          </cell>
        </row>
        <row r="81">
          <cell r="A81" t="str">
            <v>Powerbox 7</v>
          </cell>
          <cell r="B81" t="str">
            <v xml:space="preserve">SMARTBOX ASSISTIVE TECHNOLOGY LTD                                </v>
          </cell>
          <cell r="C81">
            <v>3950</v>
          </cell>
        </row>
        <row r="82">
          <cell r="A82" t="str">
            <v>Pillow Switch</v>
          </cell>
          <cell r="B82" t="str">
            <v>Tash</v>
          </cell>
          <cell r="C82">
            <v>65</v>
          </cell>
        </row>
        <row r="83">
          <cell r="A83" t="str">
            <v>Pen Scanner</v>
          </cell>
          <cell r="B83" t="str">
            <v>Unitech</v>
          </cell>
          <cell r="C83">
            <v>89.16</v>
          </cell>
        </row>
        <row r="84">
          <cell r="A84" t="str">
            <v>PARTNER/TWO</v>
          </cell>
          <cell r="B84" t="str">
            <v>AMDI</v>
          </cell>
          <cell r="C84">
            <v>0</v>
          </cell>
        </row>
        <row r="85">
          <cell r="A85" t="str">
            <v>Partner Plus Stepper</v>
          </cell>
          <cell r="B85" t="str">
            <v>AMDi</v>
          </cell>
          <cell r="C85">
            <v>135</v>
          </cell>
        </row>
        <row r="86">
          <cell r="A86" t="str">
            <v>Partner Four Plus</v>
          </cell>
          <cell r="B86" t="str">
            <v>AMDi</v>
          </cell>
          <cell r="C86">
            <v>199</v>
          </cell>
        </row>
        <row r="87">
          <cell r="A87" t="str">
            <v>Papoo Touch</v>
          </cell>
          <cell r="B87" t="str">
            <v xml:space="preserve">SMARTBOX ASSISTIVE TECHNOLOGY LTD                                </v>
          </cell>
          <cell r="C87">
            <v>2340</v>
          </cell>
        </row>
        <row r="88">
          <cell r="A88" t="str">
            <v>Pal Pad switch</v>
          </cell>
          <cell r="B88" t="str">
            <v>Inclusive</v>
          </cell>
          <cell r="C88">
            <v>25</v>
          </cell>
        </row>
        <row r="89">
          <cell r="A89" t="str">
            <v xml:space="preserve">Optical joystick mouse </v>
          </cell>
          <cell r="B89" t="str">
            <v>3M</v>
          </cell>
          <cell r="C89">
            <v>69</v>
          </cell>
        </row>
        <row r="90">
          <cell r="A90" t="str">
            <v>NOVA chat 7</v>
          </cell>
          <cell r="B90" t="str">
            <v>Liberator</v>
          </cell>
          <cell r="C90">
            <v>2994</v>
          </cell>
        </row>
        <row r="91">
          <cell r="A91" t="str">
            <v>No Touch Talker</v>
          </cell>
          <cell r="B91" t="str">
            <v>Inclusive</v>
          </cell>
          <cell r="C91">
            <v>35</v>
          </cell>
        </row>
        <row r="92">
          <cell r="A92" t="str">
            <v>MyTobii P10</v>
          </cell>
          <cell r="B92" t="str">
            <v>Tobii</v>
          </cell>
          <cell r="C92">
            <v>12480</v>
          </cell>
        </row>
        <row r="93">
          <cell r="A93" t="str">
            <v>MT4</v>
          </cell>
          <cell r="B93" t="str">
            <v>Dynavox</v>
          </cell>
          <cell r="C93">
            <v>5350</v>
          </cell>
        </row>
        <row r="94">
          <cell r="A94" t="str">
            <v xml:space="preserve">MOTION COMPUTING TABLET IN WHEELCHAIR </v>
          </cell>
          <cell r="B94" t="str">
            <v xml:space="preserve">SMARTBOX ASSISTIVE TECHNOLOGY LTD                                </v>
          </cell>
          <cell r="C94">
            <v>2750</v>
          </cell>
        </row>
        <row r="95">
          <cell r="A95" t="str">
            <v>Motion CL900</v>
          </cell>
          <cell r="B95" t="str">
            <v xml:space="preserve">SMARTBOX ASSISTIVE TECHNOLOGY LTD                                </v>
          </cell>
          <cell r="C95">
            <v>2760</v>
          </cell>
        </row>
        <row r="96">
          <cell r="A96" t="str">
            <v>Mobi 2</v>
          </cell>
          <cell r="B96" t="str">
            <v>Tellus</v>
          </cell>
          <cell r="C96">
            <v>5280</v>
          </cell>
        </row>
        <row r="97">
          <cell r="A97" t="str">
            <v>MiniMo</v>
          </cell>
          <cell r="B97" t="str">
            <v>Dynavox</v>
          </cell>
          <cell r="C97">
            <v>2095</v>
          </cell>
        </row>
        <row r="98">
          <cell r="A98" t="str">
            <v>Mini Voice Amplifier</v>
          </cell>
          <cell r="B98" t="str">
            <v>Toby Churchill</v>
          </cell>
          <cell r="C98">
            <v>195</v>
          </cell>
        </row>
        <row r="99">
          <cell r="A99" t="str">
            <v>MightyMo</v>
          </cell>
          <cell r="B99" t="str">
            <v>Dynavox</v>
          </cell>
          <cell r="C99">
            <v>2395</v>
          </cell>
        </row>
        <row r="100">
          <cell r="A100" t="str">
            <v>MegaBee</v>
          </cell>
          <cell r="B100" t="str">
            <v>MegaBee</v>
          </cell>
          <cell r="C100">
            <v>786</v>
          </cell>
        </row>
        <row r="101">
          <cell r="A101" t="str">
            <v>MEDIGENIC KEYBOARD AND MOUSE</v>
          </cell>
          <cell r="B101" t="str">
            <v>The Keyboard Company</v>
          </cell>
          <cell r="C101">
            <v>358.8</v>
          </cell>
        </row>
        <row r="102">
          <cell r="A102" t="str">
            <v>Matrix Maker Plus</v>
          </cell>
          <cell r="B102" t="str">
            <v>Widgit</v>
          </cell>
          <cell r="C102">
            <v>79</v>
          </cell>
        </row>
        <row r="103">
          <cell r="A103" t="str">
            <v>Maestro</v>
          </cell>
          <cell r="B103" t="str">
            <v>Dynavox</v>
          </cell>
          <cell r="C103">
            <v>4995</v>
          </cell>
        </row>
        <row r="104">
          <cell r="A104" t="str">
            <v>M3</v>
          </cell>
          <cell r="B104" t="str">
            <v>Dynavox</v>
          </cell>
          <cell r="C104">
            <v>4078.83</v>
          </cell>
        </row>
        <row r="105">
          <cell r="A105" t="str">
            <v>LITTLEmack</v>
          </cell>
          <cell r="B105" t="str">
            <v>Ablenet</v>
          </cell>
          <cell r="C105">
            <v>84</v>
          </cell>
        </row>
        <row r="106">
          <cell r="A106" t="str">
            <v>LITTLE Step-by-Step</v>
          </cell>
          <cell r="B106" t="str">
            <v>Ablenet</v>
          </cell>
          <cell r="C106">
            <v>125</v>
          </cell>
        </row>
        <row r="107">
          <cell r="A107" t="str">
            <v>Listen to Me</v>
          </cell>
          <cell r="B107" t="str">
            <v>Inclusive</v>
          </cell>
          <cell r="C107">
            <v>59</v>
          </cell>
        </row>
        <row r="108">
          <cell r="A108" t="str">
            <v>Lions Amplifier</v>
          </cell>
          <cell r="B108" t="str">
            <v>Winslow Lions</v>
          </cell>
          <cell r="C108">
            <v>90</v>
          </cell>
        </row>
        <row r="109">
          <cell r="A109" t="str">
            <v>Lightwriter Printer</v>
          </cell>
          <cell r="B109" t="str">
            <v>Toby Churchill</v>
          </cell>
          <cell r="C109">
            <v>195</v>
          </cell>
        </row>
        <row r="110">
          <cell r="A110" t="str">
            <v xml:space="preserve">Lightwriter </v>
          </cell>
          <cell r="B110" t="str">
            <v>Toby Churchill</v>
          </cell>
          <cell r="C110">
            <v>3045</v>
          </cell>
        </row>
        <row r="111">
          <cell r="A111" t="str">
            <v>Liberator 14</v>
          </cell>
          <cell r="B111" t="str">
            <v>Liberator</v>
          </cell>
          <cell r="C111">
            <v>0</v>
          </cell>
        </row>
        <row r="112">
          <cell r="A112" t="str">
            <v>Let's sign and write (pack)</v>
          </cell>
          <cell r="B112" t="str">
            <v>Widgit</v>
          </cell>
          <cell r="C112">
            <v>80</v>
          </cell>
        </row>
        <row r="113">
          <cell r="A113" t="str">
            <v>LCD Touch Monitor</v>
          </cell>
          <cell r="B113" t="str">
            <v>ELO</v>
          </cell>
          <cell r="C113">
            <v>419</v>
          </cell>
        </row>
        <row r="114">
          <cell r="A114" t="str">
            <v>Joycable2</v>
          </cell>
          <cell r="B114" t="str">
            <v>Sensory Software International</v>
          </cell>
          <cell r="C114">
            <v>49</v>
          </cell>
        </row>
        <row r="115">
          <cell r="A115" t="str">
            <v>Jive</v>
          </cell>
          <cell r="B115" t="str">
            <v>Possum</v>
          </cell>
          <cell r="C115">
            <v>2395</v>
          </cell>
        </row>
        <row r="116">
          <cell r="A116" t="str">
            <v>Jelly Bean twist</v>
          </cell>
          <cell r="B116" t="str">
            <v>Inclusive</v>
          </cell>
          <cell r="C116">
            <v>30</v>
          </cell>
        </row>
        <row r="117">
          <cell r="A117" t="str">
            <v>Jelly Bean Switch</v>
          </cell>
          <cell r="B117" t="str">
            <v>Space Kraft</v>
          </cell>
          <cell r="C117">
            <v>18.54</v>
          </cell>
        </row>
        <row r="118">
          <cell r="A118" t="str">
            <v>iTalk2 Communication Aid</v>
          </cell>
          <cell r="B118" t="str">
            <v>Ablenet</v>
          </cell>
          <cell r="C118">
            <v>95</v>
          </cell>
        </row>
        <row r="119">
          <cell r="A119" t="str">
            <v>iPod</v>
          </cell>
          <cell r="B119" t="str">
            <v>Apple</v>
          </cell>
          <cell r="C119">
            <v>249</v>
          </cell>
        </row>
        <row r="120">
          <cell r="A120" t="str">
            <v>iPhone</v>
          </cell>
          <cell r="B120" t="str">
            <v>Apple</v>
          </cell>
          <cell r="C120">
            <v>529</v>
          </cell>
        </row>
        <row r="121">
          <cell r="A121" t="str">
            <v>iPad</v>
          </cell>
          <cell r="B121" t="str">
            <v>Apple</v>
          </cell>
          <cell r="C121">
            <v>329</v>
          </cell>
        </row>
        <row r="122">
          <cell r="A122" t="str">
            <v>Inton Complete</v>
          </cell>
          <cell r="B122" t="str">
            <v>Servox</v>
          </cell>
          <cell r="C122">
            <v>465</v>
          </cell>
        </row>
        <row r="123">
          <cell r="A123" t="str">
            <v>Inclusive Scan4</v>
          </cell>
          <cell r="B123" t="str">
            <v>Traxsys</v>
          </cell>
          <cell r="C123">
            <v>829.38</v>
          </cell>
        </row>
        <row r="124">
          <cell r="A124" t="str">
            <v>Hummingbird (Scanning SA-1)</v>
          </cell>
          <cell r="B124" t="str">
            <v>Saltillo</v>
          </cell>
          <cell r="C124">
            <v>188.48</v>
          </cell>
        </row>
        <row r="125">
          <cell r="A125" t="str">
            <v xml:space="preserve">Heather the Scottish Voice </v>
          </cell>
          <cell r="B125" t="str">
            <v>theScotishVoice</v>
          </cell>
          <cell r="C125">
            <v>0.01</v>
          </cell>
        </row>
        <row r="126">
          <cell r="A126" t="str">
            <v>HeadMouse Exteme</v>
          </cell>
          <cell r="B126" t="str">
            <v>Orgin Instruments</v>
          </cell>
          <cell r="C126">
            <v>648.91999999999996</v>
          </cell>
        </row>
        <row r="127">
          <cell r="A127" t="str">
            <v>Hand-held microphone</v>
          </cell>
          <cell r="B127" t="str">
            <v>Freiburg</v>
          </cell>
          <cell r="C127">
            <v>244</v>
          </cell>
        </row>
        <row r="128">
          <cell r="A128" t="str">
            <v>Go Talk(unknown type)</v>
          </cell>
          <cell r="B128" t="str">
            <v>Attainment Company Inc</v>
          </cell>
          <cell r="C128">
            <v>130</v>
          </cell>
        </row>
        <row r="129">
          <cell r="A129" t="str">
            <v>Go Talk Pocket</v>
          </cell>
          <cell r="B129" t="str">
            <v>Attainment Company Inc</v>
          </cell>
          <cell r="C129">
            <v>135</v>
          </cell>
        </row>
        <row r="130">
          <cell r="A130" t="str">
            <v>Go Talk One</v>
          </cell>
          <cell r="B130" t="str">
            <v>Attainment Company Inc</v>
          </cell>
          <cell r="C130">
            <v>10</v>
          </cell>
        </row>
        <row r="131">
          <cell r="A131" t="str">
            <v>Go Talk Express 32</v>
          </cell>
          <cell r="B131" t="str">
            <v>Attainment Company Inc</v>
          </cell>
          <cell r="C131">
            <v>359</v>
          </cell>
        </row>
        <row r="132">
          <cell r="A132" t="str">
            <v>GO TALK BUTTON</v>
          </cell>
          <cell r="B132" t="str">
            <v>We don't know</v>
          </cell>
          <cell r="C132">
            <v>123</v>
          </cell>
        </row>
        <row r="133">
          <cell r="A133" t="str">
            <v>Go Talk 9+</v>
          </cell>
          <cell r="B133" t="str">
            <v>Attainment Company Inc</v>
          </cell>
          <cell r="C133">
            <v>104</v>
          </cell>
        </row>
        <row r="134">
          <cell r="A134" t="str">
            <v>Go Talk 4+</v>
          </cell>
          <cell r="B134" t="str">
            <v>Attainment Company Inc</v>
          </cell>
          <cell r="C134">
            <v>94</v>
          </cell>
        </row>
        <row r="135">
          <cell r="A135" t="str">
            <v>Go Talk 20+</v>
          </cell>
          <cell r="B135" t="str">
            <v>Attainment Company Inc</v>
          </cell>
          <cell r="C135">
            <v>114</v>
          </cell>
        </row>
        <row r="136">
          <cell r="A136" t="str">
            <v>Gloves</v>
          </cell>
          <cell r="B136" t="str">
            <v>Toby Churchill</v>
          </cell>
          <cell r="C136">
            <v>15</v>
          </cell>
        </row>
        <row r="137">
          <cell r="A137" t="str">
            <v>FuturePad XP 8Gb - mounted with BackBox USB</v>
          </cell>
          <cell r="B137" t="str">
            <v xml:space="preserve">SMARTBOX ASSISTIVE TECHNOLOGY LTD                                </v>
          </cell>
          <cell r="C137">
            <v>3966</v>
          </cell>
        </row>
        <row r="138">
          <cell r="A138" t="str">
            <v xml:space="preserve">FuturePad XP 8Gb </v>
          </cell>
          <cell r="B138" t="str">
            <v xml:space="preserve">SMARTBOX ASSISTIVE TECHNOLOGY LTD                                </v>
          </cell>
          <cell r="C138">
            <v>2915</v>
          </cell>
        </row>
        <row r="139">
          <cell r="A139" t="str">
            <v>FuturePad (average)</v>
          </cell>
          <cell r="B139" t="str">
            <v xml:space="preserve">SMARTBOX ASSISTIVE TECHNOLOGY LTD                                </v>
          </cell>
          <cell r="C139">
            <v>3440.5</v>
          </cell>
        </row>
        <row r="140">
          <cell r="A140" t="str">
            <v>FL4SH Scanning Communicator</v>
          </cell>
          <cell r="B140" t="str">
            <v>Ablenet</v>
          </cell>
          <cell r="C140">
            <v>675</v>
          </cell>
        </row>
        <row r="141">
          <cell r="A141" t="str">
            <v>Falck 1003 Voice Amplifier And Headset</v>
          </cell>
          <cell r="B141" t="str">
            <v>Toby Churchill</v>
          </cell>
          <cell r="C141">
            <v>415</v>
          </cell>
        </row>
        <row r="142">
          <cell r="A142" t="str">
            <v>Eyemax</v>
          </cell>
          <cell r="B142" t="str">
            <v>Dynavox</v>
          </cell>
          <cell r="C142">
            <v>4350.5280000000002</v>
          </cell>
        </row>
        <row r="143">
          <cell r="A143" t="str">
            <v>EYE-COM BOARD</v>
          </cell>
          <cell r="B143" t="str">
            <v>Unknown</v>
          </cell>
          <cell r="C143">
            <v>50.38</v>
          </cell>
        </row>
        <row r="144">
          <cell r="A144" t="str">
            <v>Eye blink switch</v>
          </cell>
          <cell r="B144" t="str">
            <v>Enabling Devices</v>
          </cell>
          <cell r="C144">
            <v>88.62</v>
          </cell>
        </row>
        <row r="145">
          <cell r="A145" t="str">
            <v>EV5 speech Amplifier</v>
          </cell>
          <cell r="B145" t="str">
            <v>EchoVoice</v>
          </cell>
          <cell r="C145">
            <v>378</v>
          </cell>
        </row>
        <row r="146">
          <cell r="A146" t="str">
            <v>EV4 speech Amplifier</v>
          </cell>
          <cell r="B146" t="str">
            <v>EchoVoice</v>
          </cell>
          <cell r="C146">
            <v>318.01</v>
          </cell>
        </row>
        <row r="147">
          <cell r="A147" t="str">
            <v xml:space="preserve">Electrolarynx Complete Kit </v>
          </cell>
          <cell r="B147" t="str">
            <v>Trutone</v>
          </cell>
          <cell r="C147">
            <v>395</v>
          </cell>
        </row>
        <row r="148">
          <cell r="A148" t="str">
            <v>ECOPOINT Eye Gaze</v>
          </cell>
          <cell r="B148" t="str">
            <v>PRC</v>
          </cell>
          <cell r="C148">
            <v>4624.3100000000004</v>
          </cell>
        </row>
        <row r="149">
          <cell r="A149" t="str">
            <v>EchoVoice Amplifier</v>
          </cell>
          <cell r="B149" t="str">
            <v>EchoVoice</v>
          </cell>
          <cell r="C149">
            <v>348</v>
          </cell>
        </row>
        <row r="150">
          <cell r="A150" t="str">
            <v>EC02 with WordPower</v>
          </cell>
          <cell r="B150" t="str">
            <v>PRC</v>
          </cell>
          <cell r="C150">
            <v>5258.95</v>
          </cell>
        </row>
        <row r="151">
          <cell r="A151" t="str">
            <v>EC02</v>
          </cell>
          <cell r="B151" t="str">
            <v>PRC</v>
          </cell>
          <cell r="C151">
            <v>5035.71</v>
          </cell>
        </row>
        <row r="152">
          <cell r="A152" t="str">
            <v>E-Tran Frame</v>
          </cell>
          <cell r="B152" t="str">
            <v>Liberator</v>
          </cell>
          <cell r="C152">
            <v>120</v>
          </cell>
        </row>
        <row r="153">
          <cell r="A153" t="str">
            <v>Dynawrite</v>
          </cell>
          <cell r="B153" t="str">
            <v>Dynavox</v>
          </cell>
          <cell r="C153">
            <v>2210</v>
          </cell>
        </row>
        <row r="154">
          <cell r="A154" t="str">
            <v>Dynamo</v>
          </cell>
          <cell r="B154" t="str">
            <v>Dynavox</v>
          </cell>
          <cell r="C154">
            <v>1690</v>
          </cell>
        </row>
        <row r="155">
          <cell r="A155" t="str">
            <v>DV4</v>
          </cell>
          <cell r="B155" t="str">
            <v>Dynavox</v>
          </cell>
          <cell r="C155">
            <v>5825</v>
          </cell>
        </row>
        <row r="156">
          <cell r="A156" t="str">
            <v>Dual Footswitch</v>
          </cell>
          <cell r="B156" t="str">
            <v>Keytools</v>
          </cell>
          <cell r="C156">
            <v>139.88999999999999</v>
          </cell>
        </row>
        <row r="157">
          <cell r="A157" t="str">
            <v>Digital Recorder</v>
          </cell>
          <cell r="B157" t="str">
            <v>Olympus</v>
          </cell>
          <cell r="C157">
            <v>80</v>
          </cell>
        </row>
        <row r="158">
          <cell r="A158" t="str">
            <v>Digital Electronic Larynx</v>
          </cell>
          <cell r="B158" t="str">
            <v>Servox</v>
          </cell>
          <cell r="C158">
            <v>520</v>
          </cell>
        </row>
        <row r="159">
          <cell r="A159" t="str">
            <v xml:space="preserve">Defstut Communication Aid </v>
          </cell>
          <cell r="B159" t="str">
            <v>Defstut</v>
          </cell>
          <cell r="C159">
            <v>282.11</v>
          </cell>
        </row>
        <row r="160">
          <cell r="A160" t="str">
            <v>Crick USB Switch Box</v>
          </cell>
          <cell r="B160" t="str">
            <v>Cricksoft</v>
          </cell>
          <cell r="C160">
            <v>99</v>
          </cell>
        </row>
        <row r="161">
          <cell r="A161" t="str">
            <v>Crescendo 50</v>
          </cell>
          <cell r="B161" t="str">
            <v>Crescendo</v>
          </cell>
          <cell r="C161">
            <v>71.75</v>
          </cell>
        </row>
        <row r="162">
          <cell r="A162" t="str">
            <v>Click-On</v>
          </cell>
          <cell r="B162" t="str">
            <v>Inclusive</v>
          </cell>
          <cell r="C162">
            <v>119</v>
          </cell>
        </row>
        <row r="163">
          <cell r="A163" t="str">
            <v>CLA9T Digital Personal Communicators</v>
          </cell>
          <cell r="B163" t="str">
            <v xml:space="preserve">Geemarc </v>
          </cell>
          <cell r="C163">
            <v>59.99</v>
          </cell>
        </row>
        <row r="164">
          <cell r="A164" t="str">
            <v>ChatPC Silk</v>
          </cell>
          <cell r="B164" t="str">
            <v>Liberator</v>
          </cell>
          <cell r="C164">
            <v>1995</v>
          </cell>
        </row>
        <row r="165">
          <cell r="A165" t="str">
            <v>ChatPC</v>
          </cell>
          <cell r="B165" t="str">
            <v>Liberator</v>
          </cell>
          <cell r="C165">
            <v>1995</v>
          </cell>
        </row>
        <row r="166">
          <cell r="A166" t="str">
            <v>Chatbox</v>
          </cell>
          <cell r="B166" t="str">
            <v>Saltillo</v>
          </cell>
          <cell r="C166">
            <v>320.2</v>
          </cell>
        </row>
        <row r="167">
          <cell r="A167" t="str">
            <v>Cardinal</v>
          </cell>
          <cell r="B167" t="str">
            <v>NovitaTech</v>
          </cell>
          <cell r="C167">
            <v>446.48</v>
          </cell>
        </row>
        <row r="168">
          <cell r="A168" t="str">
            <v>C8</v>
          </cell>
          <cell r="B168" t="str">
            <v>Tobii</v>
          </cell>
          <cell r="C168">
            <v>4840</v>
          </cell>
        </row>
        <row r="169">
          <cell r="A169" t="str">
            <v>C15</v>
          </cell>
          <cell r="B169" t="str">
            <v xml:space="preserve">SMARTBOX ASSISTIVE TECHNOLOGY LTD                                </v>
          </cell>
          <cell r="C169">
            <v>7152</v>
          </cell>
        </row>
        <row r="170">
          <cell r="A170" t="str">
            <v>C12 + CEYE</v>
          </cell>
          <cell r="B170" t="str">
            <v>Tobii</v>
          </cell>
          <cell r="C170">
            <v>10275</v>
          </cell>
        </row>
        <row r="171">
          <cell r="A171" t="str">
            <v>C12</v>
          </cell>
          <cell r="B171" t="str">
            <v>Tobii</v>
          </cell>
          <cell r="C171">
            <v>5380</v>
          </cell>
        </row>
        <row r="172">
          <cell r="A172" t="str">
            <v>C12</v>
          </cell>
          <cell r="B172" t="str">
            <v>Tobii</v>
          </cell>
          <cell r="C172">
            <v>5380</v>
          </cell>
        </row>
        <row r="173">
          <cell r="A173" t="str">
            <v>BOARDMAKER ACTIVITY PAD</v>
          </cell>
          <cell r="B173" t="str">
            <v>Dynavox</v>
          </cell>
          <cell r="C173">
            <v>649</v>
          </cell>
        </row>
        <row r="174">
          <cell r="A174" t="str">
            <v>Boardmaker</v>
          </cell>
          <cell r="B174" t="str">
            <v>Dynavox</v>
          </cell>
          <cell r="C174">
            <v>209</v>
          </cell>
        </row>
        <row r="175">
          <cell r="A175" t="str">
            <v>Bluebird</v>
          </cell>
          <cell r="B175" t="str">
            <v>Saltillo</v>
          </cell>
          <cell r="C175">
            <v>0</v>
          </cell>
        </row>
        <row r="176">
          <cell r="A176" t="str">
            <v>Blob for windows</v>
          </cell>
          <cell r="B176" t="str">
            <v>Widgit</v>
          </cell>
          <cell r="C176">
            <v>30</v>
          </cell>
        </row>
        <row r="177">
          <cell r="A177" t="str">
            <v>Binatone Speakeasy 7 Big Button Corded Phone</v>
          </cell>
          <cell r="B177" t="str">
            <v>Amazon</v>
          </cell>
          <cell r="C177">
            <v>17.2</v>
          </cell>
        </row>
        <row r="178">
          <cell r="A178" t="str">
            <v>BIG step-by-step</v>
          </cell>
          <cell r="B178" t="str">
            <v>Ablenet</v>
          </cell>
          <cell r="C178">
            <v>135</v>
          </cell>
        </row>
        <row r="179">
          <cell r="A179" t="str">
            <v>Big Red Twist</v>
          </cell>
          <cell r="B179" t="str">
            <v>Inclusive</v>
          </cell>
          <cell r="C179">
            <v>30</v>
          </cell>
        </row>
        <row r="180">
          <cell r="A180" t="str">
            <v>Big Points</v>
          </cell>
          <cell r="B180" t="str">
            <v>Liberator</v>
          </cell>
          <cell r="C180">
            <v>8.3000000000000007</v>
          </cell>
        </row>
        <row r="181">
          <cell r="A181" t="str">
            <v>BIG POINT</v>
          </cell>
          <cell r="B181" t="str">
            <v>Inclusive</v>
          </cell>
          <cell r="C181">
            <v>8.5</v>
          </cell>
        </row>
        <row r="182">
          <cell r="A182" t="str">
            <v>Big Mack</v>
          </cell>
          <cell r="B182" t="str">
            <v>Ablenet</v>
          </cell>
          <cell r="C182">
            <v>84</v>
          </cell>
        </row>
        <row r="183">
          <cell r="A183" t="str">
            <v>Bee-Bot</v>
          </cell>
          <cell r="B183" t="str">
            <v>Inclusive</v>
          </cell>
          <cell r="C183">
            <v>46</v>
          </cell>
        </row>
        <row r="184">
          <cell r="A184" t="str">
            <v>Armstrong Mounting System</v>
          </cell>
          <cell r="B184" t="str">
            <v>Ablenet</v>
          </cell>
          <cell r="C184">
            <v>190</v>
          </cell>
        </row>
        <row r="185">
          <cell r="A185" t="str">
            <v>App Store - Predictable</v>
          </cell>
          <cell r="B185" t="str">
            <v>Apple</v>
          </cell>
          <cell r="C185">
            <v>109.99</v>
          </cell>
        </row>
        <row r="186">
          <cell r="A186" t="str">
            <v>App</v>
          </cell>
          <cell r="B186" t="str">
            <v>Apple</v>
          </cell>
          <cell r="C186">
            <v>0</v>
          </cell>
        </row>
        <row r="187">
          <cell r="A187" t="str">
            <v>AlphaTalker</v>
          </cell>
          <cell r="B187" t="str">
            <v>??</v>
          </cell>
          <cell r="C187">
            <v>1442.43</v>
          </cell>
        </row>
        <row r="188">
          <cell r="A188" t="str">
            <v>Allora with keyguard</v>
          </cell>
          <cell r="B188" t="str">
            <v>Techcess</v>
          </cell>
          <cell r="C188">
            <v>2908.125</v>
          </cell>
        </row>
        <row r="189">
          <cell r="A189" t="str">
            <v>Alea IG30</v>
          </cell>
          <cell r="B189" t="str">
            <v xml:space="preserve">SMARTBOX ASSISTIVE TECHNOLOGY LTD                                </v>
          </cell>
          <cell r="C189">
            <v>5874</v>
          </cell>
        </row>
        <row r="190">
          <cell r="A190" t="str">
            <v>Airlink Cordless</v>
          </cell>
          <cell r="B190" t="str">
            <v>Ablenet</v>
          </cell>
          <cell r="C190">
            <v>58.59</v>
          </cell>
        </row>
        <row r="191">
          <cell r="A191" t="str">
            <v>adVOCATe</v>
          </cell>
          <cell r="B191" t="str">
            <v>Toby Churchill</v>
          </cell>
          <cell r="C191">
            <v>474</v>
          </cell>
        </row>
        <row r="192">
          <cell r="A192" t="str">
            <v>AccessIT</v>
          </cell>
          <cell r="B192" t="str">
            <v>Spectronics</v>
          </cell>
          <cell r="C192">
            <v>400.09</v>
          </cell>
        </row>
        <row r="193">
          <cell r="A193" t="str">
            <v>4Talk4</v>
          </cell>
          <cell r="B193" t="str">
            <v>Liberator</v>
          </cell>
          <cell r="C193">
            <v>229</v>
          </cell>
        </row>
        <row r="194">
          <cell r="A194" t="str">
            <v>£400 iTunes vouchers</v>
          </cell>
          <cell r="B194" t="str">
            <v>Apple</v>
          </cell>
          <cell r="C194">
            <v>400</v>
          </cell>
        </row>
        <row r="195">
          <cell r="A195" t="str">
            <v>"A Dynavox"</v>
          </cell>
          <cell r="B195" t="str">
            <v>Dynavox</v>
          </cell>
          <cell r="C195">
            <v>4126.2380000000003</v>
          </cell>
        </row>
      </sheetData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6"/>
  <sheetViews>
    <sheetView tabSelected="1" topLeftCell="A223" workbookViewId="0">
      <selection activeCell="C253" sqref="C253"/>
    </sheetView>
  </sheetViews>
  <sheetFormatPr baseColWidth="10" defaultRowHeight="15" x14ac:dyDescent="0"/>
  <cols>
    <col min="1" max="1" width="10.83203125" style="1"/>
    <col min="2" max="2" width="19.33203125" customWidth="1"/>
    <col min="3" max="3" width="59" customWidth="1"/>
    <col min="4" max="4" width="8.5" customWidth="1"/>
    <col min="5" max="6" width="12.33203125" style="2" customWidth="1"/>
  </cols>
  <sheetData>
    <row r="1" spans="1:11" ht="30">
      <c r="A1" s="1" t="s">
        <v>0</v>
      </c>
      <c r="B1" t="s">
        <v>1</v>
      </c>
      <c r="C1" t="s">
        <v>2</v>
      </c>
      <c r="D1" t="s">
        <v>3</v>
      </c>
      <c r="E1" s="2" t="s">
        <v>4</v>
      </c>
      <c r="F1" s="2" t="s">
        <v>5</v>
      </c>
      <c r="G1" t="s">
        <v>6</v>
      </c>
      <c r="H1" t="s">
        <v>7</v>
      </c>
      <c r="I1" s="3" t="s">
        <v>8</v>
      </c>
      <c r="J1" s="3" t="s">
        <v>9</v>
      </c>
      <c r="K1" s="3">
        <f>COUNTIF(E:E,"#N/A")</f>
        <v>0</v>
      </c>
    </row>
    <row r="2" spans="1:11">
      <c r="A2" s="1">
        <v>40544</v>
      </c>
      <c r="B2" t="s">
        <v>10</v>
      </c>
      <c r="C2" t="s">
        <v>11</v>
      </c>
      <c r="D2">
        <v>1</v>
      </c>
      <c r="E2" s="2">
        <v>1430</v>
      </c>
      <c r="F2" s="2">
        <f t="shared" ref="F2:F65" si="0">D2*E2</f>
        <v>1430</v>
      </c>
      <c r="G2" t="s">
        <v>12</v>
      </c>
      <c r="H2" t="s">
        <v>13</v>
      </c>
      <c r="J2">
        <v>191</v>
      </c>
    </row>
    <row r="3" spans="1:11">
      <c r="A3" s="1">
        <v>39237</v>
      </c>
      <c r="B3" t="s">
        <v>14</v>
      </c>
      <c r="C3" t="s">
        <v>15</v>
      </c>
      <c r="E3" s="2">
        <f>VLOOKUP(C3,[1]Prices!$A:$C,3,FALSE)</f>
        <v>390.66</v>
      </c>
      <c r="F3" s="2">
        <f t="shared" si="0"/>
        <v>0</v>
      </c>
      <c r="G3" t="s">
        <v>16</v>
      </c>
      <c r="H3" t="s">
        <v>17</v>
      </c>
      <c r="J3">
        <v>225</v>
      </c>
    </row>
    <row r="4" spans="1:11">
      <c r="A4" s="1">
        <v>40940</v>
      </c>
      <c r="B4" t="s">
        <v>18</v>
      </c>
      <c r="C4" t="s">
        <v>19</v>
      </c>
      <c r="D4">
        <v>1</v>
      </c>
      <c r="E4" s="2">
        <v>400</v>
      </c>
      <c r="F4" s="2">
        <f t="shared" si="0"/>
        <v>400</v>
      </c>
      <c r="G4" t="s">
        <v>20</v>
      </c>
      <c r="H4" t="s">
        <v>21</v>
      </c>
      <c r="J4">
        <v>172</v>
      </c>
    </row>
    <row r="5" spans="1:11">
      <c r="A5" s="1">
        <v>39722</v>
      </c>
      <c r="B5" t="s">
        <v>22</v>
      </c>
      <c r="C5" t="s">
        <v>23</v>
      </c>
      <c r="D5">
        <v>1</v>
      </c>
      <c r="F5" s="2">
        <f t="shared" si="0"/>
        <v>0</v>
      </c>
      <c r="G5" t="s">
        <v>20</v>
      </c>
      <c r="H5" t="s">
        <v>24</v>
      </c>
      <c r="J5">
        <v>69</v>
      </c>
    </row>
    <row r="6" spans="1:11">
      <c r="A6" s="1">
        <v>39722</v>
      </c>
      <c r="B6" t="s">
        <v>25</v>
      </c>
      <c r="C6" t="s">
        <v>26</v>
      </c>
      <c r="D6">
        <v>1</v>
      </c>
      <c r="F6" s="2">
        <f t="shared" si="0"/>
        <v>0</v>
      </c>
      <c r="G6" t="s">
        <v>20</v>
      </c>
      <c r="H6" t="s">
        <v>27</v>
      </c>
      <c r="J6">
        <v>44</v>
      </c>
    </row>
    <row r="7" spans="1:11">
      <c r="A7" s="1">
        <v>39722</v>
      </c>
      <c r="B7" t="s">
        <v>28</v>
      </c>
      <c r="C7" t="s">
        <v>29</v>
      </c>
      <c r="D7">
        <v>1</v>
      </c>
      <c r="E7" s="2">
        <f>VLOOKUP(C7,[1]Prices!$A:$C,3,FALSE)</f>
        <v>474</v>
      </c>
      <c r="F7" s="2">
        <f t="shared" si="0"/>
        <v>474</v>
      </c>
      <c r="G7" t="s">
        <v>20</v>
      </c>
      <c r="H7" t="s">
        <v>30</v>
      </c>
      <c r="J7">
        <v>6</v>
      </c>
    </row>
    <row r="8" spans="1:11">
      <c r="A8" s="1">
        <v>39500</v>
      </c>
      <c r="B8" t="s">
        <v>31</v>
      </c>
      <c r="C8" t="s">
        <v>32</v>
      </c>
      <c r="D8">
        <v>1</v>
      </c>
      <c r="E8" s="2">
        <v>64</v>
      </c>
      <c r="F8" s="2">
        <f t="shared" si="0"/>
        <v>64</v>
      </c>
      <c r="G8" t="s">
        <v>16</v>
      </c>
      <c r="H8" t="s">
        <v>17</v>
      </c>
      <c r="J8">
        <v>230</v>
      </c>
    </row>
    <row r="9" spans="1:11">
      <c r="A9" s="1">
        <v>39845</v>
      </c>
      <c r="B9" t="s">
        <v>33</v>
      </c>
      <c r="C9" t="s">
        <v>34</v>
      </c>
      <c r="D9">
        <v>1</v>
      </c>
      <c r="E9" s="2">
        <f>VLOOKUP(C9,[1]Prices!$A:$C,3,FALSE)</f>
        <v>5874</v>
      </c>
      <c r="F9" s="2">
        <f t="shared" si="0"/>
        <v>5874</v>
      </c>
      <c r="G9" t="s">
        <v>20</v>
      </c>
      <c r="H9" t="s">
        <v>35</v>
      </c>
      <c r="J9">
        <v>112</v>
      </c>
    </row>
    <row r="10" spans="1:11">
      <c r="A10" s="1">
        <v>39722</v>
      </c>
      <c r="B10" t="s">
        <v>25</v>
      </c>
      <c r="C10" t="s">
        <v>36</v>
      </c>
      <c r="D10">
        <v>1</v>
      </c>
      <c r="F10" s="2">
        <f t="shared" si="0"/>
        <v>0</v>
      </c>
      <c r="G10" t="s">
        <v>20</v>
      </c>
      <c r="H10" t="s">
        <v>37</v>
      </c>
      <c r="J10">
        <v>57</v>
      </c>
    </row>
    <row r="11" spans="1:11">
      <c r="A11" s="1">
        <v>39722</v>
      </c>
      <c r="B11" t="s">
        <v>38</v>
      </c>
      <c r="C11" t="s">
        <v>39</v>
      </c>
      <c r="D11">
        <v>1</v>
      </c>
      <c r="E11" s="2">
        <f>VLOOKUP(C11,[1]Prices!$A:$C,3,FALSE)</f>
        <v>2908.125</v>
      </c>
      <c r="F11" s="2">
        <f t="shared" si="0"/>
        <v>2908.125</v>
      </c>
      <c r="G11" t="s">
        <v>20</v>
      </c>
      <c r="H11" t="s">
        <v>40</v>
      </c>
      <c r="J11">
        <v>31</v>
      </c>
    </row>
    <row r="12" spans="1:11">
      <c r="A12" s="1">
        <v>40519</v>
      </c>
      <c r="B12" t="s">
        <v>41</v>
      </c>
      <c r="C12" t="s">
        <v>42</v>
      </c>
      <c r="D12">
        <v>1</v>
      </c>
      <c r="E12" s="2">
        <v>75</v>
      </c>
      <c r="F12" s="2">
        <f t="shared" si="0"/>
        <v>75</v>
      </c>
      <c r="G12" t="s">
        <v>16</v>
      </c>
      <c r="H12" t="s">
        <v>17</v>
      </c>
      <c r="J12">
        <v>232</v>
      </c>
    </row>
    <row r="13" spans="1:11">
      <c r="A13" s="1">
        <v>40892</v>
      </c>
      <c r="B13" t="s">
        <v>43</v>
      </c>
      <c r="C13" t="s">
        <v>44</v>
      </c>
      <c r="D13">
        <v>1</v>
      </c>
      <c r="E13" s="2">
        <v>891.6</v>
      </c>
      <c r="F13" s="2">
        <f t="shared" si="0"/>
        <v>891.6</v>
      </c>
      <c r="G13" t="s">
        <v>16</v>
      </c>
      <c r="H13" t="s">
        <v>17</v>
      </c>
      <c r="J13">
        <v>235</v>
      </c>
    </row>
    <row r="14" spans="1:11">
      <c r="A14" s="1">
        <v>40909</v>
      </c>
      <c r="B14" t="s">
        <v>25</v>
      </c>
      <c r="C14" t="s">
        <v>45</v>
      </c>
      <c r="D14">
        <v>1</v>
      </c>
      <c r="F14" s="2">
        <f t="shared" si="0"/>
        <v>0</v>
      </c>
      <c r="G14" t="s">
        <v>20</v>
      </c>
      <c r="H14" t="s">
        <v>46</v>
      </c>
      <c r="J14">
        <v>155</v>
      </c>
    </row>
    <row r="15" spans="1:11">
      <c r="A15" s="1">
        <v>39722</v>
      </c>
      <c r="B15" t="s">
        <v>47</v>
      </c>
      <c r="C15" t="s">
        <v>48</v>
      </c>
      <c r="D15">
        <v>2</v>
      </c>
      <c r="F15" s="2">
        <f t="shared" si="0"/>
        <v>0</v>
      </c>
      <c r="G15" t="s">
        <v>20</v>
      </c>
      <c r="H15" t="s">
        <v>49</v>
      </c>
      <c r="J15">
        <v>28</v>
      </c>
    </row>
    <row r="16" spans="1:11">
      <c r="A16" s="1">
        <v>40909</v>
      </c>
      <c r="B16" t="s">
        <v>25</v>
      </c>
      <c r="C16" t="s">
        <v>50</v>
      </c>
      <c r="D16">
        <v>1</v>
      </c>
      <c r="F16" s="2">
        <f t="shared" si="0"/>
        <v>0</v>
      </c>
      <c r="G16" t="s">
        <v>20</v>
      </c>
      <c r="H16" t="s">
        <v>51</v>
      </c>
      <c r="J16">
        <v>133</v>
      </c>
    </row>
    <row r="17" spans="1:10">
      <c r="A17" s="1">
        <v>39722</v>
      </c>
      <c r="B17" t="s">
        <v>22</v>
      </c>
      <c r="C17" t="s">
        <v>52</v>
      </c>
      <c r="D17">
        <v>1</v>
      </c>
      <c r="E17" s="2">
        <f>VLOOKUP(C17,[1]Prices!$A:$C,3,FALSE)</f>
        <v>84</v>
      </c>
      <c r="F17" s="2">
        <f t="shared" si="0"/>
        <v>84</v>
      </c>
      <c r="G17" t="s">
        <v>20</v>
      </c>
      <c r="H17" t="s">
        <v>53</v>
      </c>
      <c r="J17">
        <v>71</v>
      </c>
    </row>
    <row r="18" spans="1:10">
      <c r="A18" s="1">
        <v>39722</v>
      </c>
      <c r="B18" t="s">
        <v>22</v>
      </c>
      <c r="C18" t="s">
        <v>54</v>
      </c>
      <c r="D18">
        <v>2</v>
      </c>
      <c r="F18" s="2">
        <f t="shared" si="0"/>
        <v>0</v>
      </c>
      <c r="G18" t="s">
        <v>20</v>
      </c>
      <c r="H18" t="s">
        <v>55</v>
      </c>
      <c r="J18">
        <v>68</v>
      </c>
    </row>
    <row r="19" spans="1:10">
      <c r="A19" s="1">
        <v>39471</v>
      </c>
      <c r="B19" t="s">
        <v>56</v>
      </c>
      <c r="C19" t="s">
        <v>57</v>
      </c>
      <c r="D19">
        <v>1</v>
      </c>
      <c r="E19" s="2">
        <v>27</v>
      </c>
      <c r="F19" s="2">
        <f t="shared" si="0"/>
        <v>27</v>
      </c>
      <c r="G19" t="s">
        <v>16</v>
      </c>
      <c r="H19" t="s">
        <v>17</v>
      </c>
      <c r="J19">
        <v>228</v>
      </c>
    </row>
    <row r="20" spans="1:10">
      <c r="A20" s="1">
        <v>39197</v>
      </c>
      <c r="B20" t="s">
        <v>56</v>
      </c>
      <c r="C20" t="s">
        <v>57</v>
      </c>
      <c r="D20">
        <v>1</v>
      </c>
      <c r="F20" s="2">
        <f t="shared" si="0"/>
        <v>0</v>
      </c>
      <c r="G20" t="s">
        <v>16</v>
      </c>
      <c r="H20" t="s">
        <v>17</v>
      </c>
      <c r="J20">
        <v>223</v>
      </c>
    </row>
    <row r="21" spans="1:10">
      <c r="A21" s="1">
        <v>39722</v>
      </c>
      <c r="B21" t="s">
        <v>25</v>
      </c>
      <c r="C21" t="s">
        <v>58</v>
      </c>
      <c r="D21">
        <v>1</v>
      </c>
      <c r="E21" s="2">
        <f>VLOOKUP(C21,[1]Prices!$A:$C,3,FALSE)</f>
        <v>135</v>
      </c>
      <c r="F21" s="2">
        <f t="shared" si="0"/>
        <v>135</v>
      </c>
      <c r="G21" t="s">
        <v>20</v>
      </c>
      <c r="H21" t="s">
        <v>59</v>
      </c>
      <c r="J21">
        <v>62</v>
      </c>
    </row>
    <row r="22" spans="1:10">
      <c r="A22" s="1">
        <v>39722</v>
      </c>
      <c r="B22" t="s">
        <v>47</v>
      </c>
      <c r="C22" t="s">
        <v>60</v>
      </c>
      <c r="D22">
        <v>1</v>
      </c>
      <c r="F22" s="2">
        <f t="shared" si="0"/>
        <v>0</v>
      </c>
      <c r="G22" t="s">
        <v>20</v>
      </c>
      <c r="H22" t="s">
        <v>61</v>
      </c>
      <c r="J22">
        <v>91</v>
      </c>
    </row>
    <row r="23" spans="1:10">
      <c r="A23" s="1">
        <v>40909</v>
      </c>
      <c r="B23" t="s">
        <v>25</v>
      </c>
      <c r="C23" t="s">
        <v>62</v>
      </c>
      <c r="D23">
        <v>1</v>
      </c>
      <c r="F23" s="2">
        <f t="shared" si="0"/>
        <v>0</v>
      </c>
      <c r="G23" t="s">
        <v>20</v>
      </c>
      <c r="H23" t="s">
        <v>63</v>
      </c>
      <c r="J23">
        <v>141</v>
      </c>
    </row>
    <row r="24" spans="1:10">
      <c r="A24" s="1">
        <v>40940</v>
      </c>
      <c r="B24" t="s">
        <v>25</v>
      </c>
      <c r="C24" t="s">
        <v>64</v>
      </c>
      <c r="D24">
        <v>1</v>
      </c>
      <c r="F24" s="2">
        <f t="shared" si="0"/>
        <v>0</v>
      </c>
      <c r="G24" t="s">
        <v>20</v>
      </c>
      <c r="H24" t="s">
        <v>65</v>
      </c>
      <c r="J24">
        <v>169</v>
      </c>
    </row>
    <row r="25" spans="1:10">
      <c r="A25" s="1">
        <v>39722</v>
      </c>
      <c r="B25" t="s">
        <v>22</v>
      </c>
      <c r="C25" t="s">
        <v>66</v>
      </c>
      <c r="D25">
        <v>1</v>
      </c>
      <c r="E25" s="2">
        <f>VLOOKUP(C25,[1]Prices!$A:$C,3,FALSE)</f>
        <v>649</v>
      </c>
      <c r="F25" s="2">
        <f t="shared" si="0"/>
        <v>649</v>
      </c>
      <c r="G25" t="s">
        <v>20</v>
      </c>
      <c r="H25" t="s">
        <v>67</v>
      </c>
      <c r="J25">
        <v>75</v>
      </c>
    </row>
    <row r="26" spans="1:10">
      <c r="A26" s="1">
        <v>40544</v>
      </c>
      <c r="B26" t="s">
        <v>33</v>
      </c>
      <c r="C26" t="s">
        <v>68</v>
      </c>
      <c r="D26">
        <v>1</v>
      </c>
      <c r="E26" s="2">
        <f>VLOOKUP(C26,[1]Prices!$A:$C,3,FALSE)</f>
        <v>10275</v>
      </c>
      <c r="F26" s="2">
        <f t="shared" si="0"/>
        <v>10275</v>
      </c>
      <c r="G26" t="s">
        <v>20</v>
      </c>
      <c r="H26" t="s">
        <v>69</v>
      </c>
      <c r="J26">
        <v>117</v>
      </c>
    </row>
    <row r="27" spans="1:10">
      <c r="A27" s="1">
        <v>40878</v>
      </c>
      <c r="B27" t="s">
        <v>33</v>
      </c>
      <c r="C27" t="s">
        <v>70</v>
      </c>
      <c r="D27">
        <v>1</v>
      </c>
      <c r="E27" s="2">
        <f>VLOOKUP(C27,[1]Prices!$A:$C,3,FALSE)</f>
        <v>7152</v>
      </c>
      <c r="F27" s="2">
        <f t="shared" si="0"/>
        <v>7152</v>
      </c>
      <c r="G27" t="s">
        <v>20</v>
      </c>
      <c r="H27" t="s">
        <v>71</v>
      </c>
      <c r="J27">
        <v>128</v>
      </c>
    </row>
    <row r="28" spans="1:10">
      <c r="A28" s="1">
        <v>40544</v>
      </c>
      <c r="B28" t="s">
        <v>72</v>
      </c>
      <c r="C28" s="4" t="s">
        <v>73</v>
      </c>
      <c r="D28">
        <v>1</v>
      </c>
      <c r="E28" s="2">
        <v>220</v>
      </c>
      <c r="F28" s="2">
        <f t="shared" si="0"/>
        <v>220</v>
      </c>
      <c r="G28" t="s">
        <v>12</v>
      </c>
      <c r="H28" t="s">
        <v>74</v>
      </c>
      <c r="J28">
        <v>194</v>
      </c>
    </row>
    <row r="29" spans="1:10">
      <c r="A29" s="1">
        <v>39722</v>
      </c>
      <c r="B29" t="s">
        <v>47</v>
      </c>
      <c r="C29" s="5" t="s">
        <v>75</v>
      </c>
      <c r="D29">
        <v>1</v>
      </c>
      <c r="E29" s="2">
        <f>VLOOKUP(C29,[1]Prices!$A:$C,3,FALSE)</f>
        <v>446.48</v>
      </c>
      <c r="F29" s="2">
        <f t="shared" si="0"/>
        <v>446.48</v>
      </c>
      <c r="G29" t="s">
        <v>20</v>
      </c>
      <c r="H29" t="s">
        <v>76</v>
      </c>
      <c r="J29">
        <v>98</v>
      </c>
    </row>
    <row r="30" spans="1:10">
      <c r="A30" s="1">
        <v>40544</v>
      </c>
      <c r="B30" t="s">
        <v>72</v>
      </c>
      <c r="C30" t="s">
        <v>77</v>
      </c>
      <c r="D30">
        <v>1</v>
      </c>
      <c r="E30" s="2">
        <v>40</v>
      </c>
      <c r="F30" s="2">
        <f t="shared" si="0"/>
        <v>40</v>
      </c>
      <c r="G30" t="s">
        <v>12</v>
      </c>
      <c r="H30" t="s">
        <v>78</v>
      </c>
      <c r="J30">
        <v>199</v>
      </c>
    </row>
    <row r="31" spans="1:10">
      <c r="A31" s="1">
        <v>39722</v>
      </c>
      <c r="B31" t="s">
        <v>79</v>
      </c>
      <c r="C31" t="s">
        <v>80</v>
      </c>
      <c r="D31">
        <v>1</v>
      </c>
      <c r="F31" s="2">
        <f t="shared" si="0"/>
        <v>0</v>
      </c>
      <c r="G31" t="s">
        <v>20</v>
      </c>
      <c r="H31" t="s">
        <v>81</v>
      </c>
      <c r="J31">
        <v>18</v>
      </c>
    </row>
    <row r="32" spans="1:10">
      <c r="A32" s="1">
        <v>39722</v>
      </c>
      <c r="B32" t="s">
        <v>47</v>
      </c>
      <c r="C32" t="s">
        <v>82</v>
      </c>
      <c r="D32">
        <v>1</v>
      </c>
      <c r="E32" s="2">
        <f>VLOOKUP(C32,[1]Prices!$A:$C,3,FALSE)</f>
        <v>1995</v>
      </c>
      <c r="F32" s="2">
        <f t="shared" si="0"/>
        <v>1995</v>
      </c>
      <c r="G32" t="s">
        <v>20</v>
      </c>
      <c r="H32" t="s">
        <v>83</v>
      </c>
      <c r="J32">
        <v>21</v>
      </c>
    </row>
    <row r="33" spans="1:11">
      <c r="A33" s="1">
        <v>39722</v>
      </c>
      <c r="B33" t="s">
        <v>47</v>
      </c>
      <c r="C33" t="s">
        <v>82</v>
      </c>
      <c r="D33">
        <v>2</v>
      </c>
      <c r="E33" s="2">
        <f>VLOOKUP(C33,[1]Prices!$A:$C,3,FALSE)</f>
        <v>1995</v>
      </c>
      <c r="F33" s="2">
        <f t="shared" si="0"/>
        <v>3990</v>
      </c>
      <c r="G33" t="s">
        <v>20</v>
      </c>
      <c r="H33" t="s">
        <v>84</v>
      </c>
      <c r="J33">
        <v>89</v>
      </c>
    </row>
    <row r="34" spans="1:11">
      <c r="A34" s="1">
        <v>39722</v>
      </c>
      <c r="B34" t="s">
        <v>22</v>
      </c>
      <c r="C34" t="s">
        <v>85</v>
      </c>
      <c r="D34">
        <v>1</v>
      </c>
      <c r="F34" s="2">
        <f t="shared" si="0"/>
        <v>0</v>
      </c>
      <c r="G34" t="s">
        <v>20</v>
      </c>
      <c r="H34" t="s">
        <v>86</v>
      </c>
      <c r="J34">
        <v>35</v>
      </c>
    </row>
    <row r="35" spans="1:11">
      <c r="A35" s="1">
        <v>39722</v>
      </c>
      <c r="B35" t="s">
        <v>22</v>
      </c>
      <c r="C35" t="s">
        <v>87</v>
      </c>
      <c r="D35">
        <v>1</v>
      </c>
      <c r="F35" s="2">
        <f t="shared" si="0"/>
        <v>0</v>
      </c>
      <c r="G35" t="s">
        <v>20</v>
      </c>
      <c r="H35" t="s">
        <v>88</v>
      </c>
      <c r="J35">
        <v>36</v>
      </c>
    </row>
    <row r="36" spans="1:11">
      <c r="A36" s="1">
        <v>39722</v>
      </c>
      <c r="B36" t="s">
        <v>25</v>
      </c>
      <c r="C36" t="s">
        <v>89</v>
      </c>
      <c r="D36">
        <v>1</v>
      </c>
      <c r="F36" s="2">
        <f t="shared" si="0"/>
        <v>0</v>
      </c>
      <c r="G36" t="s">
        <v>20</v>
      </c>
      <c r="H36" t="s">
        <v>90</v>
      </c>
      <c r="J36">
        <v>59</v>
      </c>
    </row>
    <row r="37" spans="1:11">
      <c r="A37" s="1">
        <v>40940</v>
      </c>
      <c r="B37" t="s">
        <v>25</v>
      </c>
      <c r="C37" t="s">
        <v>91</v>
      </c>
      <c r="D37">
        <v>1</v>
      </c>
      <c r="F37" s="2">
        <f t="shared" si="0"/>
        <v>0</v>
      </c>
      <c r="G37" t="s">
        <v>20</v>
      </c>
      <c r="H37" t="s">
        <v>92</v>
      </c>
      <c r="J37">
        <v>168</v>
      </c>
    </row>
    <row r="38" spans="1:11">
      <c r="A38" s="1">
        <v>40544</v>
      </c>
      <c r="B38" t="s">
        <v>93</v>
      </c>
      <c r="C38" s="4" t="s">
        <v>94</v>
      </c>
      <c r="D38">
        <v>1</v>
      </c>
      <c r="E38" s="2">
        <v>205</v>
      </c>
      <c r="F38" s="2">
        <f t="shared" si="0"/>
        <v>205</v>
      </c>
      <c r="G38" t="s">
        <v>12</v>
      </c>
      <c r="H38" t="s">
        <v>95</v>
      </c>
      <c r="J38">
        <v>197</v>
      </c>
    </row>
    <row r="39" spans="1:11">
      <c r="A39" s="1">
        <v>40603</v>
      </c>
      <c r="B39" t="s">
        <v>96</v>
      </c>
      <c r="C39" t="s">
        <v>97</v>
      </c>
      <c r="D39">
        <v>2</v>
      </c>
      <c r="E39" s="2">
        <v>520</v>
      </c>
      <c r="F39" s="2">
        <f t="shared" si="0"/>
        <v>1040</v>
      </c>
      <c r="G39" t="s">
        <v>16</v>
      </c>
      <c r="H39" t="s">
        <v>17</v>
      </c>
      <c r="J39">
        <v>234</v>
      </c>
    </row>
    <row r="40" spans="1:11">
      <c r="A40" s="1">
        <v>39352</v>
      </c>
      <c r="B40" t="s">
        <v>98</v>
      </c>
      <c r="C40" t="s">
        <v>99</v>
      </c>
      <c r="D40">
        <v>1</v>
      </c>
      <c r="E40" s="2">
        <f>VLOOKUP(C40,[1]Prices!$A:$C,3,FALSE)</f>
        <v>520</v>
      </c>
      <c r="F40" s="2">
        <f t="shared" si="0"/>
        <v>520</v>
      </c>
      <c r="G40" t="s">
        <v>16</v>
      </c>
      <c r="H40" t="s">
        <v>17</v>
      </c>
      <c r="J40">
        <v>227</v>
      </c>
    </row>
    <row r="41" spans="1:11">
      <c r="A41" s="1">
        <v>38782</v>
      </c>
      <c r="B41" t="s">
        <v>96</v>
      </c>
      <c r="C41" t="s">
        <v>99</v>
      </c>
      <c r="D41">
        <v>2</v>
      </c>
      <c r="E41" s="2">
        <f>VLOOKUP(C41,[1]Prices!$A:$C,3,FALSE)</f>
        <v>520</v>
      </c>
      <c r="F41" s="2">
        <f t="shared" si="0"/>
        <v>1040</v>
      </c>
      <c r="G41" t="s">
        <v>16</v>
      </c>
      <c r="H41" t="s">
        <v>17</v>
      </c>
      <c r="J41">
        <v>215</v>
      </c>
    </row>
    <row r="42" spans="1:11">
      <c r="A42" s="1">
        <v>38750</v>
      </c>
      <c r="B42" t="s">
        <v>98</v>
      </c>
      <c r="C42" t="s">
        <v>99</v>
      </c>
      <c r="D42">
        <v>1</v>
      </c>
      <c r="E42" s="2">
        <f>VLOOKUP(C42,[1]Prices!$A:$C,3,FALSE)</f>
        <v>520</v>
      </c>
      <c r="F42" s="2">
        <f t="shared" si="0"/>
        <v>520</v>
      </c>
      <c r="G42" t="s">
        <v>16</v>
      </c>
      <c r="H42" t="s">
        <v>17</v>
      </c>
      <c r="J42">
        <v>213</v>
      </c>
    </row>
    <row r="43" spans="1:11">
      <c r="A43" s="1">
        <v>40909</v>
      </c>
      <c r="B43" t="s">
        <v>25</v>
      </c>
      <c r="C43" t="s">
        <v>100</v>
      </c>
      <c r="D43">
        <v>1</v>
      </c>
      <c r="F43" s="2">
        <f t="shared" si="0"/>
        <v>0</v>
      </c>
      <c r="G43" t="s">
        <v>20</v>
      </c>
      <c r="H43" t="s">
        <v>101</v>
      </c>
      <c r="J43">
        <v>149</v>
      </c>
    </row>
    <row r="44" spans="1:11">
      <c r="A44" s="1">
        <v>40909</v>
      </c>
      <c r="B44" t="s">
        <v>25</v>
      </c>
      <c r="C44" t="s">
        <v>102</v>
      </c>
      <c r="D44">
        <v>1</v>
      </c>
      <c r="F44" s="2">
        <f t="shared" si="0"/>
        <v>0</v>
      </c>
      <c r="G44" t="s">
        <v>20</v>
      </c>
      <c r="H44" t="s">
        <v>103</v>
      </c>
      <c r="J44">
        <v>148</v>
      </c>
    </row>
    <row r="45" spans="1:11">
      <c r="A45" s="1">
        <v>39722</v>
      </c>
      <c r="B45" t="s">
        <v>104</v>
      </c>
      <c r="C45" t="s">
        <v>105</v>
      </c>
      <c r="D45">
        <v>1</v>
      </c>
      <c r="F45" s="2">
        <f t="shared" si="0"/>
        <v>0</v>
      </c>
      <c r="G45" t="s">
        <v>20</v>
      </c>
      <c r="H45" t="s">
        <v>106</v>
      </c>
      <c r="J45">
        <v>34</v>
      </c>
    </row>
    <row r="46" spans="1:11">
      <c r="A46" s="1">
        <v>39722</v>
      </c>
      <c r="B46" t="s">
        <v>104</v>
      </c>
      <c r="C46" t="s">
        <v>107</v>
      </c>
      <c r="D46">
        <v>1</v>
      </c>
      <c r="E46" s="2">
        <f>VLOOKUP(C46,[1]Prices!$A:$C,3,FALSE)</f>
        <v>139.88999999999999</v>
      </c>
      <c r="F46" s="2">
        <f t="shared" si="0"/>
        <v>139.88999999999999</v>
      </c>
      <c r="G46" t="s">
        <v>20</v>
      </c>
      <c r="H46" t="s">
        <v>108</v>
      </c>
      <c r="J46">
        <v>32</v>
      </c>
      <c r="K46" t="s">
        <v>109</v>
      </c>
    </row>
    <row r="47" spans="1:11">
      <c r="A47" s="1">
        <v>39217</v>
      </c>
      <c r="B47" t="s">
        <v>110</v>
      </c>
      <c r="C47" t="s">
        <v>111</v>
      </c>
      <c r="D47">
        <v>1</v>
      </c>
      <c r="E47" s="2">
        <f>VLOOKUP(C47,[1]Prices!$A:$C,3,FALSE)</f>
        <v>2210</v>
      </c>
      <c r="F47" s="2">
        <f t="shared" si="0"/>
        <v>2210</v>
      </c>
      <c r="G47" t="s">
        <v>16</v>
      </c>
      <c r="H47" t="s">
        <v>17</v>
      </c>
      <c r="J47">
        <v>224</v>
      </c>
    </row>
    <row r="48" spans="1:11">
      <c r="A48" s="1">
        <v>38723</v>
      </c>
      <c r="C48" t="s">
        <v>112</v>
      </c>
      <c r="D48">
        <v>1</v>
      </c>
      <c r="E48" s="2">
        <f>VLOOKUP(C48,[1]Prices!$A:$C,3,FALSE)</f>
        <v>120</v>
      </c>
      <c r="F48" s="2">
        <f t="shared" si="0"/>
        <v>120</v>
      </c>
      <c r="G48" t="s">
        <v>16</v>
      </c>
      <c r="H48" t="s">
        <v>17</v>
      </c>
      <c r="J48">
        <v>209</v>
      </c>
    </row>
    <row r="49" spans="1:10">
      <c r="A49" s="1">
        <v>40909</v>
      </c>
      <c r="B49" t="s">
        <v>25</v>
      </c>
      <c r="C49" t="s">
        <v>113</v>
      </c>
      <c r="D49">
        <v>1</v>
      </c>
      <c r="F49" s="2">
        <f t="shared" si="0"/>
        <v>0</v>
      </c>
      <c r="G49" t="s">
        <v>20</v>
      </c>
      <c r="H49" t="s">
        <v>114</v>
      </c>
      <c r="J49">
        <v>144</v>
      </c>
    </row>
    <row r="50" spans="1:10">
      <c r="A50" s="1">
        <v>40544</v>
      </c>
      <c r="B50" t="s">
        <v>22</v>
      </c>
      <c r="C50" t="s">
        <v>115</v>
      </c>
      <c r="D50">
        <v>1</v>
      </c>
      <c r="E50" s="2">
        <v>90</v>
      </c>
      <c r="F50" s="2">
        <f t="shared" si="0"/>
        <v>90</v>
      </c>
      <c r="G50" t="s">
        <v>12</v>
      </c>
      <c r="H50" t="s">
        <v>116</v>
      </c>
      <c r="J50">
        <v>208</v>
      </c>
    </row>
    <row r="51" spans="1:10">
      <c r="A51" s="1">
        <v>39722</v>
      </c>
      <c r="B51" t="s">
        <v>22</v>
      </c>
      <c r="C51" t="s">
        <v>117</v>
      </c>
      <c r="D51">
        <v>1</v>
      </c>
      <c r="E51" s="2">
        <f>VLOOKUP(C51,[1]Prices!$A:$C,3,FALSE)</f>
        <v>378</v>
      </c>
      <c r="F51" s="2">
        <f t="shared" si="0"/>
        <v>378</v>
      </c>
      <c r="G51" t="s">
        <v>20</v>
      </c>
      <c r="H51" t="s">
        <v>118</v>
      </c>
      <c r="J51">
        <v>38</v>
      </c>
    </row>
    <row r="52" spans="1:10">
      <c r="A52" s="1">
        <v>39722</v>
      </c>
      <c r="B52" t="s">
        <v>28</v>
      </c>
      <c r="C52" t="s">
        <v>119</v>
      </c>
      <c r="D52">
        <v>1</v>
      </c>
      <c r="F52" s="2">
        <f t="shared" si="0"/>
        <v>0</v>
      </c>
      <c r="G52" t="s">
        <v>20</v>
      </c>
      <c r="H52" t="s">
        <v>120</v>
      </c>
      <c r="J52">
        <v>7</v>
      </c>
    </row>
    <row r="53" spans="1:10">
      <c r="A53" s="1">
        <v>40544</v>
      </c>
      <c r="B53" t="s">
        <v>121</v>
      </c>
      <c r="C53" t="s">
        <v>122</v>
      </c>
      <c r="D53">
        <v>1</v>
      </c>
      <c r="E53" s="2">
        <v>65.94</v>
      </c>
      <c r="F53" s="2">
        <f t="shared" si="0"/>
        <v>65.94</v>
      </c>
      <c r="G53" t="s">
        <v>12</v>
      </c>
      <c r="H53" t="s">
        <v>123</v>
      </c>
      <c r="J53">
        <v>205</v>
      </c>
    </row>
    <row r="54" spans="1:10">
      <c r="A54" s="1">
        <v>38896</v>
      </c>
      <c r="C54" t="s">
        <v>122</v>
      </c>
      <c r="D54">
        <v>1</v>
      </c>
      <c r="F54" s="2">
        <f t="shared" si="0"/>
        <v>0</v>
      </c>
      <c r="G54" t="s">
        <v>16</v>
      </c>
      <c r="H54" t="s">
        <v>17</v>
      </c>
      <c r="J54">
        <v>216</v>
      </c>
    </row>
    <row r="55" spans="1:10">
      <c r="A55" s="1">
        <v>40909</v>
      </c>
      <c r="B55" t="s">
        <v>25</v>
      </c>
      <c r="C55" t="s">
        <v>124</v>
      </c>
      <c r="D55">
        <v>1</v>
      </c>
      <c r="F55" s="2">
        <f t="shared" si="0"/>
        <v>0</v>
      </c>
      <c r="G55" t="s">
        <v>20</v>
      </c>
      <c r="H55" t="s">
        <v>125</v>
      </c>
      <c r="J55">
        <v>150</v>
      </c>
    </row>
    <row r="56" spans="1:10">
      <c r="A56" s="1">
        <v>40544</v>
      </c>
      <c r="B56" t="s">
        <v>126</v>
      </c>
      <c r="C56" t="s">
        <v>127</v>
      </c>
      <c r="D56">
        <v>1</v>
      </c>
      <c r="E56" s="2">
        <v>130.80000000000001</v>
      </c>
      <c r="F56" s="2">
        <f t="shared" si="0"/>
        <v>130.80000000000001</v>
      </c>
      <c r="G56" t="s">
        <v>12</v>
      </c>
      <c r="H56" t="s">
        <v>128</v>
      </c>
      <c r="J56">
        <v>179</v>
      </c>
    </row>
    <row r="57" spans="1:10">
      <c r="A57" s="1">
        <v>39722</v>
      </c>
      <c r="B57" t="s">
        <v>47</v>
      </c>
      <c r="C57" t="s">
        <v>129</v>
      </c>
      <c r="D57">
        <v>1</v>
      </c>
      <c r="F57" s="2">
        <f t="shared" si="0"/>
        <v>0</v>
      </c>
      <c r="G57" t="s">
        <v>20</v>
      </c>
      <c r="H57" t="s">
        <v>130</v>
      </c>
      <c r="J57">
        <v>93</v>
      </c>
    </row>
    <row r="58" spans="1:10">
      <c r="A58" s="1">
        <v>40940</v>
      </c>
      <c r="B58" t="s">
        <v>25</v>
      </c>
      <c r="C58" t="s">
        <v>131</v>
      </c>
      <c r="D58">
        <v>3</v>
      </c>
      <c r="F58" s="2">
        <f t="shared" si="0"/>
        <v>0</v>
      </c>
      <c r="G58" t="s">
        <v>20</v>
      </c>
      <c r="H58" t="s">
        <v>132</v>
      </c>
      <c r="J58">
        <v>167</v>
      </c>
    </row>
    <row r="59" spans="1:10">
      <c r="A59" s="1">
        <v>39722</v>
      </c>
      <c r="B59" t="s">
        <v>28</v>
      </c>
      <c r="C59" t="s">
        <v>133</v>
      </c>
      <c r="D59">
        <v>1</v>
      </c>
      <c r="F59" s="2">
        <f t="shared" si="0"/>
        <v>0</v>
      </c>
      <c r="G59" t="s">
        <v>20</v>
      </c>
      <c r="H59" t="s">
        <v>134</v>
      </c>
      <c r="J59">
        <v>8</v>
      </c>
    </row>
    <row r="60" spans="1:10">
      <c r="A60" s="1">
        <v>40544</v>
      </c>
      <c r="B60" t="s">
        <v>10</v>
      </c>
      <c r="C60" t="s">
        <v>135</v>
      </c>
      <c r="D60">
        <v>1</v>
      </c>
      <c r="E60" s="2">
        <v>153.6</v>
      </c>
      <c r="F60" s="2">
        <f t="shared" si="0"/>
        <v>153.6</v>
      </c>
      <c r="G60" t="s">
        <v>12</v>
      </c>
      <c r="H60" t="s">
        <v>136</v>
      </c>
      <c r="J60">
        <v>176</v>
      </c>
    </row>
    <row r="61" spans="1:10">
      <c r="A61" s="1">
        <v>40026</v>
      </c>
      <c r="B61" t="s">
        <v>137</v>
      </c>
      <c r="C61" t="s">
        <v>138</v>
      </c>
      <c r="D61">
        <v>1</v>
      </c>
      <c r="F61" s="2">
        <f t="shared" si="0"/>
        <v>0</v>
      </c>
      <c r="G61" t="s">
        <v>20</v>
      </c>
      <c r="H61" t="s">
        <v>139</v>
      </c>
      <c r="J61">
        <v>115</v>
      </c>
    </row>
    <row r="62" spans="1:10">
      <c r="A62" s="1">
        <v>40544</v>
      </c>
      <c r="B62" t="s">
        <v>121</v>
      </c>
      <c r="C62" t="s">
        <v>140</v>
      </c>
      <c r="D62">
        <v>1</v>
      </c>
      <c r="E62" s="2">
        <v>91.04</v>
      </c>
      <c r="F62" s="2">
        <f t="shared" si="0"/>
        <v>91.04</v>
      </c>
      <c r="G62" t="s">
        <v>12</v>
      </c>
      <c r="H62" t="s">
        <v>141</v>
      </c>
      <c r="J62">
        <v>177</v>
      </c>
    </row>
    <row r="63" spans="1:10">
      <c r="A63" s="1">
        <v>39722</v>
      </c>
      <c r="B63" t="s">
        <v>79</v>
      </c>
      <c r="C63" t="s">
        <v>142</v>
      </c>
      <c r="D63">
        <v>1</v>
      </c>
      <c r="E63" s="2">
        <f>VLOOKUP(C63,[1]Prices!$A:$C,3,FALSE)</f>
        <v>3966</v>
      </c>
      <c r="F63" s="2">
        <f t="shared" si="0"/>
        <v>3966</v>
      </c>
      <c r="G63" t="s">
        <v>20</v>
      </c>
      <c r="H63" t="s">
        <v>143</v>
      </c>
      <c r="J63">
        <v>16</v>
      </c>
    </row>
    <row r="64" spans="1:10">
      <c r="A64" s="1">
        <v>39722</v>
      </c>
      <c r="B64" t="s">
        <v>47</v>
      </c>
      <c r="C64" t="s">
        <v>144</v>
      </c>
      <c r="D64">
        <v>1</v>
      </c>
      <c r="F64" s="2">
        <f t="shared" si="0"/>
        <v>0</v>
      </c>
      <c r="G64" t="s">
        <v>20</v>
      </c>
      <c r="H64" t="s">
        <v>145</v>
      </c>
      <c r="J64">
        <v>103</v>
      </c>
    </row>
    <row r="65" spans="1:11">
      <c r="A65" s="1">
        <v>39722</v>
      </c>
      <c r="B65" t="s">
        <v>47</v>
      </c>
      <c r="C65" t="s">
        <v>146</v>
      </c>
      <c r="D65">
        <v>4</v>
      </c>
      <c r="F65" s="2">
        <f t="shared" si="0"/>
        <v>0</v>
      </c>
      <c r="G65" t="s">
        <v>20</v>
      </c>
      <c r="H65" t="s">
        <v>147</v>
      </c>
      <c r="J65">
        <v>105</v>
      </c>
    </row>
    <row r="66" spans="1:11">
      <c r="A66" s="1">
        <v>39722</v>
      </c>
      <c r="B66" t="s">
        <v>25</v>
      </c>
      <c r="C66" t="s">
        <v>148</v>
      </c>
      <c r="D66">
        <v>1</v>
      </c>
      <c r="F66" s="2">
        <f t="shared" ref="F66:F129" si="1">D66*E66</f>
        <v>0</v>
      </c>
      <c r="G66" t="s">
        <v>20</v>
      </c>
      <c r="H66" t="s">
        <v>149</v>
      </c>
      <c r="J66">
        <v>61</v>
      </c>
    </row>
    <row r="67" spans="1:11">
      <c r="A67" s="1">
        <v>39722</v>
      </c>
      <c r="B67" t="s">
        <v>25</v>
      </c>
      <c r="C67" t="s">
        <v>150</v>
      </c>
      <c r="D67">
        <v>1</v>
      </c>
      <c r="F67" s="2">
        <f t="shared" si="1"/>
        <v>0</v>
      </c>
      <c r="G67" t="s">
        <v>20</v>
      </c>
      <c r="H67" t="s">
        <v>151</v>
      </c>
      <c r="J67">
        <v>60</v>
      </c>
    </row>
    <row r="68" spans="1:11">
      <c r="A68" s="1">
        <v>40909</v>
      </c>
      <c r="B68" t="s">
        <v>25</v>
      </c>
      <c r="C68" t="s">
        <v>152</v>
      </c>
      <c r="D68">
        <v>1</v>
      </c>
      <c r="E68" s="2">
        <f>VLOOKUP(C68,[1]Prices!$A:$C,3,FALSE)</f>
        <v>135</v>
      </c>
      <c r="F68" s="2">
        <f t="shared" si="1"/>
        <v>135</v>
      </c>
      <c r="G68" t="s">
        <v>20</v>
      </c>
      <c r="H68" t="s">
        <v>153</v>
      </c>
      <c r="J68">
        <v>156</v>
      </c>
    </row>
    <row r="69" spans="1:11">
      <c r="A69" s="1">
        <v>39722</v>
      </c>
      <c r="B69" t="s">
        <v>47</v>
      </c>
      <c r="C69" t="s">
        <v>154</v>
      </c>
      <c r="D69">
        <v>1</v>
      </c>
      <c r="E69" s="2">
        <f>VLOOKUP(C69,[1]Prices!$A:$C,3,FALSE)</f>
        <v>135</v>
      </c>
      <c r="F69" s="2">
        <f t="shared" si="1"/>
        <v>135</v>
      </c>
      <c r="G69" t="s">
        <v>20</v>
      </c>
      <c r="H69" t="s">
        <v>155</v>
      </c>
      <c r="J69">
        <v>24</v>
      </c>
    </row>
    <row r="70" spans="1:11">
      <c r="A70" s="1">
        <v>39002</v>
      </c>
      <c r="C70" t="s">
        <v>156</v>
      </c>
      <c r="D70">
        <v>1</v>
      </c>
      <c r="E70" s="2">
        <f>VLOOKUP(C70,[1]Prices!$A:$C,3,FALSE)</f>
        <v>135</v>
      </c>
      <c r="F70" s="2">
        <f t="shared" si="1"/>
        <v>135</v>
      </c>
      <c r="G70" t="s">
        <v>16</v>
      </c>
      <c r="H70" t="s">
        <v>17</v>
      </c>
      <c r="J70">
        <v>218</v>
      </c>
    </row>
    <row r="71" spans="1:11">
      <c r="A71" s="1">
        <v>39722</v>
      </c>
      <c r="B71" t="s">
        <v>47</v>
      </c>
      <c r="C71" t="s">
        <v>157</v>
      </c>
      <c r="D71">
        <v>4</v>
      </c>
      <c r="E71" s="2">
        <f>VLOOKUP(C71,[1]Prices!$A:$C,3,FALSE)</f>
        <v>130</v>
      </c>
      <c r="F71" s="2">
        <f t="shared" si="1"/>
        <v>520</v>
      </c>
      <c r="G71" t="s">
        <v>20</v>
      </c>
      <c r="H71" t="s">
        <v>158</v>
      </c>
      <c r="J71">
        <v>102</v>
      </c>
    </row>
    <row r="72" spans="1:11">
      <c r="A72" s="1">
        <v>39722</v>
      </c>
      <c r="B72" t="s">
        <v>25</v>
      </c>
      <c r="C72" t="s">
        <v>159</v>
      </c>
      <c r="D72">
        <v>1</v>
      </c>
      <c r="F72" s="2">
        <f t="shared" si="1"/>
        <v>0</v>
      </c>
      <c r="G72" t="s">
        <v>20</v>
      </c>
      <c r="H72" t="s">
        <v>160</v>
      </c>
      <c r="J72">
        <v>47</v>
      </c>
    </row>
    <row r="73" spans="1:11">
      <c r="A73" s="1">
        <v>39722</v>
      </c>
      <c r="B73" t="s">
        <v>47</v>
      </c>
      <c r="C73" t="s">
        <v>161</v>
      </c>
      <c r="D73">
        <v>1</v>
      </c>
      <c r="F73" s="2">
        <f t="shared" si="1"/>
        <v>0</v>
      </c>
      <c r="G73" t="s">
        <v>20</v>
      </c>
      <c r="H73" t="s">
        <v>162</v>
      </c>
      <c r="J73">
        <v>96</v>
      </c>
    </row>
    <row r="74" spans="1:11">
      <c r="A74" s="1">
        <v>39722</v>
      </c>
      <c r="B74" t="s">
        <v>163</v>
      </c>
      <c r="C74" t="s">
        <v>164</v>
      </c>
      <c r="D74">
        <v>3</v>
      </c>
      <c r="E74" s="2">
        <f>VLOOKUP(C74,[1]Prices!$A:$C,3,FALSE)</f>
        <v>244</v>
      </c>
      <c r="F74" s="2">
        <f t="shared" si="1"/>
        <v>732</v>
      </c>
      <c r="G74" t="s">
        <v>20</v>
      </c>
      <c r="H74" t="s">
        <v>165</v>
      </c>
      <c r="J74">
        <v>37</v>
      </c>
    </row>
    <row r="75" spans="1:11">
      <c r="A75" s="1">
        <v>39343</v>
      </c>
      <c r="B75" t="s">
        <v>43</v>
      </c>
      <c r="C75" t="s">
        <v>164</v>
      </c>
      <c r="D75">
        <v>1</v>
      </c>
      <c r="E75" s="2">
        <f>VLOOKUP(C75,[1]Prices!$A:$C,3,FALSE)</f>
        <v>244</v>
      </c>
      <c r="F75" s="2">
        <f t="shared" si="1"/>
        <v>244</v>
      </c>
      <c r="G75" t="s">
        <v>16</v>
      </c>
      <c r="H75" t="s">
        <v>17</v>
      </c>
      <c r="J75">
        <v>226</v>
      </c>
    </row>
    <row r="76" spans="1:11">
      <c r="A76" s="1">
        <v>39139</v>
      </c>
      <c r="B76" t="s">
        <v>43</v>
      </c>
      <c r="C76" t="s">
        <v>164</v>
      </c>
      <c r="D76">
        <v>1</v>
      </c>
      <c r="E76" s="2">
        <f>VLOOKUP(C76,[1]Prices!$A:$C,3,FALSE)</f>
        <v>244</v>
      </c>
      <c r="F76" s="2">
        <f t="shared" si="1"/>
        <v>244</v>
      </c>
      <c r="G76" t="s">
        <v>16</v>
      </c>
      <c r="H76" t="s">
        <v>17</v>
      </c>
      <c r="J76">
        <v>222</v>
      </c>
    </row>
    <row r="77" spans="1:11">
      <c r="A77" s="1">
        <v>39126</v>
      </c>
      <c r="B77" t="s">
        <v>43</v>
      </c>
      <c r="C77" t="s">
        <v>164</v>
      </c>
      <c r="D77">
        <v>5</v>
      </c>
      <c r="E77" s="2">
        <f>VLOOKUP(C77,[1]Prices!$A:$C,3,FALSE)</f>
        <v>244</v>
      </c>
      <c r="F77" s="2">
        <f t="shared" si="1"/>
        <v>1220</v>
      </c>
      <c r="G77" t="s">
        <v>16</v>
      </c>
      <c r="H77" t="s">
        <v>17</v>
      </c>
      <c r="J77">
        <v>220</v>
      </c>
    </row>
    <row r="78" spans="1:11">
      <c r="A78" s="1">
        <v>39471</v>
      </c>
      <c r="B78" t="s">
        <v>166</v>
      </c>
      <c r="C78" t="s">
        <v>167</v>
      </c>
      <c r="D78">
        <v>1</v>
      </c>
      <c r="E78" s="2">
        <v>165</v>
      </c>
      <c r="F78" s="2">
        <f t="shared" si="1"/>
        <v>165</v>
      </c>
      <c r="G78" t="s">
        <v>16</v>
      </c>
      <c r="H78" t="s">
        <v>17</v>
      </c>
      <c r="J78">
        <v>229</v>
      </c>
    </row>
    <row r="79" spans="1:11">
      <c r="A79" s="1">
        <v>39722</v>
      </c>
      <c r="B79" t="s">
        <v>28</v>
      </c>
      <c r="C79" t="s">
        <v>168</v>
      </c>
      <c r="D79">
        <v>1</v>
      </c>
      <c r="F79" s="2">
        <f t="shared" si="1"/>
        <v>0</v>
      </c>
      <c r="G79" t="s">
        <v>20</v>
      </c>
      <c r="H79" t="s">
        <v>169</v>
      </c>
      <c r="J79">
        <v>9</v>
      </c>
      <c r="K79" s="3">
        <f>COUNTIF(E:E,"#N/A")</f>
        <v>0</v>
      </c>
    </row>
    <row r="80" spans="1:11">
      <c r="A80" s="1">
        <v>40544</v>
      </c>
      <c r="B80" t="s">
        <v>170</v>
      </c>
      <c r="C80" t="s">
        <v>171</v>
      </c>
      <c r="D80">
        <v>1</v>
      </c>
      <c r="E80" s="2">
        <v>118.8</v>
      </c>
      <c r="F80" s="2">
        <f t="shared" si="1"/>
        <v>118.8</v>
      </c>
      <c r="G80" t="s">
        <v>12</v>
      </c>
      <c r="H80" t="s">
        <v>172</v>
      </c>
      <c r="J80">
        <v>192</v>
      </c>
    </row>
    <row r="81" spans="1:10">
      <c r="A81" s="1">
        <v>39722</v>
      </c>
      <c r="B81" t="s">
        <v>47</v>
      </c>
      <c r="C81" t="s">
        <v>173</v>
      </c>
      <c r="D81">
        <v>1</v>
      </c>
      <c r="E81" s="2">
        <f>VLOOKUP(C81,[1]Prices!$A:$C,3,FALSE)</f>
        <v>188.48</v>
      </c>
      <c r="F81" s="2">
        <f t="shared" si="1"/>
        <v>188.48</v>
      </c>
      <c r="G81" t="s">
        <v>20</v>
      </c>
      <c r="H81" t="s">
        <v>174</v>
      </c>
      <c r="J81">
        <v>99</v>
      </c>
    </row>
    <row r="82" spans="1:10">
      <c r="A82" s="1">
        <v>39722</v>
      </c>
      <c r="B82" t="s">
        <v>104</v>
      </c>
      <c r="C82" t="s">
        <v>175</v>
      </c>
      <c r="D82">
        <v>1</v>
      </c>
      <c r="F82" s="2">
        <f t="shared" si="1"/>
        <v>0</v>
      </c>
      <c r="G82" t="s">
        <v>20</v>
      </c>
      <c r="H82" t="s">
        <v>176</v>
      </c>
      <c r="J82">
        <v>33</v>
      </c>
    </row>
    <row r="83" spans="1:10">
      <c r="A83" s="1">
        <v>40603</v>
      </c>
      <c r="B83" t="s">
        <v>96</v>
      </c>
      <c r="C83" t="s">
        <v>177</v>
      </c>
      <c r="D83">
        <v>4</v>
      </c>
      <c r="E83" s="2">
        <v>465</v>
      </c>
      <c r="F83" s="2">
        <f t="shared" si="1"/>
        <v>1860</v>
      </c>
      <c r="G83" t="s">
        <v>16</v>
      </c>
      <c r="H83" t="s">
        <v>17</v>
      </c>
      <c r="J83">
        <v>233</v>
      </c>
    </row>
    <row r="84" spans="1:10">
      <c r="A84" s="1">
        <v>40634</v>
      </c>
      <c r="B84" t="s">
        <v>178</v>
      </c>
      <c r="C84" t="s">
        <v>179</v>
      </c>
      <c r="D84">
        <v>1</v>
      </c>
      <c r="E84" s="2">
        <f>VLOOKUP(C84,[1]Prices!$A:$C,3,FALSE)</f>
        <v>329</v>
      </c>
      <c r="F84" s="2">
        <f t="shared" si="1"/>
        <v>329</v>
      </c>
      <c r="G84" t="s">
        <v>20</v>
      </c>
      <c r="H84" t="s">
        <v>180</v>
      </c>
      <c r="J84">
        <v>123</v>
      </c>
    </row>
    <row r="85" spans="1:10">
      <c r="A85" s="1">
        <v>40269</v>
      </c>
      <c r="B85" t="s">
        <v>18</v>
      </c>
      <c r="C85" t="s">
        <v>181</v>
      </c>
      <c r="D85">
        <v>1</v>
      </c>
      <c r="E85" s="2">
        <f>VLOOKUP(C85,[1]Prices!$A:$C,3,FALSE)</f>
        <v>329</v>
      </c>
      <c r="F85" s="2">
        <f t="shared" si="1"/>
        <v>329</v>
      </c>
      <c r="G85" s="3" t="s">
        <v>182</v>
      </c>
      <c r="H85" t="s">
        <v>183</v>
      </c>
      <c r="J85">
        <v>237</v>
      </c>
    </row>
    <row r="86" spans="1:10">
      <c r="A86" s="1">
        <v>40544</v>
      </c>
      <c r="B86" t="s">
        <v>18</v>
      </c>
      <c r="C86" t="s">
        <v>184</v>
      </c>
      <c r="D86">
        <v>1</v>
      </c>
      <c r="E86" s="2">
        <v>399</v>
      </c>
      <c r="F86" s="2">
        <f t="shared" si="1"/>
        <v>399</v>
      </c>
      <c r="G86" t="s">
        <v>12</v>
      </c>
      <c r="H86" t="s">
        <v>185</v>
      </c>
      <c r="J86">
        <v>188</v>
      </c>
    </row>
    <row r="87" spans="1:10">
      <c r="A87" s="1">
        <v>40634</v>
      </c>
      <c r="B87" t="s">
        <v>178</v>
      </c>
      <c r="C87" t="s">
        <v>186</v>
      </c>
      <c r="D87">
        <v>1</v>
      </c>
      <c r="E87" s="2">
        <f>VLOOKUP(C87,[1]Prices!$A:$C,3,FALSE)</f>
        <v>249</v>
      </c>
      <c r="F87" s="2">
        <f t="shared" si="1"/>
        <v>249</v>
      </c>
      <c r="G87" t="s">
        <v>20</v>
      </c>
      <c r="H87" t="s">
        <v>180</v>
      </c>
      <c r="J87">
        <v>123.1</v>
      </c>
    </row>
    <row r="88" spans="1:10">
      <c r="A88" s="1">
        <v>40118</v>
      </c>
      <c r="B88" t="s">
        <v>187</v>
      </c>
      <c r="C88" t="s">
        <v>186</v>
      </c>
      <c r="D88">
        <v>1</v>
      </c>
      <c r="E88" s="2">
        <f>VLOOKUP(C88,[1]Prices!$A:$C,3,FALSE)</f>
        <v>249</v>
      </c>
      <c r="F88" s="2">
        <f t="shared" si="1"/>
        <v>249</v>
      </c>
      <c r="G88" t="s">
        <v>20</v>
      </c>
      <c r="H88" t="s">
        <v>188</v>
      </c>
      <c r="J88">
        <v>116</v>
      </c>
    </row>
    <row r="89" spans="1:10">
      <c r="A89" s="1">
        <v>40909</v>
      </c>
      <c r="B89" t="s">
        <v>25</v>
      </c>
      <c r="C89" t="s">
        <v>189</v>
      </c>
      <c r="D89">
        <v>1</v>
      </c>
      <c r="F89" s="2">
        <f t="shared" si="1"/>
        <v>0</v>
      </c>
      <c r="G89" t="s">
        <v>20</v>
      </c>
      <c r="H89" t="s">
        <v>190</v>
      </c>
      <c r="J89">
        <v>136</v>
      </c>
    </row>
    <row r="90" spans="1:10">
      <c r="A90" s="1">
        <v>39722</v>
      </c>
      <c r="B90" t="s">
        <v>47</v>
      </c>
      <c r="C90" t="s">
        <v>191</v>
      </c>
      <c r="D90">
        <v>1</v>
      </c>
      <c r="E90" s="2">
        <f>VLOOKUP(C90,[1]Prices!$A:$C,3,FALSE)</f>
        <v>95</v>
      </c>
      <c r="F90" s="2">
        <f t="shared" si="1"/>
        <v>95</v>
      </c>
      <c r="G90" t="s">
        <v>20</v>
      </c>
      <c r="H90" t="s">
        <v>192</v>
      </c>
      <c r="J90">
        <v>27</v>
      </c>
    </row>
    <row r="91" spans="1:10">
      <c r="A91" s="1">
        <v>39722</v>
      </c>
      <c r="B91" t="s">
        <v>47</v>
      </c>
      <c r="C91" t="s">
        <v>191</v>
      </c>
      <c r="D91">
        <v>2</v>
      </c>
      <c r="E91" s="2">
        <f>VLOOKUP(C91,[1]Prices!$A:$C,3,FALSE)</f>
        <v>95</v>
      </c>
      <c r="F91" s="2">
        <f t="shared" si="1"/>
        <v>190</v>
      </c>
      <c r="G91" t="s">
        <v>20</v>
      </c>
      <c r="H91" t="s">
        <v>193</v>
      </c>
      <c r="J91">
        <v>106</v>
      </c>
    </row>
    <row r="92" spans="1:10">
      <c r="A92" s="1">
        <v>39722</v>
      </c>
      <c r="B92" t="s">
        <v>22</v>
      </c>
      <c r="C92" t="s">
        <v>194</v>
      </c>
      <c r="D92">
        <v>1</v>
      </c>
      <c r="E92" s="2">
        <f>VLOOKUP(C92,[1]Prices!$A:$C,3,FALSE)</f>
        <v>18.54</v>
      </c>
      <c r="F92" s="2">
        <f t="shared" si="1"/>
        <v>18.54</v>
      </c>
      <c r="G92" t="s">
        <v>20</v>
      </c>
      <c r="H92" t="s">
        <v>195</v>
      </c>
      <c r="J92">
        <v>70</v>
      </c>
    </row>
    <row r="93" spans="1:10">
      <c r="A93" s="1">
        <v>40909</v>
      </c>
      <c r="B93" t="s">
        <v>25</v>
      </c>
      <c r="C93" t="s">
        <v>196</v>
      </c>
      <c r="D93">
        <v>1</v>
      </c>
      <c r="E93" s="2">
        <f>VLOOKUP(C93,[1]Prices!$A:$C,3,FALSE)</f>
        <v>30</v>
      </c>
      <c r="F93" s="2">
        <f t="shared" si="1"/>
        <v>30</v>
      </c>
      <c r="G93" t="s">
        <v>20</v>
      </c>
      <c r="H93" t="s">
        <v>197</v>
      </c>
      <c r="J93">
        <v>146</v>
      </c>
    </row>
    <row r="94" spans="1:10">
      <c r="A94" s="1">
        <v>40544</v>
      </c>
      <c r="B94" t="s">
        <v>22</v>
      </c>
      <c r="C94" t="s">
        <v>196</v>
      </c>
      <c r="D94">
        <v>1</v>
      </c>
      <c r="E94" s="2">
        <v>36</v>
      </c>
      <c r="F94" s="2">
        <f t="shared" si="1"/>
        <v>36</v>
      </c>
      <c r="G94" t="s">
        <v>12</v>
      </c>
      <c r="H94" t="s">
        <v>198</v>
      </c>
      <c r="J94">
        <v>184</v>
      </c>
    </row>
    <row r="95" spans="1:10">
      <c r="A95" s="1">
        <v>40544</v>
      </c>
      <c r="B95" t="s">
        <v>72</v>
      </c>
      <c r="C95" t="s">
        <v>199</v>
      </c>
      <c r="D95">
        <v>1</v>
      </c>
      <c r="E95" s="2">
        <v>49</v>
      </c>
      <c r="F95" s="2">
        <f t="shared" si="1"/>
        <v>49</v>
      </c>
      <c r="G95" t="s">
        <v>12</v>
      </c>
      <c r="H95" t="s">
        <v>200</v>
      </c>
      <c r="J95">
        <v>204</v>
      </c>
    </row>
    <row r="96" spans="1:10">
      <c r="A96" s="1">
        <v>39722</v>
      </c>
      <c r="B96" t="s">
        <v>25</v>
      </c>
      <c r="C96" t="s">
        <v>201</v>
      </c>
      <c r="D96">
        <v>1</v>
      </c>
      <c r="E96" s="2">
        <f>VLOOKUP(C96,[1]Prices!$A:$C,3,FALSE)</f>
        <v>49</v>
      </c>
      <c r="F96" s="2">
        <f t="shared" si="1"/>
        <v>49</v>
      </c>
      <c r="G96" t="s">
        <v>20</v>
      </c>
      <c r="H96" t="s">
        <v>202</v>
      </c>
      <c r="J96">
        <v>43</v>
      </c>
    </row>
    <row r="97" spans="1:10">
      <c r="A97" s="1">
        <v>40909</v>
      </c>
      <c r="B97" t="s">
        <v>25</v>
      </c>
      <c r="C97" t="s">
        <v>203</v>
      </c>
      <c r="D97">
        <v>1</v>
      </c>
      <c r="F97" s="2">
        <f t="shared" si="1"/>
        <v>0</v>
      </c>
      <c r="G97" t="s">
        <v>20</v>
      </c>
      <c r="H97" t="s">
        <v>204</v>
      </c>
      <c r="J97">
        <v>138</v>
      </c>
    </row>
    <row r="98" spans="1:10">
      <c r="A98" s="1">
        <v>40544</v>
      </c>
      <c r="B98" t="s">
        <v>72</v>
      </c>
      <c r="C98" t="s">
        <v>205</v>
      </c>
      <c r="D98">
        <v>1</v>
      </c>
      <c r="E98" s="2">
        <v>50</v>
      </c>
      <c r="F98" s="2">
        <f t="shared" si="1"/>
        <v>50</v>
      </c>
      <c r="G98" t="s">
        <v>12</v>
      </c>
      <c r="H98" t="s">
        <v>206</v>
      </c>
      <c r="J98">
        <v>196</v>
      </c>
    </row>
    <row r="99" spans="1:10">
      <c r="A99" s="1">
        <v>40909</v>
      </c>
      <c r="B99" t="s">
        <v>47</v>
      </c>
      <c r="C99" t="s">
        <v>207</v>
      </c>
      <c r="D99">
        <v>2</v>
      </c>
      <c r="F99" s="2">
        <f t="shared" si="1"/>
        <v>0</v>
      </c>
      <c r="G99" t="s">
        <v>20</v>
      </c>
      <c r="H99" t="s">
        <v>208</v>
      </c>
      <c r="J99">
        <v>161</v>
      </c>
    </row>
    <row r="100" spans="1:10">
      <c r="A100" s="1">
        <v>40544</v>
      </c>
      <c r="B100" t="s">
        <v>47</v>
      </c>
      <c r="C100" t="s">
        <v>209</v>
      </c>
      <c r="D100">
        <v>1</v>
      </c>
      <c r="E100" s="2">
        <v>19.2</v>
      </c>
      <c r="F100" s="2">
        <f t="shared" si="1"/>
        <v>19.2</v>
      </c>
      <c r="G100" t="s">
        <v>12</v>
      </c>
      <c r="H100" t="s">
        <v>210</v>
      </c>
      <c r="J100">
        <v>187</v>
      </c>
    </row>
    <row r="101" spans="1:10">
      <c r="A101" s="1">
        <v>39722</v>
      </c>
      <c r="B101" t="s">
        <v>47</v>
      </c>
      <c r="C101" t="s">
        <v>211</v>
      </c>
      <c r="D101">
        <v>1</v>
      </c>
      <c r="F101" s="2">
        <f t="shared" si="1"/>
        <v>0</v>
      </c>
      <c r="G101" t="s">
        <v>20</v>
      </c>
      <c r="H101" t="s">
        <v>212</v>
      </c>
      <c r="J101">
        <v>86</v>
      </c>
    </row>
    <row r="102" spans="1:10">
      <c r="A102" s="1">
        <v>40544</v>
      </c>
      <c r="B102" t="s">
        <v>28</v>
      </c>
      <c r="C102" t="s">
        <v>213</v>
      </c>
      <c r="D102">
        <v>1</v>
      </c>
      <c r="E102" s="2">
        <v>3594</v>
      </c>
      <c r="F102" s="2">
        <f t="shared" si="1"/>
        <v>3594</v>
      </c>
      <c r="G102" t="s">
        <v>12</v>
      </c>
      <c r="H102" t="s">
        <v>214</v>
      </c>
      <c r="J102">
        <v>175</v>
      </c>
    </row>
    <row r="103" spans="1:10">
      <c r="A103" s="1">
        <v>39722</v>
      </c>
      <c r="B103" t="s">
        <v>25</v>
      </c>
      <c r="C103" t="s">
        <v>215</v>
      </c>
      <c r="D103">
        <v>1</v>
      </c>
      <c r="F103" s="2">
        <f t="shared" si="1"/>
        <v>0</v>
      </c>
      <c r="G103" t="s">
        <v>20</v>
      </c>
      <c r="H103" t="s">
        <v>216</v>
      </c>
      <c r="J103">
        <v>41</v>
      </c>
    </row>
    <row r="104" spans="1:10">
      <c r="A104" s="1">
        <v>39722</v>
      </c>
      <c r="B104" t="s">
        <v>22</v>
      </c>
      <c r="C104" t="s">
        <v>217</v>
      </c>
      <c r="D104">
        <v>1</v>
      </c>
      <c r="E104" s="2">
        <f>VLOOKUP(C104,[1]Prices!$A:$C,3,FALSE)</f>
        <v>84</v>
      </c>
      <c r="F104" s="2">
        <f t="shared" si="1"/>
        <v>84</v>
      </c>
      <c r="G104" t="s">
        <v>20</v>
      </c>
      <c r="H104" t="s">
        <v>218</v>
      </c>
      <c r="J104">
        <v>72</v>
      </c>
    </row>
    <row r="105" spans="1:10">
      <c r="A105" s="1">
        <v>40909</v>
      </c>
      <c r="B105" t="s">
        <v>25</v>
      </c>
      <c r="C105" t="s">
        <v>219</v>
      </c>
      <c r="D105">
        <v>1</v>
      </c>
      <c r="F105" s="2">
        <f t="shared" si="1"/>
        <v>0</v>
      </c>
      <c r="G105" t="s">
        <v>20</v>
      </c>
      <c r="H105" t="s">
        <v>220</v>
      </c>
      <c r="J105">
        <v>151</v>
      </c>
    </row>
    <row r="106" spans="1:10">
      <c r="A106" s="1">
        <v>39722</v>
      </c>
      <c r="B106" t="s">
        <v>221</v>
      </c>
      <c r="C106" t="s">
        <v>222</v>
      </c>
      <c r="D106">
        <v>1</v>
      </c>
      <c r="E106" s="2">
        <f>VLOOKUP(C106,[1]Prices!$A:$C,3,FALSE)</f>
        <v>4078.83</v>
      </c>
      <c r="F106" s="2">
        <f t="shared" si="1"/>
        <v>4078.83</v>
      </c>
      <c r="G106" t="s">
        <v>20</v>
      </c>
      <c r="H106" t="s">
        <v>223</v>
      </c>
      <c r="J106">
        <v>14</v>
      </c>
    </row>
    <row r="107" spans="1:10">
      <c r="A107" s="1">
        <v>39722</v>
      </c>
      <c r="B107" t="s">
        <v>110</v>
      </c>
      <c r="C107" t="s">
        <v>222</v>
      </c>
      <c r="D107">
        <v>1</v>
      </c>
      <c r="E107" s="2">
        <f>VLOOKUP(C107,[1]Prices!$A:$C,3,FALSE)</f>
        <v>4078.83</v>
      </c>
      <c r="F107" s="2">
        <f t="shared" si="1"/>
        <v>4078.83</v>
      </c>
      <c r="G107" t="s">
        <v>20</v>
      </c>
      <c r="H107" t="s">
        <v>224</v>
      </c>
      <c r="J107">
        <v>88</v>
      </c>
    </row>
    <row r="108" spans="1:10">
      <c r="A108" s="1">
        <v>39843</v>
      </c>
      <c r="C108" t="s">
        <v>225</v>
      </c>
      <c r="D108">
        <v>1</v>
      </c>
      <c r="E108" s="2">
        <v>3444.25</v>
      </c>
      <c r="F108" s="2">
        <f t="shared" si="1"/>
        <v>3444.25</v>
      </c>
      <c r="G108" t="s">
        <v>16</v>
      </c>
      <c r="H108" t="s">
        <v>17</v>
      </c>
      <c r="J108">
        <v>231</v>
      </c>
    </row>
    <row r="109" spans="1:10">
      <c r="A109" s="1">
        <v>40544</v>
      </c>
      <c r="B109" t="s">
        <v>110</v>
      </c>
      <c r="C109" t="s">
        <v>226</v>
      </c>
      <c r="D109">
        <v>1</v>
      </c>
      <c r="E109" s="2">
        <v>1995</v>
      </c>
      <c r="F109" s="2">
        <f t="shared" si="1"/>
        <v>1995</v>
      </c>
      <c r="G109" t="s">
        <v>12</v>
      </c>
      <c r="H109" t="s">
        <v>227</v>
      </c>
      <c r="J109">
        <v>207</v>
      </c>
    </row>
    <row r="110" spans="1:10">
      <c r="A110" s="1">
        <v>40544</v>
      </c>
      <c r="B110" t="s">
        <v>110</v>
      </c>
      <c r="C110" t="s">
        <v>228</v>
      </c>
      <c r="D110">
        <v>1</v>
      </c>
      <c r="E110" s="2">
        <f>VLOOKUP(C110,[1]Prices!$A:$C,3,FALSE)</f>
        <v>4995</v>
      </c>
      <c r="F110" s="2">
        <f t="shared" si="1"/>
        <v>4995</v>
      </c>
      <c r="G110" t="s">
        <v>20</v>
      </c>
      <c r="H110" t="s">
        <v>229</v>
      </c>
      <c r="J110">
        <v>118</v>
      </c>
    </row>
    <row r="111" spans="1:10">
      <c r="A111" s="1">
        <v>39722</v>
      </c>
      <c r="B111" t="s">
        <v>22</v>
      </c>
      <c r="C111" t="s">
        <v>230</v>
      </c>
      <c r="D111">
        <v>1</v>
      </c>
      <c r="F111" s="2">
        <f t="shared" si="1"/>
        <v>0</v>
      </c>
      <c r="G111" t="s">
        <v>20</v>
      </c>
      <c r="H111" t="s">
        <v>231</v>
      </c>
      <c r="J111">
        <v>73</v>
      </c>
    </row>
    <row r="112" spans="1:10">
      <c r="A112" s="1">
        <v>40909</v>
      </c>
      <c r="B112" t="s">
        <v>25</v>
      </c>
      <c r="C112" t="s">
        <v>232</v>
      </c>
      <c r="D112">
        <v>1</v>
      </c>
      <c r="F112" s="2">
        <f t="shared" si="1"/>
        <v>0</v>
      </c>
      <c r="G112" t="s">
        <v>20</v>
      </c>
      <c r="H112" t="s">
        <v>233</v>
      </c>
      <c r="J112">
        <v>142</v>
      </c>
    </row>
    <row r="113" spans="1:10">
      <c r="A113" s="1">
        <v>40909</v>
      </c>
      <c r="B113" t="s">
        <v>25</v>
      </c>
      <c r="C113" t="s">
        <v>234</v>
      </c>
      <c r="D113">
        <v>1</v>
      </c>
      <c r="F113" s="2">
        <f t="shared" si="1"/>
        <v>0</v>
      </c>
      <c r="G113" t="s">
        <v>20</v>
      </c>
      <c r="H113" t="s">
        <v>235</v>
      </c>
      <c r="J113">
        <v>135</v>
      </c>
    </row>
    <row r="114" spans="1:10">
      <c r="A114" s="1">
        <v>39722</v>
      </c>
      <c r="B114" t="s">
        <v>25</v>
      </c>
      <c r="C114" t="s">
        <v>236</v>
      </c>
      <c r="D114">
        <v>1</v>
      </c>
      <c r="F114" s="2">
        <f t="shared" si="1"/>
        <v>0</v>
      </c>
      <c r="G114" t="s">
        <v>20</v>
      </c>
      <c r="H114" t="s">
        <v>237</v>
      </c>
      <c r="J114">
        <v>65</v>
      </c>
    </row>
    <row r="115" spans="1:10">
      <c r="A115" s="1">
        <v>39722</v>
      </c>
      <c r="B115" t="s">
        <v>25</v>
      </c>
      <c r="C115" t="s">
        <v>238</v>
      </c>
      <c r="D115">
        <v>1</v>
      </c>
      <c r="F115" s="2">
        <f t="shared" si="1"/>
        <v>0</v>
      </c>
      <c r="G115" t="s">
        <v>20</v>
      </c>
      <c r="H115" t="s">
        <v>239</v>
      </c>
      <c r="J115">
        <v>63</v>
      </c>
    </row>
    <row r="116" spans="1:10">
      <c r="A116" s="1">
        <v>39722</v>
      </c>
      <c r="B116" t="s">
        <v>25</v>
      </c>
      <c r="C116" t="s">
        <v>240</v>
      </c>
      <c r="D116">
        <v>1</v>
      </c>
      <c r="F116" s="2">
        <f t="shared" si="1"/>
        <v>0</v>
      </c>
      <c r="G116" t="s">
        <v>20</v>
      </c>
      <c r="H116" t="s">
        <v>241</v>
      </c>
      <c r="J116">
        <v>64</v>
      </c>
    </row>
    <row r="117" spans="1:10">
      <c r="A117" s="1">
        <v>40544</v>
      </c>
      <c r="B117" t="s">
        <v>47</v>
      </c>
      <c r="C117" t="s">
        <v>242</v>
      </c>
      <c r="D117">
        <v>1</v>
      </c>
      <c r="E117" s="2">
        <v>778</v>
      </c>
      <c r="F117" s="2">
        <f t="shared" si="1"/>
        <v>778</v>
      </c>
      <c r="G117" t="s">
        <v>12</v>
      </c>
      <c r="H117" t="s">
        <v>243</v>
      </c>
      <c r="J117">
        <v>186</v>
      </c>
    </row>
    <row r="118" spans="1:10">
      <c r="A118" s="1">
        <v>39722</v>
      </c>
      <c r="B118" t="s">
        <v>47</v>
      </c>
      <c r="C118" t="s">
        <v>242</v>
      </c>
      <c r="D118">
        <v>1</v>
      </c>
      <c r="E118" s="2">
        <f>VLOOKUP(C118,[1]Prices!$A:$C,3,FALSE)</f>
        <v>786</v>
      </c>
      <c r="F118" s="2">
        <f t="shared" si="1"/>
        <v>786</v>
      </c>
      <c r="G118" t="s">
        <v>20</v>
      </c>
      <c r="H118" t="s">
        <v>244</v>
      </c>
      <c r="J118">
        <v>30</v>
      </c>
    </row>
    <row r="119" spans="1:10">
      <c r="A119" s="1">
        <v>39722</v>
      </c>
      <c r="B119" t="s">
        <v>25</v>
      </c>
      <c r="C119" t="s">
        <v>245</v>
      </c>
      <c r="D119">
        <v>1</v>
      </c>
      <c r="F119" s="2">
        <f t="shared" si="1"/>
        <v>0</v>
      </c>
      <c r="G119" t="s">
        <v>20</v>
      </c>
      <c r="H119" t="s">
        <v>246</v>
      </c>
      <c r="J119">
        <v>54</v>
      </c>
    </row>
    <row r="120" spans="1:10">
      <c r="A120" s="1">
        <v>40544</v>
      </c>
      <c r="B120" t="s">
        <v>22</v>
      </c>
      <c r="C120" t="s">
        <v>247</v>
      </c>
      <c r="D120">
        <v>1</v>
      </c>
      <c r="E120" s="2">
        <v>473</v>
      </c>
      <c r="F120" s="2">
        <f t="shared" si="1"/>
        <v>473</v>
      </c>
      <c r="G120" t="s">
        <v>12</v>
      </c>
      <c r="H120" t="s">
        <v>248</v>
      </c>
      <c r="J120">
        <v>185</v>
      </c>
    </row>
    <row r="121" spans="1:10">
      <c r="A121" s="1">
        <v>39722</v>
      </c>
      <c r="B121" t="s">
        <v>47</v>
      </c>
      <c r="C121" t="s">
        <v>249</v>
      </c>
      <c r="D121">
        <v>1</v>
      </c>
      <c r="F121" s="2">
        <f t="shared" si="1"/>
        <v>0</v>
      </c>
      <c r="G121" t="s">
        <v>20</v>
      </c>
      <c r="H121" t="s">
        <v>250</v>
      </c>
      <c r="J121">
        <v>92</v>
      </c>
    </row>
    <row r="122" spans="1:10">
      <c r="A122" s="1">
        <v>40634</v>
      </c>
      <c r="B122" t="s">
        <v>38</v>
      </c>
      <c r="C122" t="s">
        <v>251</v>
      </c>
      <c r="D122">
        <v>1</v>
      </c>
      <c r="E122" s="2">
        <f>VLOOKUP(C122,[1]Prices!$A:$C,3,FALSE)</f>
        <v>5280</v>
      </c>
      <c r="F122" s="2">
        <f t="shared" si="1"/>
        <v>5280</v>
      </c>
      <c r="G122" t="s">
        <v>20</v>
      </c>
      <c r="H122" t="s">
        <v>252</v>
      </c>
      <c r="J122">
        <v>125</v>
      </c>
    </row>
    <row r="123" spans="1:10">
      <c r="A123" s="1">
        <v>39722</v>
      </c>
      <c r="B123" t="s">
        <v>38</v>
      </c>
      <c r="C123" t="s">
        <v>251</v>
      </c>
      <c r="D123">
        <v>1</v>
      </c>
      <c r="E123" s="2">
        <f>VLOOKUP(C123,[1]Prices!$A:$C,3,FALSE)</f>
        <v>5280</v>
      </c>
      <c r="F123" s="2">
        <f t="shared" si="1"/>
        <v>5280</v>
      </c>
      <c r="G123" t="s">
        <v>20</v>
      </c>
      <c r="H123" t="s">
        <v>253</v>
      </c>
      <c r="J123">
        <v>85</v>
      </c>
    </row>
    <row r="124" spans="1:10">
      <c r="A124" s="1">
        <v>40544</v>
      </c>
      <c r="C124" t="s">
        <v>254</v>
      </c>
      <c r="D124">
        <v>1</v>
      </c>
      <c r="E124" s="2">
        <v>7537</v>
      </c>
      <c r="F124" s="2">
        <f t="shared" si="1"/>
        <v>7537</v>
      </c>
      <c r="G124" t="s">
        <v>12</v>
      </c>
      <c r="H124" t="s">
        <v>255</v>
      </c>
      <c r="J124">
        <v>206</v>
      </c>
    </row>
    <row r="125" spans="1:10">
      <c r="A125" s="1">
        <v>39722</v>
      </c>
      <c r="B125" t="s">
        <v>22</v>
      </c>
      <c r="C125" t="s">
        <v>256</v>
      </c>
      <c r="D125">
        <v>1</v>
      </c>
      <c r="F125" s="2">
        <f t="shared" si="1"/>
        <v>0</v>
      </c>
      <c r="G125" t="s">
        <v>20</v>
      </c>
      <c r="H125" t="s">
        <v>257</v>
      </c>
      <c r="J125">
        <v>39</v>
      </c>
    </row>
    <row r="126" spans="1:10">
      <c r="A126" s="1">
        <v>40878</v>
      </c>
      <c r="B126" t="s">
        <v>33</v>
      </c>
      <c r="C126" t="s">
        <v>258</v>
      </c>
      <c r="D126">
        <v>1</v>
      </c>
      <c r="E126" s="2">
        <f>VLOOKUP(C126,[1]Prices!$A:$C,3,FALSE)</f>
        <v>2760</v>
      </c>
      <c r="F126" s="2">
        <f t="shared" si="1"/>
        <v>2760</v>
      </c>
      <c r="G126" t="s">
        <v>20</v>
      </c>
      <c r="H126" t="s">
        <v>259</v>
      </c>
      <c r="J126">
        <v>129</v>
      </c>
    </row>
    <row r="127" spans="1:10">
      <c r="A127" s="1">
        <v>40909</v>
      </c>
      <c r="B127" t="s">
        <v>25</v>
      </c>
      <c r="C127" t="s">
        <v>260</v>
      </c>
      <c r="D127">
        <v>1</v>
      </c>
      <c r="F127" s="2">
        <f t="shared" si="1"/>
        <v>0</v>
      </c>
      <c r="G127" t="s">
        <v>20</v>
      </c>
      <c r="H127" t="s">
        <v>261</v>
      </c>
      <c r="J127">
        <v>134</v>
      </c>
    </row>
    <row r="128" spans="1:10">
      <c r="A128" s="1">
        <v>39722</v>
      </c>
      <c r="B128" t="s">
        <v>79</v>
      </c>
      <c r="C128" t="s">
        <v>262</v>
      </c>
      <c r="D128">
        <v>1</v>
      </c>
      <c r="E128" s="2">
        <f>VLOOKUP(C128,[1]Prices!$A:$C,3,FALSE)</f>
        <v>12480</v>
      </c>
      <c r="F128" s="2">
        <f t="shared" si="1"/>
        <v>12480</v>
      </c>
      <c r="G128" t="s">
        <v>20</v>
      </c>
      <c r="H128" t="s">
        <v>263</v>
      </c>
      <c r="J128">
        <v>83</v>
      </c>
    </row>
    <row r="129" spans="1:10">
      <c r="A129" s="1">
        <v>40940</v>
      </c>
      <c r="B129" t="s">
        <v>25</v>
      </c>
      <c r="C129" t="s">
        <v>264</v>
      </c>
      <c r="D129">
        <v>1</v>
      </c>
      <c r="F129" s="2">
        <f t="shared" si="1"/>
        <v>0</v>
      </c>
      <c r="G129" t="s">
        <v>20</v>
      </c>
      <c r="H129" t="s">
        <v>265</v>
      </c>
      <c r="J129">
        <v>165</v>
      </c>
    </row>
    <row r="130" spans="1:10">
      <c r="A130" s="1">
        <v>40909</v>
      </c>
      <c r="B130" t="s">
        <v>25</v>
      </c>
      <c r="C130" t="s">
        <v>266</v>
      </c>
      <c r="D130">
        <v>1</v>
      </c>
      <c r="F130" s="2">
        <f t="shared" ref="F130:F193" si="2">D130*E130</f>
        <v>0</v>
      </c>
      <c r="G130" t="s">
        <v>20</v>
      </c>
      <c r="H130" t="s">
        <v>267</v>
      </c>
      <c r="J130">
        <v>137</v>
      </c>
    </row>
    <row r="131" spans="1:10">
      <c r="A131" s="1">
        <v>39722</v>
      </c>
      <c r="B131" t="s">
        <v>25</v>
      </c>
      <c r="C131" t="s">
        <v>268</v>
      </c>
      <c r="D131">
        <v>1</v>
      </c>
      <c r="F131" s="2">
        <f t="shared" si="2"/>
        <v>0</v>
      </c>
      <c r="G131" t="s">
        <v>20</v>
      </c>
      <c r="H131" t="s">
        <v>269</v>
      </c>
      <c r="J131">
        <v>51</v>
      </c>
    </row>
    <row r="132" spans="1:10">
      <c r="A132" s="1">
        <v>40909</v>
      </c>
      <c r="B132" t="s">
        <v>47</v>
      </c>
      <c r="C132" t="s">
        <v>270</v>
      </c>
      <c r="D132">
        <v>1</v>
      </c>
      <c r="E132" s="2">
        <f>VLOOKUP(C132,[1]Prices!$A:$C,3,FALSE)</f>
        <v>2994</v>
      </c>
      <c r="F132" s="2">
        <f t="shared" si="2"/>
        <v>2994</v>
      </c>
      <c r="G132" t="s">
        <v>20</v>
      </c>
      <c r="H132" t="s">
        <v>271</v>
      </c>
      <c r="J132">
        <v>159</v>
      </c>
    </row>
    <row r="133" spans="1:10">
      <c r="A133" s="1">
        <v>39722</v>
      </c>
      <c r="B133" t="s">
        <v>47</v>
      </c>
      <c r="C133" t="s">
        <v>272</v>
      </c>
      <c r="D133">
        <v>1</v>
      </c>
      <c r="F133" s="2">
        <f t="shared" si="2"/>
        <v>0</v>
      </c>
      <c r="G133" t="s">
        <v>20</v>
      </c>
      <c r="H133" t="s">
        <v>273</v>
      </c>
      <c r="J133">
        <v>104</v>
      </c>
    </row>
    <row r="134" spans="1:10">
      <c r="A134" s="1">
        <v>40544</v>
      </c>
      <c r="B134" t="s">
        <v>22</v>
      </c>
      <c r="C134" t="s">
        <v>274</v>
      </c>
      <c r="D134">
        <v>1</v>
      </c>
      <c r="E134" s="2">
        <v>202.8</v>
      </c>
      <c r="F134" s="2">
        <f t="shared" si="2"/>
        <v>202.8</v>
      </c>
      <c r="G134" t="s">
        <v>12</v>
      </c>
      <c r="H134" t="s">
        <v>275</v>
      </c>
      <c r="J134">
        <v>183</v>
      </c>
    </row>
    <row r="135" spans="1:10">
      <c r="A135" s="1">
        <v>40544</v>
      </c>
      <c r="B135" t="s">
        <v>22</v>
      </c>
      <c r="C135" t="s">
        <v>276</v>
      </c>
      <c r="D135">
        <v>1</v>
      </c>
      <c r="E135" s="2">
        <v>118.3</v>
      </c>
      <c r="F135" s="2">
        <f t="shared" si="2"/>
        <v>118.3</v>
      </c>
      <c r="G135" t="s">
        <v>12</v>
      </c>
      <c r="H135" t="s">
        <v>277</v>
      </c>
      <c r="J135">
        <v>182</v>
      </c>
    </row>
    <row r="136" spans="1:10">
      <c r="A136" s="1">
        <v>40909</v>
      </c>
      <c r="B136" t="s">
        <v>25</v>
      </c>
      <c r="C136" t="s">
        <v>278</v>
      </c>
      <c r="D136">
        <v>1</v>
      </c>
      <c r="F136" s="2">
        <f t="shared" si="2"/>
        <v>0</v>
      </c>
      <c r="G136" t="s">
        <v>20</v>
      </c>
      <c r="H136" t="s">
        <v>279</v>
      </c>
      <c r="J136">
        <v>143</v>
      </c>
    </row>
    <row r="137" spans="1:10">
      <c r="A137" s="1">
        <v>39722</v>
      </c>
      <c r="B137" t="s">
        <v>221</v>
      </c>
      <c r="C137" t="s">
        <v>280</v>
      </c>
      <c r="D137">
        <v>1</v>
      </c>
      <c r="F137" s="2">
        <f t="shared" si="2"/>
        <v>0</v>
      </c>
      <c r="G137" t="s">
        <v>20</v>
      </c>
      <c r="H137" t="s">
        <v>281</v>
      </c>
      <c r="J137">
        <v>15</v>
      </c>
    </row>
    <row r="138" spans="1:10">
      <c r="A138" s="1">
        <v>39722</v>
      </c>
      <c r="B138" t="s">
        <v>110</v>
      </c>
      <c r="C138" t="s">
        <v>282</v>
      </c>
      <c r="D138">
        <v>2</v>
      </c>
      <c r="F138" s="2">
        <f t="shared" si="2"/>
        <v>0</v>
      </c>
      <c r="G138" t="s">
        <v>20</v>
      </c>
      <c r="H138" t="s">
        <v>283</v>
      </c>
      <c r="J138">
        <v>87</v>
      </c>
    </row>
    <row r="139" spans="1:10">
      <c r="A139" s="1">
        <v>40878</v>
      </c>
      <c r="B139" t="s">
        <v>33</v>
      </c>
      <c r="C139" t="s">
        <v>284</v>
      </c>
      <c r="D139">
        <v>1</v>
      </c>
      <c r="F139" s="2">
        <f t="shared" si="2"/>
        <v>0</v>
      </c>
      <c r="G139" t="s">
        <v>20</v>
      </c>
      <c r="H139" t="s">
        <v>285</v>
      </c>
      <c r="J139">
        <v>132</v>
      </c>
    </row>
    <row r="140" spans="1:10">
      <c r="A140" s="1">
        <v>40878</v>
      </c>
      <c r="B140" t="s">
        <v>33</v>
      </c>
      <c r="C140" t="s">
        <v>286</v>
      </c>
      <c r="D140">
        <v>1</v>
      </c>
      <c r="E140" s="2">
        <f>VLOOKUP(C140,[1]Prices!$A:$C,3,FALSE)</f>
        <v>2340</v>
      </c>
      <c r="F140" s="2">
        <f t="shared" si="2"/>
        <v>2340</v>
      </c>
      <c r="G140" t="s">
        <v>20</v>
      </c>
      <c r="H140" t="s">
        <v>287</v>
      </c>
      <c r="J140">
        <v>130</v>
      </c>
    </row>
    <row r="141" spans="1:10">
      <c r="A141" s="1">
        <v>39722</v>
      </c>
      <c r="B141" t="s">
        <v>22</v>
      </c>
      <c r="C141" t="s">
        <v>288</v>
      </c>
      <c r="D141">
        <v>1</v>
      </c>
      <c r="E141" s="2">
        <f>VLOOKUP(C141,[1]Prices!$A:$C,3,FALSE)</f>
        <v>135</v>
      </c>
      <c r="F141" s="2">
        <f t="shared" si="2"/>
        <v>135</v>
      </c>
      <c r="G141" t="s">
        <v>20</v>
      </c>
      <c r="H141" t="s">
        <v>289</v>
      </c>
      <c r="J141">
        <v>77</v>
      </c>
    </row>
    <row r="142" spans="1:10">
      <c r="A142" s="1">
        <v>39722</v>
      </c>
      <c r="B142" t="s">
        <v>47</v>
      </c>
      <c r="C142" t="s">
        <v>288</v>
      </c>
      <c r="D142">
        <v>1</v>
      </c>
      <c r="E142" s="2">
        <f>VLOOKUP(C142,[1]Prices!$A:$C,3,FALSE)</f>
        <v>135</v>
      </c>
      <c r="F142" s="2">
        <f t="shared" si="2"/>
        <v>135</v>
      </c>
      <c r="G142" t="s">
        <v>20</v>
      </c>
      <c r="H142" t="s">
        <v>290</v>
      </c>
      <c r="J142">
        <v>101</v>
      </c>
    </row>
    <row r="143" spans="1:10">
      <c r="A143" s="1">
        <v>40918</v>
      </c>
      <c r="B143" t="s">
        <v>291</v>
      </c>
      <c r="C143" t="s">
        <v>292</v>
      </c>
      <c r="D143">
        <v>1</v>
      </c>
      <c r="E143" s="2">
        <v>48</v>
      </c>
      <c r="F143" s="2">
        <f t="shared" si="2"/>
        <v>48</v>
      </c>
      <c r="G143" t="s">
        <v>293</v>
      </c>
      <c r="H143" t="s">
        <v>294</v>
      </c>
      <c r="J143">
        <v>238</v>
      </c>
    </row>
    <row r="144" spans="1:10">
      <c r="A144" s="1">
        <v>40780</v>
      </c>
      <c r="B144" t="s">
        <v>295</v>
      </c>
      <c r="C144" t="s">
        <v>292</v>
      </c>
      <c r="D144">
        <v>1</v>
      </c>
      <c r="E144" s="2">
        <v>43.5</v>
      </c>
      <c r="F144" s="2">
        <f t="shared" si="2"/>
        <v>43.5</v>
      </c>
      <c r="G144" t="s">
        <v>293</v>
      </c>
      <c r="H144" t="s">
        <v>296</v>
      </c>
      <c r="J144">
        <v>242</v>
      </c>
    </row>
    <row r="145" spans="1:10">
      <c r="A145" s="1">
        <v>40438</v>
      </c>
      <c r="B145" t="s">
        <v>295</v>
      </c>
      <c r="C145" s="5" t="s">
        <v>292</v>
      </c>
      <c r="D145">
        <v>2</v>
      </c>
      <c r="E145" s="2">
        <v>43.5</v>
      </c>
      <c r="F145" s="2">
        <f t="shared" si="2"/>
        <v>87</v>
      </c>
      <c r="G145" t="s">
        <v>293</v>
      </c>
      <c r="H145" t="s">
        <v>297</v>
      </c>
      <c r="J145">
        <v>244</v>
      </c>
    </row>
    <row r="146" spans="1:10">
      <c r="A146" s="1">
        <v>38750</v>
      </c>
      <c r="C146" t="s">
        <v>298</v>
      </c>
      <c r="D146">
        <v>1</v>
      </c>
      <c r="F146" s="2">
        <f t="shared" si="2"/>
        <v>0</v>
      </c>
      <c r="G146" t="s">
        <v>16</v>
      </c>
      <c r="H146" t="s">
        <v>17</v>
      </c>
      <c r="J146">
        <v>212</v>
      </c>
    </row>
    <row r="147" spans="1:10">
      <c r="A147" s="1">
        <v>40544</v>
      </c>
      <c r="B147" t="s">
        <v>72</v>
      </c>
      <c r="C147" t="s">
        <v>299</v>
      </c>
      <c r="D147">
        <v>4</v>
      </c>
      <c r="E147" s="2">
        <v>576</v>
      </c>
      <c r="F147" s="2">
        <f t="shared" si="2"/>
        <v>2304</v>
      </c>
      <c r="G147" t="s">
        <v>12</v>
      </c>
      <c r="H147" t="s">
        <v>300</v>
      </c>
      <c r="J147">
        <v>180</v>
      </c>
    </row>
    <row r="148" spans="1:10">
      <c r="A148" s="1">
        <v>39722</v>
      </c>
      <c r="B148" t="s">
        <v>25</v>
      </c>
      <c r="C148" t="s">
        <v>301</v>
      </c>
      <c r="D148">
        <v>1</v>
      </c>
      <c r="E148" s="2">
        <f>VLOOKUP(C148,[1]Prices!$A:$C,3,FALSE)</f>
        <v>65</v>
      </c>
      <c r="F148" s="2">
        <f t="shared" si="2"/>
        <v>65</v>
      </c>
      <c r="G148" t="s">
        <v>20</v>
      </c>
      <c r="H148" t="s">
        <v>302</v>
      </c>
      <c r="J148">
        <v>55</v>
      </c>
    </row>
    <row r="149" spans="1:10">
      <c r="A149" s="1">
        <v>40544</v>
      </c>
      <c r="B149" t="s">
        <v>126</v>
      </c>
      <c r="C149" t="s">
        <v>303</v>
      </c>
      <c r="D149">
        <v>1</v>
      </c>
      <c r="E149" s="2">
        <v>78</v>
      </c>
      <c r="F149" s="2">
        <f t="shared" si="2"/>
        <v>78</v>
      </c>
      <c r="G149" t="s">
        <v>12</v>
      </c>
      <c r="H149" t="s">
        <v>304</v>
      </c>
      <c r="J149">
        <v>178</v>
      </c>
    </row>
    <row r="150" spans="1:10">
      <c r="A150" s="1">
        <v>40909</v>
      </c>
      <c r="B150" t="s">
        <v>47</v>
      </c>
      <c r="C150" t="s">
        <v>305</v>
      </c>
      <c r="D150">
        <v>1</v>
      </c>
      <c r="F150" s="2">
        <f t="shared" si="2"/>
        <v>0</v>
      </c>
      <c r="G150" t="s">
        <v>20</v>
      </c>
      <c r="H150" t="s">
        <v>306</v>
      </c>
      <c r="J150">
        <v>160</v>
      </c>
    </row>
    <row r="151" spans="1:10">
      <c r="A151" s="1">
        <v>39722</v>
      </c>
      <c r="B151" t="s">
        <v>25</v>
      </c>
      <c r="C151" t="s">
        <v>307</v>
      </c>
      <c r="D151">
        <v>1</v>
      </c>
      <c r="F151" s="2">
        <f t="shared" si="2"/>
        <v>0</v>
      </c>
      <c r="G151" t="s">
        <v>20</v>
      </c>
      <c r="H151" t="s">
        <v>308</v>
      </c>
      <c r="J151">
        <v>58</v>
      </c>
    </row>
    <row r="152" spans="1:10">
      <c r="A152" s="1">
        <v>40544</v>
      </c>
      <c r="B152" t="s">
        <v>33</v>
      </c>
      <c r="C152" t="s">
        <v>309</v>
      </c>
      <c r="D152">
        <v>1</v>
      </c>
      <c r="E152" s="2">
        <f>VLOOKUP(C152,[1]Prices!$A:$C,3,FALSE)</f>
        <v>3950</v>
      </c>
      <c r="F152" s="2">
        <f t="shared" si="2"/>
        <v>3950</v>
      </c>
      <c r="G152" t="s">
        <v>20</v>
      </c>
      <c r="H152" t="s">
        <v>310</v>
      </c>
      <c r="J152">
        <v>119</v>
      </c>
    </row>
    <row r="153" spans="1:10">
      <c r="A153" s="1">
        <v>40544</v>
      </c>
      <c r="B153" t="s">
        <v>72</v>
      </c>
      <c r="C153" t="s">
        <v>311</v>
      </c>
      <c r="D153">
        <v>1</v>
      </c>
      <c r="E153" s="2">
        <v>4250</v>
      </c>
      <c r="F153" s="2">
        <f t="shared" si="2"/>
        <v>4250</v>
      </c>
      <c r="G153" t="s">
        <v>12</v>
      </c>
      <c r="H153" t="s">
        <v>312</v>
      </c>
      <c r="J153">
        <v>193</v>
      </c>
    </row>
    <row r="154" spans="1:10">
      <c r="A154" s="1">
        <v>40544</v>
      </c>
      <c r="B154" t="s">
        <v>72</v>
      </c>
      <c r="C154" t="s">
        <v>311</v>
      </c>
      <c r="D154">
        <v>1</v>
      </c>
      <c r="E154" s="2">
        <v>4250</v>
      </c>
      <c r="F154" s="2">
        <f t="shared" si="2"/>
        <v>4250</v>
      </c>
      <c r="G154" t="s">
        <v>12</v>
      </c>
      <c r="H154" t="s">
        <v>313</v>
      </c>
      <c r="J154">
        <v>201</v>
      </c>
    </row>
    <row r="155" spans="1:10">
      <c r="A155" s="1">
        <v>39722</v>
      </c>
      <c r="B155" t="s">
        <v>79</v>
      </c>
      <c r="C155" t="s">
        <v>314</v>
      </c>
      <c r="D155">
        <v>1</v>
      </c>
      <c r="E155" s="2">
        <f>VLOOKUP(C155,[1]Prices!$A:$C,3,FALSE)</f>
        <v>4740</v>
      </c>
      <c r="F155" s="2">
        <f t="shared" si="2"/>
        <v>4740</v>
      </c>
      <c r="G155" t="s">
        <v>20</v>
      </c>
      <c r="H155" t="s">
        <v>315</v>
      </c>
      <c r="J155">
        <v>17</v>
      </c>
    </row>
    <row r="156" spans="1:10">
      <c r="A156" s="1">
        <v>39722</v>
      </c>
      <c r="B156" t="s">
        <v>79</v>
      </c>
      <c r="C156" t="s">
        <v>314</v>
      </c>
      <c r="D156">
        <v>1</v>
      </c>
      <c r="E156" s="2">
        <f>VLOOKUP(C156,[1]Prices!$A:$C,3,FALSE)</f>
        <v>4740</v>
      </c>
      <c r="F156" s="2">
        <f t="shared" si="2"/>
        <v>4740</v>
      </c>
      <c r="G156" t="s">
        <v>20</v>
      </c>
      <c r="H156" t="s">
        <v>316</v>
      </c>
      <c r="J156">
        <v>108</v>
      </c>
    </row>
    <row r="157" spans="1:10">
      <c r="A157" s="1">
        <v>39722</v>
      </c>
      <c r="B157" t="s">
        <v>47</v>
      </c>
      <c r="C157" t="s">
        <v>317</v>
      </c>
      <c r="D157">
        <v>1</v>
      </c>
      <c r="E157" s="2">
        <f>VLOOKUP(C157,[1]Prices!$A:$C,3,FALSE)</f>
        <v>149.35</v>
      </c>
      <c r="F157" s="2">
        <f t="shared" si="2"/>
        <v>149.35</v>
      </c>
      <c r="G157" t="s">
        <v>20</v>
      </c>
      <c r="H157" t="s">
        <v>318</v>
      </c>
      <c r="J157">
        <v>29</v>
      </c>
    </row>
    <row r="158" spans="1:10">
      <c r="A158" s="1">
        <v>40544</v>
      </c>
      <c r="B158" t="s">
        <v>319</v>
      </c>
      <c r="C158" t="s">
        <v>320</v>
      </c>
      <c r="D158">
        <v>1</v>
      </c>
      <c r="E158" s="2">
        <v>109.99</v>
      </c>
      <c r="F158" s="2">
        <f t="shared" si="2"/>
        <v>109.99</v>
      </c>
      <c r="G158" t="s">
        <v>12</v>
      </c>
      <c r="H158" t="s">
        <v>321</v>
      </c>
      <c r="J158">
        <v>190</v>
      </c>
    </row>
    <row r="159" spans="1:10">
      <c r="A159" s="1">
        <v>40118</v>
      </c>
      <c r="B159" t="s">
        <v>18</v>
      </c>
      <c r="C159" t="s">
        <v>322</v>
      </c>
      <c r="D159">
        <v>1</v>
      </c>
      <c r="E159" s="2">
        <v>109.99</v>
      </c>
      <c r="F159" s="2">
        <f t="shared" si="2"/>
        <v>109.99</v>
      </c>
      <c r="G159" t="s">
        <v>20</v>
      </c>
      <c r="H159" t="s">
        <v>188</v>
      </c>
      <c r="J159">
        <v>116.1</v>
      </c>
    </row>
    <row r="160" spans="1:10">
      <c r="A160" s="1">
        <v>40544</v>
      </c>
      <c r="B160" t="s">
        <v>72</v>
      </c>
      <c r="C160" t="s">
        <v>323</v>
      </c>
      <c r="D160">
        <v>1</v>
      </c>
      <c r="E160" s="2">
        <v>120</v>
      </c>
      <c r="F160" s="2">
        <f t="shared" si="2"/>
        <v>120</v>
      </c>
      <c r="G160" t="s">
        <v>12</v>
      </c>
      <c r="H160" t="s">
        <v>324</v>
      </c>
      <c r="J160">
        <v>195</v>
      </c>
    </row>
    <row r="161" spans="1:10">
      <c r="A161" s="1">
        <v>40544</v>
      </c>
      <c r="B161" t="s">
        <v>72</v>
      </c>
      <c r="C161" t="s">
        <v>323</v>
      </c>
      <c r="D161">
        <v>1</v>
      </c>
      <c r="E161" s="2">
        <v>120</v>
      </c>
      <c r="F161" s="2">
        <f t="shared" si="2"/>
        <v>120</v>
      </c>
      <c r="G161" t="s">
        <v>12</v>
      </c>
      <c r="H161" t="s">
        <v>325</v>
      </c>
      <c r="J161">
        <v>202</v>
      </c>
    </row>
    <row r="162" spans="1:10">
      <c r="A162" s="1">
        <v>39722</v>
      </c>
      <c r="B162" t="s">
        <v>22</v>
      </c>
      <c r="C162" t="s">
        <v>326</v>
      </c>
      <c r="D162">
        <v>1</v>
      </c>
      <c r="F162" s="2">
        <f t="shared" si="2"/>
        <v>0</v>
      </c>
      <c r="G162" t="s">
        <v>20</v>
      </c>
      <c r="H162" t="s">
        <v>327</v>
      </c>
      <c r="J162">
        <v>78</v>
      </c>
    </row>
    <row r="163" spans="1:10">
      <c r="A163" s="1">
        <v>39722</v>
      </c>
      <c r="B163" t="s">
        <v>28</v>
      </c>
      <c r="C163" t="s">
        <v>328</v>
      </c>
      <c r="D163">
        <v>1</v>
      </c>
      <c r="F163" s="2">
        <f t="shared" si="2"/>
        <v>0</v>
      </c>
      <c r="G163" t="s">
        <v>20</v>
      </c>
      <c r="H163" t="s">
        <v>329</v>
      </c>
      <c r="J163">
        <v>10</v>
      </c>
    </row>
    <row r="164" spans="1:10">
      <c r="A164" s="1">
        <v>39722</v>
      </c>
      <c r="B164" t="s">
        <v>25</v>
      </c>
      <c r="C164" t="s">
        <v>330</v>
      </c>
      <c r="D164">
        <v>1</v>
      </c>
      <c r="F164" s="2">
        <f t="shared" si="2"/>
        <v>0</v>
      </c>
      <c r="G164" t="s">
        <v>20</v>
      </c>
      <c r="H164" t="s">
        <v>331</v>
      </c>
      <c r="J164">
        <v>40</v>
      </c>
    </row>
    <row r="165" spans="1:10">
      <c r="A165" s="1">
        <v>40928</v>
      </c>
      <c r="B165" t="s">
        <v>332</v>
      </c>
      <c r="C165" t="s">
        <v>333</v>
      </c>
      <c r="D165">
        <v>1</v>
      </c>
      <c r="E165" s="2">
        <v>658</v>
      </c>
      <c r="F165" s="2">
        <f t="shared" si="2"/>
        <v>658</v>
      </c>
      <c r="G165" t="s">
        <v>293</v>
      </c>
      <c r="H165" t="s">
        <v>334</v>
      </c>
      <c r="J165">
        <v>239</v>
      </c>
    </row>
    <row r="166" spans="1:10">
      <c r="A166" s="1">
        <v>39722</v>
      </c>
      <c r="B166" t="s">
        <v>47</v>
      </c>
      <c r="C166" t="s">
        <v>335</v>
      </c>
      <c r="D166">
        <v>1</v>
      </c>
      <c r="F166" s="2">
        <f t="shared" si="2"/>
        <v>0</v>
      </c>
      <c r="G166" t="s">
        <v>20</v>
      </c>
      <c r="H166" t="s">
        <v>336</v>
      </c>
      <c r="J166">
        <v>95</v>
      </c>
    </row>
    <row r="167" spans="1:10">
      <c r="A167" s="1">
        <v>40909</v>
      </c>
      <c r="B167" t="s">
        <v>28</v>
      </c>
      <c r="C167" t="s">
        <v>337</v>
      </c>
      <c r="D167">
        <v>1</v>
      </c>
      <c r="F167" s="2">
        <f t="shared" si="2"/>
        <v>0</v>
      </c>
      <c r="G167" t="s">
        <v>20</v>
      </c>
      <c r="H167" t="s">
        <v>338</v>
      </c>
      <c r="J167">
        <v>157</v>
      </c>
    </row>
    <row r="168" spans="1:10">
      <c r="A168" s="1">
        <v>40891</v>
      </c>
      <c r="B168" t="s">
        <v>339</v>
      </c>
      <c r="C168" t="s">
        <v>340</v>
      </c>
      <c r="D168">
        <v>1</v>
      </c>
      <c r="E168" s="2">
        <v>3108</v>
      </c>
      <c r="F168" s="2">
        <f t="shared" si="2"/>
        <v>3108</v>
      </c>
      <c r="G168" t="s">
        <v>16</v>
      </c>
      <c r="H168" t="s">
        <v>17</v>
      </c>
      <c r="J168">
        <v>236</v>
      </c>
    </row>
    <row r="169" spans="1:10">
      <c r="A169" s="1">
        <v>40544</v>
      </c>
      <c r="B169" t="s">
        <v>339</v>
      </c>
      <c r="C169" t="s">
        <v>340</v>
      </c>
      <c r="D169">
        <v>1</v>
      </c>
      <c r="E169" s="2">
        <f>VLOOKUP(C169,[1]Prices!$A:$C,3,FALSE)</f>
        <v>390.66</v>
      </c>
      <c r="F169" s="2">
        <f t="shared" si="2"/>
        <v>390.66</v>
      </c>
      <c r="G169" t="s">
        <v>20</v>
      </c>
      <c r="H169" t="s">
        <v>341</v>
      </c>
      <c r="J169">
        <v>121</v>
      </c>
    </row>
    <row r="170" spans="1:10">
      <c r="A170" s="1">
        <v>40544</v>
      </c>
      <c r="B170" t="s">
        <v>339</v>
      </c>
      <c r="C170" t="s">
        <v>342</v>
      </c>
      <c r="D170">
        <v>1</v>
      </c>
      <c r="E170" s="2">
        <f>VLOOKUP(C170,[1]Prices!$A:$C,3,FALSE)</f>
        <v>1995</v>
      </c>
      <c r="F170" s="2">
        <f t="shared" si="2"/>
        <v>1995</v>
      </c>
      <c r="G170" t="s">
        <v>20</v>
      </c>
      <c r="H170" t="s">
        <v>343</v>
      </c>
      <c r="J170">
        <v>120</v>
      </c>
    </row>
    <row r="171" spans="1:10">
      <c r="A171" s="1">
        <v>39722</v>
      </c>
      <c r="B171" t="s">
        <v>79</v>
      </c>
      <c r="C171" t="s">
        <v>344</v>
      </c>
      <c r="D171">
        <v>1</v>
      </c>
      <c r="F171" s="2">
        <f t="shared" si="2"/>
        <v>0</v>
      </c>
      <c r="G171" t="s">
        <v>20</v>
      </c>
      <c r="H171" t="s">
        <v>345</v>
      </c>
      <c r="J171">
        <v>107</v>
      </c>
    </row>
    <row r="172" spans="1:10">
      <c r="A172" s="1">
        <v>39722</v>
      </c>
      <c r="B172" t="s">
        <v>346</v>
      </c>
      <c r="C172" t="s">
        <v>347</v>
      </c>
      <c r="D172">
        <v>1</v>
      </c>
      <c r="E172" s="2">
        <f>VLOOKUP(C172,[1]Prices!$A:$C,3,FALSE)</f>
        <v>3200</v>
      </c>
      <c r="F172" s="2">
        <f t="shared" si="2"/>
        <v>3200</v>
      </c>
      <c r="G172" t="s">
        <v>20</v>
      </c>
      <c r="H172" t="s">
        <v>348</v>
      </c>
      <c r="J172">
        <v>81</v>
      </c>
    </row>
    <row r="173" spans="1:10">
      <c r="A173" s="1">
        <v>39722</v>
      </c>
      <c r="B173" t="s">
        <v>346</v>
      </c>
      <c r="C173" t="s">
        <v>347</v>
      </c>
      <c r="D173">
        <v>1</v>
      </c>
      <c r="E173" s="2">
        <f>VLOOKUP(C173,[1]Prices!$A:$C,3,FALSE)</f>
        <v>3200</v>
      </c>
      <c r="F173" s="2">
        <f t="shared" si="2"/>
        <v>3200</v>
      </c>
      <c r="G173" t="s">
        <v>20</v>
      </c>
      <c r="H173" t="s">
        <v>349</v>
      </c>
      <c r="J173">
        <v>82</v>
      </c>
    </row>
    <row r="174" spans="1:10">
      <c r="A174" s="1">
        <v>39722</v>
      </c>
      <c r="B174" t="s">
        <v>28</v>
      </c>
      <c r="C174" t="s">
        <v>350</v>
      </c>
      <c r="D174">
        <v>1</v>
      </c>
      <c r="F174" s="2">
        <f t="shared" si="2"/>
        <v>0</v>
      </c>
      <c r="G174" t="s">
        <v>20</v>
      </c>
      <c r="H174" t="s">
        <v>351</v>
      </c>
      <c r="J174">
        <v>12</v>
      </c>
    </row>
    <row r="175" spans="1:10">
      <c r="A175" s="1">
        <v>40909</v>
      </c>
      <c r="B175" t="s">
        <v>25</v>
      </c>
      <c r="C175" t="s">
        <v>352</v>
      </c>
      <c r="D175">
        <v>1</v>
      </c>
      <c r="F175" s="2">
        <f t="shared" si="2"/>
        <v>0</v>
      </c>
      <c r="G175" t="s">
        <v>20</v>
      </c>
      <c r="H175" t="s">
        <v>353</v>
      </c>
      <c r="J175">
        <v>153</v>
      </c>
    </row>
    <row r="176" spans="1:10">
      <c r="A176" s="1">
        <v>39722</v>
      </c>
      <c r="B176" t="s">
        <v>47</v>
      </c>
      <c r="C176" t="s">
        <v>354</v>
      </c>
      <c r="D176">
        <v>1</v>
      </c>
      <c r="F176" s="2">
        <f t="shared" si="2"/>
        <v>0</v>
      </c>
      <c r="G176" t="s">
        <v>20</v>
      </c>
      <c r="H176" t="s">
        <v>355</v>
      </c>
      <c r="J176">
        <v>23</v>
      </c>
    </row>
    <row r="177" spans="1:10">
      <c r="A177" s="1">
        <v>40584</v>
      </c>
      <c r="B177" t="s">
        <v>295</v>
      </c>
      <c r="C177" t="s">
        <v>356</v>
      </c>
      <c r="D177">
        <v>3</v>
      </c>
      <c r="E177" s="2">
        <f>465*1.2</f>
        <v>558</v>
      </c>
      <c r="F177" s="2">
        <f t="shared" si="2"/>
        <v>1674</v>
      </c>
      <c r="G177" t="s">
        <v>293</v>
      </c>
      <c r="H177" t="s">
        <v>357</v>
      </c>
      <c r="J177">
        <v>243</v>
      </c>
    </row>
    <row r="178" spans="1:10">
      <c r="A178" s="1">
        <v>39834</v>
      </c>
      <c r="B178" t="s">
        <v>295</v>
      </c>
      <c r="C178" t="s">
        <v>356</v>
      </c>
      <c r="D178">
        <v>1</v>
      </c>
      <c r="E178" s="2">
        <v>525</v>
      </c>
      <c r="F178" s="2">
        <f t="shared" si="2"/>
        <v>525</v>
      </c>
      <c r="G178" t="s">
        <v>293</v>
      </c>
      <c r="H178" t="s">
        <v>358</v>
      </c>
      <c r="J178">
        <v>247</v>
      </c>
    </row>
    <row r="179" spans="1:10">
      <c r="A179" s="1">
        <v>39521</v>
      </c>
      <c r="B179" t="s">
        <v>295</v>
      </c>
      <c r="C179" t="s">
        <v>356</v>
      </c>
      <c r="D179">
        <v>1</v>
      </c>
      <c r="E179" s="2">
        <v>525</v>
      </c>
      <c r="F179" s="2">
        <f t="shared" si="2"/>
        <v>525</v>
      </c>
      <c r="G179" t="s">
        <v>293</v>
      </c>
      <c r="H179" t="s">
        <v>359</v>
      </c>
      <c r="J179">
        <v>248</v>
      </c>
    </row>
    <row r="180" spans="1:10">
      <c r="A180" s="1">
        <v>39055</v>
      </c>
      <c r="B180" t="s">
        <v>295</v>
      </c>
      <c r="C180" t="s">
        <v>356</v>
      </c>
      <c r="D180">
        <v>3</v>
      </c>
      <c r="E180" s="2">
        <v>525</v>
      </c>
      <c r="F180" s="2">
        <f t="shared" si="2"/>
        <v>1575</v>
      </c>
      <c r="G180" t="s">
        <v>293</v>
      </c>
      <c r="H180" t="s">
        <v>360</v>
      </c>
      <c r="J180">
        <v>249</v>
      </c>
    </row>
    <row r="181" spans="1:10">
      <c r="A181" s="1">
        <v>40991</v>
      </c>
      <c r="B181" t="s">
        <v>295</v>
      </c>
      <c r="C181" t="s">
        <v>361</v>
      </c>
      <c r="D181">
        <v>3</v>
      </c>
      <c r="E181" s="2">
        <v>575</v>
      </c>
      <c r="F181" s="2">
        <f t="shared" si="2"/>
        <v>1725</v>
      </c>
      <c r="G181" t="s">
        <v>293</v>
      </c>
      <c r="H181" t="s">
        <v>362</v>
      </c>
      <c r="J181">
        <v>241</v>
      </c>
    </row>
    <row r="182" spans="1:10">
      <c r="A182" s="1">
        <v>40305</v>
      </c>
      <c r="B182" t="s">
        <v>295</v>
      </c>
      <c r="C182" t="s">
        <v>361</v>
      </c>
      <c r="D182">
        <v>2</v>
      </c>
      <c r="E182" s="2">
        <v>495</v>
      </c>
      <c r="F182" s="2">
        <f t="shared" si="2"/>
        <v>990</v>
      </c>
      <c r="G182" t="s">
        <v>293</v>
      </c>
      <c r="H182" t="s">
        <v>363</v>
      </c>
      <c r="J182">
        <v>245</v>
      </c>
    </row>
    <row r="183" spans="1:10">
      <c r="A183" s="1">
        <v>39846</v>
      </c>
      <c r="B183" t="s">
        <v>295</v>
      </c>
      <c r="C183" t="s">
        <v>361</v>
      </c>
      <c r="D183">
        <v>1</v>
      </c>
      <c r="E183" s="2">
        <f>465*1.175</f>
        <v>546.375</v>
      </c>
      <c r="F183" s="2">
        <f t="shared" si="2"/>
        <v>546.375</v>
      </c>
      <c r="G183" t="s">
        <v>293</v>
      </c>
      <c r="H183" t="s">
        <v>364</v>
      </c>
      <c r="J183">
        <v>246</v>
      </c>
    </row>
    <row r="184" spans="1:10">
      <c r="A184" s="1">
        <v>39722</v>
      </c>
      <c r="B184" t="s">
        <v>25</v>
      </c>
      <c r="C184" t="s">
        <v>365</v>
      </c>
      <c r="D184">
        <v>1</v>
      </c>
      <c r="F184" s="2">
        <f t="shared" si="2"/>
        <v>0</v>
      </c>
      <c r="G184" t="s">
        <v>20</v>
      </c>
      <c r="H184" t="s">
        <v>366</v>
      </c>
      <c r="J184">
        <v>45</v>
      </c>
    </row>
    <row r="185" spans="1:10">
      <c r="A185" s="1">
        <v>39722</v>
      </c>
      <c r="B185" t="str">
        <f>VLOOKUP(C185,[1]Prices!$A$2:$C$1008,2,FALSE)</f>
        <v>Toby Churchill</v>
      </c>
      <c r="C185" t="s">
        <v>367</v>
      </c>
      <c r="D185">
        <v>1</v>
      </c>
      <c r="E185" s="2">
        <f>VLOOKUP(C185,[1]Prices!$A:$C,3,FALSE)</f>
        <v>2930</v>
      </c>
      <c r="F185" s="2">
        <f t="shared" si="2"/>
        <v>2930</v>
      </c>
      <c r="G185" t="s">
        <v>20</v>
      </c>
      <c r="H185" t="s">
        <v>368</v>
      </c>
      <c r="J185">
        <v>2</v>
      </c>
    </row>
    <row r="186" spans="1:10">
      <c r="A186" s="1">
        <v>39722</v>
      </c>
      <c r="B186" t="s">
        <v>28</v>
      </c>
      <c r="C186" t="s">
        <v>367</v>
      </c>
      <c r="D186">
        <v>1</v>
      </c>
      <c r="E186" s="2">
        <f>VLOOKUP(C186,[1]Prices!$A:$C,3,FALSE)</f>
        <v>2930</v>
      </c>
      <c r="F186" s="2">
        <f t="shared" si="2"/>
        <v>2930</v>
      </c>
      <c r="G186" t="s">
        <v>20</v>
      </c>
      <c r="H186" t="s">
        <v>369</v>
      </c>
      <c r="J186">
        <v>11</v>
      </c>
    </row>
    <row r="187" spans="1:10">
      <c r="A187" s="1">
        <v>39722</v>
      </c>
      <c r="B187" t="s">
        <v>28</v>
      </c>
      <c r="C187" s="5" t="s">
        <v>367</v>
      </c>
      <c r="D187">
        <v>1</v>
      </c>
      <c r="E187" s="2">
        <f>VLOOKUP(C187,[1]Prices!$A:$C,3,FALSE)</f>
        <v>2930</v>
      </c>
      <c r="F187" s="2">
        <f t="shared" si="2"/>
        <v>2930</v>
      </c>
      <c r="G187" t="s">
        <v>20</v>
      </c>
      <c r="H187" t="s">
        <v>370</v>
      </c>
      <c r="J187">
        <v>110</v>
      </c>
    </row>
    <row r="188" spans="1:10">
      <c r="A188" s="1">
        <v>39126</v>
      </c>
      <c r="B188" t="s">
        <v>28</v>
      </c>
      <c r="C188" t="s">
        <v>367</v>
      </c>
      <c r="D188">
        <v>1</v>
      </c>
      <c r="E188" s="2">
        <f>VLOOKUP(C188,[1]Prices!$A:$C,3,FALSE)</f>
        <v>2930</v>
      </c>
      <c r="F188" s="2">
        <f t="shared" si="2"/>
        <v>2930</v>
      </c>
      <c r="G188" t="s">
        <v>16</v>
      </c>
      <c r="H188" t="s">
        <v>17</v>
      </c>
      <c r="J188">
        <v>221</v>
      </c>
    </row>
    <row r="189" spans="1:10">
      <c r="A189" s="1">
        <v>38909</v>
      </c>
      <c r="B189" t="s">
        <v>28</v>
      </c>
      <c r="C189" t="s">
        <v>367</v>
      </c>
      <c r="D189">
        <v>1</v>
      </c>
      <c r="E189" s="2">
        <f>VLOOKUP(C189,[1]Prices!$A:$C,3,FALSE)</f>
        <v>2930</v>
      </c>
      <c r="F189" s="2">
        <f t="shared" si="2"/>
        <v>2930</v>
      </c>
      <c r="G189" t="s">
        <v>16</v>
      </c>
      <c r="H189" t="s">
        <v>17</v>
      </c>
      <c r="J189">
        <v>217</v>
      </c>
    </row>
    <row r="190" spans="1:10">
      <c r="A190" s="1">
        <v>38779</v>
      </c>
      <c r="B190" t="s">
        <v>28</v>
      </c>
      <c r="C190" t="s">
        <v>367</v>
      </c>
      <c r="D190">
        <v>2</v>
      </c>
      <c r="E190" s="2">
        <f>VLOOKUP(C190,[1]Prices!$A:$C,3,FALSE)</f>
        <v>2930</v>
      </c>
      <c r="F190" s="2">
        <f t="shared" si="2"/>
        <v>5860</v>
      </c>
      <c r="G190" t="s">
        <v>16</v>
      </c>
      <c r="H190" t="s">
        <v>17</v>
      </c>
      <c r="J190">
        <v>214</v>
      </c>
    </row>
    <row r="191" spans="1:10">
      <c r="A191" s="1">
        <v>38723</v>
      </c>
      <c r="B191" t="s">
        <v>28</v>
      </c>
      <c r="C191" t="s">
        <v>367</v>
      </c>
      <c r="E191" s="2">
        <f>VLOOKUP(C191,[1]Prices!$A:$C,3,FALSE)</f>
        <v>2930</v>
      </c>
      <c r="F191" s="2">
        <f t="shared" si="2"/>
        <v>0</v>
      </c>
      <c r="G191" t="s">
        <v>16</v>
      </c>
      <c r="H191" t="s">
        <v>17</v>
      </c>
      <c r="J191">
        <v>210</v>
      </c>
    </row>
    <row r="192" spans="1:10">
      <c r="A192" s="1">
        <v>40544</v>
      </c>
      <c r="B192" t="s">
        <v>28</v>
      </c>
      <c r="C192" t="s">
        <v>371</v>
      </c>
      <c r="D192">
        <v>2</v>
      </c>
      <c r="E192" s="2">
        <v>3300</v>
      </c>
      <c r="F192" s="2">
        <f t="shared" si="2"/>
        <v>6600</v>
      </c>
      <c r="G192" t="s">
        <v>12</v>
      </c>
      <c r="H192" t="s">
        <v>372</v>
      </c>
      <c r="J192">
        <v>200</v>
      </c>
    </row>
    <row r="193" spans="1:10">
      <c r="A193" s="1">
        <v>39722</v>
      </c>
      <c r="B193" t="s">
        <v>28</v>
      </c>
      <c r="C193" s="5" t="s">
        <v>371</v>
      </c>
      <c r="D193">
        <v>1</v>
      </c>
      <c r="E193" s="2">
        <f>VLOOKUP(C193,[1]Prices!$A:$C,3,FALSE)</f>
        <v>3300</v>
      </c>
      <c r="F193" s="2">
        <f t="shared" si="2"/>
        <v>3300</v>
      </c>
      <c r="G193" t="s">
        <v>20</v>
      </c>
      <c r="H193" t="s">
        <v>373</v>
      </c>
      <c r="J193">
        <v>109</v>
      </c>
    </row>
    <row r="194" spans="1:10">
      <c r="A194" s="1">
        <v>39722</v>
      </c>
      <c r="B194" t="str">
        <f>VLOOKUP(C194,[1]Prices!$A$2:$C$1008,2,FALSE)</f>
        <v>Toby Churchill</v>
      </c>
      <c r="C194" t="s">
        <v>374</v>
      </c>
      <c r="D194">
        <v>1</v>
      </c>
      <c r="E194" s="2">
        <f>VLOOKUP(C194,[1]Prices!$A:$C,3,FALSE)</f>
        <v>2830</v>
      </c>
      <c r="F194" s="2">
        <f t="shared" ref="F194:F252" si="3">D194*E194</f>
        <v>2830</v>
      </c>
      <c r="G194" t="s">
        <v>20</v>
      </c>
      <c r="H194" t="s">
        <v>375</v>
      </c>
      <c r="J194">
        <v>1</v>
      </c>
    </row>
    <row r="195" spans="1:10">
      <c r="A195" s="1">
        <v>39722</v>
      </c>
      <c r="B195" t="s">
        <v>28</v>
      </c>
      <c r="C195" t="s">
        <v>374</v>
      </c>
      <c r="D195">
        <v>1</v>
      </c>
      <c r="E195" s="2">
        <f>VLOOKUP(C195,[1]Prices!$A:$C,3,FALSE)</f>
        <v>2830</v>
      </c>
      <c r="F195" s="2">
        <f t="shared" si="3"/>
        <v>2830</v>
      </c>
      <c r="G195" t="s">
        <v>20</v>
      </c>
      <c r="H195" t="s">
        <v>376</v>
      </c>
      <c r="J195">
        <v>111</v>
      </c>
    </row>
    <row r="196" spans="1:10">
      <c r="A196" s="1">
        <v>39051</v>
      </c>
      <c r="C196" t="s">
        <v>377</v>
      </c>
      <c r="D196">
        <v>1</v>
      </c>
      <c r="F196" s="2">
        <f t="shared" si="3"/>
        <v>0</v>
      </c>
      <c r="G196" t="s">
        <v>16</v>
      </c>
      <c r="H196" t="s">
        <v>17</v>
      </c>
      <c r="J196">
        <v>219</v>
      </c>
    </row>
    <row r="197" spans="1:10">
      <c r="A197" s="1">
        <v>39722</v>
      </c>
      <c r="B197" t="s">
        <v>25</v>
      </c>
      <c r="C197" t="s">
        <v>378</v>
      </c>
      <c r="D197">
        <v>2</v>
      </c>
      <c r="F197" s="2">
        <f t="shared" si="3"/>
        <v>0</v>
      </c>
      <c r="G197" t="s">
        <v>20</v>
      </c>
      <c r="H197" t="s">
        <v>379</v>
      </c>
      <c r="J197">
        <v>49</v>
      </c>
    </row>
    <row r="198" spans="1:10">
      <c r="A198" s="1">
        <v>40909</v>
      </c>
      <c r="B198" t="s">
        <v>25</v>
      </c>
      <c r="C198" t="s">
        <v>380</v>
      </c>
      <c r="D198">
        <v>1</v>
      </c>
      <c r="F198" s="2">
        <f t="shared" si="3"/>
        <v>0</v>
      </c>
      <c r="G198" t="s">
        <v>20</v>
      </c>
      <c r="H198" t="s">
        <v>381</v>
      </c>
      <c r="J198">
        <v>140</v>
      </c>
    </row>
    <row r="199" spans="1:10">
      <c r="A199" s="1">
        <v>39722</v>
      </c>
      <c r="B199" t="s">
        <v>25</v>
      </c>
      <c r="C199" s="6" t="s">
        <v>382</v>
      </c>
      <c r="D199">
        <v>1</v>
      </c>
      <c r="E199" s="2">
        <f>VLOOKUP(C199,[1]Prices!$A:$C,3,FALSE)</f>
        <v>1459</v>
      </c>
      <c r="F199" s="2">
        <f t="shared" si="3"/>
        <v>1459</v>
      </c>
      <c r="G199" t="s">
        <v>20</v>
      </c>
      <c r="H199" t="s">
        <v>383</v>
      </c>
      <c r="J199">
        <v>80</v>
      </c>
    </row>
    <row r="200" spans="1:10">
      <c r="A200" s="1">
        <v>39722</v>
      </c>
      <c r="B200" t="s">
        <v>79</v>
      </c>
      <c r="C200" t="s">
        <v>384</v>
      </c>
      <c r="D200">
        <v>1</v>
      </c>
      <c r="E200" s="2">
        <f>VLOOKUP(C200,[1]Prices!$A:$C,3,FALSE)</f>
        <v>320</v>
      </c>
      <c r="F200" s="2">
        <f t="shared" si="3"/>
        <v>320</v>
      </c>
      <c r="G200" t="s">
        <v>20</v>
      </c>
      <c r="H200" t="s">
        <v>385</v>
      </c>
      <c r="J200">
        <v>19</v>
      </c>
    </row>
    <row r="201" spans="1:10">
      <c r="A201" s="1">
        <v>40909</v>
      </c>
      <c r="B201" t="s">
        <v>25</v>
      </c>
      <c r="C201" t="s">
        <v>386</v>
      </c>
      <c r="D201">
        <v>1</v>
      </c>
      <c r="F201" s="2">
        <f t="shared" si="3"/>
        <v>0</v>
      </c>
      <c r="G201" t="s">
        <v>20</v>
      </c>
      <c r="H201" t="s">
        <v>387</v>
      </c>
      <c r="J201">
        <v>145</v>
      </c>
    </row>
    <row r="202" spans="1:10">
      <c r="A202" s="1">
        <v>40544</v>
      </c>
      <c r="B202" t="s">
        <v>22</v>
      </c>
      <c r="C202" t="s">
        <v>388</v>
      </c>
      <c r="D202">
        <v>1</v>
      </c>
      <c r="E202" s="2">
        <v>30</v>
      </c>
      <c r="F202" s="2">
        <f t="shared" si="3"/>
        <v>30</v>
      </c>
      <c r="G202" t="s">
        <v>12</v>
      </c>
      <c r="H202" t="s">
        <v>389</v>
      </c>
      <c r="J202">
        <v>181</v>
      </c>
    </row>
    <row r="203" spans="1:10">
      <c r="A203" s="1">
        <v>40909</v>
      </c>
      <c r="B203" t="s">
        <v>25</v>
      </c>
      <c r="C203" t="s">
        <v>390</v>
      </c>
      <c r="D203">
        <v>1</v>
      </c>
      <c r="F203" s="2">
        <f t="shared" si="3"/>
        <v>0</v>
      </c>
      <c r="G203" t="s">
        <v>20</v>
      </c>
      <c r="H203" t="s">
        <v>391</v>
      </c>
      <c r="J203">
        <v>152</v>
      </c>
    </row>
    <row r="204" spans="1:10">
      <c r="A204" s="1">
        <v>40940</v>
      </c>
      <c r="B204" t="s">
        <v>392</v>
      </c>
      <c r="C204" t="s">
        <v>393</v>
      </c>
      <c r="D204">
        <v>1</v>
      </c>
      <c r="E204" s="2">
        <f>VLOOKUP(C204,[1]Prices!$A:$C,3,FALSE)</f>
        <v>360</v>
      </c>
      <c r="F204" s="2">
        <f t="shared" si="3"/>
        <v>360</v>
      </c>
      <c r="G204" t="s">
        <v>20</v>
      </c>
      <c r="H204" t="s">
        <v>394</v>
      </c>
      <c r="J204">
        <v>170</v>
      </c>
    </row>
    <row r="205" spans="1:10">
      <c r="A205" s="1">
        <v>40940</v>
      </c>
      <c r="B205" t="s">
        <v>104</v>
      </c>
      <c r="C205" t="s">
        <v>395</v>
      </c>
      <c r="D205">
        <v>1</v>
      </c>
      <c r="F205" s="2">
        <f t="shared" si="3"/>
        <v>0</v>
      </c>
      <c r="G205" t="s">
        <v>20</v>
      </c>
      <c r="H205" t="s">
        <v>396</v>
      </c>
      <c r="J205">
        <v>171</v>
      </c>
    </row>
    <row r="206" spans="1:10">
      <c r="A206" s="1">
        <v>40909</v>
      </c>
      <c r="B206" t="s">
        <v>25</v>
      </c>
      <c r="C206" t="s">
        <v>397</v>
      </c>
      <c r="D206">
        <v>1</v>
      </c>
      <c r="F206" s="2">
        <f t="shared" si="3"/>
        <v>0</v>
      </c>
      <c r="G206" t="s">
        <v>20</v>
      </c>
      <c r="H206" t="s">
        <v>398</v>
      </c>
      <c r="J206">
        <v>147</v>
      </c>
    </row>
    <row r="207" spans="1:10">
      <c r="A207" s="1">
        <v>40909</v>
      </c>
      <c r="B207" t="s">
        <v>47</v>
      </c>
      <c r="C207" t="s">
        <v>397</v>
      </c>
      <c r="D207">
        <v>2</v>
      </c>
      <c r="F207" s="2">
        <f t="shared" si="3"/>
        <v>0</v>
      </c>
      <c r="G207" t="s">
        <v>20</v>
      </c>
      <c r="H207" t="s">
        <v>399</v>
      </c>
      <c r="J207">
        <v>162</v>
      </c>
    </row>
    <row r="208" spans="1:10">
      <c r="A208" s="1">
        <v>39722</v>
      </c>
      <c r="B208" t="s">
        <v>47</v>
      </c>
      <c r="C208" t="s">
        <v>400</v>
      </c>
      <c r="D208">
        <v>1</v>
      </c>
      <c r="E208" s="2">
        <f>VLOOKUP(C208,[1]Prices!$A:$C,3,FALSE)</f>
        <v>1794</v>
      </c>
      <c r="F208" s="2">
        <f t="shared" si="3"/>
        <v>1794</v>
      </c>
      <c r="G208" t="s">
        <v>20</v>
      </c>
      <c r="H208" t="s">
        <v>401</v>
      </c>
      <c r="J208">
        <v>22</v>
      </c>
    </row>
    <row r="209" spans="1:10">
      <c r="A209" s="1">
        <v>40544</v>
      </c>
      <c r="B209" t="s">
        <v>402</v>
      </c>
      <c r="C209" t="s">
        <v>403</v>
      </c>
      <c r="D209">
        <v>1</v>
      </c>
      <c r="E209" s="2">
        <v>2034</v>
      </c>
      <c r="F209" s="2">
        <f t="shared" si="3"/>
        <v>2034</v>
      </c>
      <c r="G209" t="s">
        <v>12</v>
      </c>
      <c r="H209" t="s">
        <v>404</v>
      </c>
      <c r="J209">
        <v>173</v>
      </c>
    </row>
    <row r="210" spans="1:10">
      <c r="A210" s="1">
        <v>39722</v>
      </c>
      <c r="B210" t="s">
        <v>47</v>
      </c>
      <c r="C210" t="s">
        <v>403</v>
      </c>
      <c r="D210">
        <v>1</v>
      </c>
      <c r="E210" s="2">
        <f>VLOOKUP(C210,[1]Prices!$A:$C,3,FALSE)</f>
        <v>1794</v>
      </c>
      <c r="F210" s="2">
        <f t="shared" si="3"/>
        <v>1794</v>
      </c>
      <c r="G210" t="s">
        <v>20</v>
      </c>
      <c r="H210" t="s">
        <v>405</v>
      </c>
      <c r="J210">
        <v>90</v>
      </c>
    </row>
    <row r="211" spans="1:10">
      <c r="A211" s="1">
        <v>40544</v>
      </c>
      <c r="B211" t="s">
        <v>406</v>
      </c>
      <c r="C211" t="s">
        <v>407</v>
      </c>
      <c r="D211">
        <v>1</v>
      </c>
      <c r="E211" s="2">
        <v>124</v>
      </c>
      <c r="F211" s="2">
        <f t="shared" si="3"/>
        <v>124</v>
      </c>
      <c r="G211" t="s">
        <v>12</v>
      </c>
      <c r="H211" t="s">
        <v>408</v>
      </c>
      <c r="J211">
        <v>174</v>
      </c>
    </row>
    <row r="212" spans="1:10">
      <c r="A212" s="1">
        <v>40928</v>
      </c>
      <c r="B212" t="s">
        <v>409</v>
      </c>
      <c r="C212" t="s">
        <v>410</v>
      </c>
      <c r="D212">
        <v>1</v>
      </c>
      <c r="E212" s="2">
        <v>660</v>
      </c>
      <c r="F212" s="2">
        <f t="shared" si="3"/>
        <v>660</v>
      </c>
      <c r="G212" t="s">
        <v>293</v>
      </c>
      <c r="H212" t="s">
        <v>411</v>
      </c>
      <c r="J212">
        <v>240</v>
      </c>
    </row>
    <row r="213" spans="1:10">
      <c r="A213" s="1">
        <v>39722</v>
      </c>
      <c r="B213" t="s">
        <v>47</v>
      </c>
      <c r="C213" s="5" t="s">
        <v>412</v>
      </c>
      <c r="D213">
        <v>1</v>
      </c>
      <c r="E213" s="2">
        <f>VLOOKUP(C213,[1]Prices!$A:$C,3,FALSE)</f>
        <v>220</v>
      </c>
      <c r="F213" s="2">
        <f t="shared" si="3"/>
        <v>220</v>
      </c>
      <c r="G213" t="s">
        <v>20</v>
      </c>
      <c r="H213" t="s">
        <v>413</v>
      </c>
      <c r="J213">
        <v>26</v>
      </c>
    </row>
    <row r="214" spans="1:10">
      <c r="A214" s="1">
        <v>40909</v>
      </c>
      <c r="B214" t="s">
        <v>28</v>
      </c>
      <c r="C214" t="s">
        <v>414</v>
      </c>
      <c r="D214">
        <v>1</v>
      </c>
      <c r="F214" s="2">
        <f t="shared" si="3"/>
        <v>0</v>
      </c>
      <c r="G214" t="s">
        <v>20</v>
      </c>
      <c r="H214" t="s">
        <v>415</v>
      </c>
      <c r="J214">
        <v>158</v>
      </c>
    </row>
    <row r="215" spans="1:10">
      <c r="A215" s="1">
        <v>40603</v>
      </c>
      <c r="B215" t="s">
        <v>416</v>
      </c>
      <c r="C215" t="s">
        <v>417</v>
      </c>
      <c r="D215">
        <v>1</v>
      </c>
      <c r="F215" s="2">
        <f t="shared" si="3"/>
        <v>0</v>
      </c>
      <c r="G215" t="s">
        <v>20</v>
      </c>
      <c r="H215" t="s">
        <v>418</v>
      </c>
      <c r="J215">
        <v>122</v>
      </c>
    </row>
    <row r="216" spans="1:10">
      <c r="A216" s="1">
        <v>39722</v>
      </c>
      <c r="B216" t="s">
        <v>25</v>
      </c>
      <c r="C216" t="s">
        <v>419</v>
      </c>
      <c r="D216">
        <v>4</v>
      </c>
      <c r="F216" s="2">
        <f t="shared" si="3"/>
        <v>0</v>
      </c>
      <c r="G216" t="s">
        <v>20</v>
      </c>
      <c r="H216" t="s">
        <v>420</v>
      </c>
      <c r="J216">
        <v>48</v>
      </c>
    </row>
    <row r="217" spans="1:10">
      <c r="A217" s="1">
        <v>40544</v>
      </c>
      <c r="B217" t="s">
        <v>178</v>
      </c>
      <c r="C217" t="s">
        <v>421</v>
      </c>
      <c r="D217">
        <v>1</v>
      </c>
      <c r="E217" s="2">
        <v>89</v>
      </c>
      <c r="F217" s="2">
        <f t="shared" si="3"/>
        <v>89</v>
      </c>
      <c r="G217" t="s">
        <v>12</v>
      </c>
      <c r="H217" t="s">
        <v>422</v>
      </c>
      <c r="J217">
        <v>189</v>
      </c>
    </row>
    <row r="218" spans="1:10">
      <c r="A218" s="1">
        <v>39722</v>
      </c>
      <c r="B218" t="s">
        <v>25</v>
      </c>
      <c r="C218" t="s">
        <v>423</v>
      </c>
      <c r="D218">
        <v>2</v>
      </c>
      <c r="F218" s="2">
        <f t="shared" si="3"/>
        <v>0</v>
      </c>
      <c r="G218" t="s">
        <v>20</v>
      </c>
      <c r="H218" t="s">
        <v>424</v>
      </c>
      <c r="J218">
        <v>50</v>
      </c>
    </row>
    <row r="219" spans="1:10">
      <c r="A219" s="1">
        <v>39722</v>
      </c>
      <c r="B219" t="s">
        <v>47</v>
      </c>
      <c r="C219" t="s">
        <v>425</v>
      </c>
      <c r="D219">
        <v>2</v>
      </c>
      <c r="F219" s="2">
        <f t="shared" si="3"/>
        <v>0</v>
      </c>
      <c r="G219" t="s">
        <v>20</v>
      </c>
      <c r="H219" t="s">
        <v>426</v>
      </c>
      <c r="J219">
        <v>25</v>
      </c>
    </row>
    <row r="220" spans="1:10">
      <c r="A220" s="1">
        <v>39722</v>
      </c>
      <c r="B220" t="s">
        <v>25</v>
      </c>
      <c r="C220" t="s">
        <v>427</v>
      </c>
      <c r="D220">
        <v>1</v>
      </c>
      <c r="F220" s="2">
        <f t="shared" si="3"/>
        <v>0</v>
      </c>
      <c r="G220" t="s">
        <v>20</v>
      </c>
      <c r="H220" t="s">
        <v>428</v>
      </c>
      <c r="J220">
        <v>53</v>
      </c>
    </row>
    <row r="221" spans="1:10">
      <c r="A221" s="1">
        <v>39722</v>
      </c>
      <c r="B221" t="s">
        <v>25</v>
      </c>
      <c r="C221" t="s">
        <v>429</v>
      </c>
      <c r="D221">
        <v>1</v>
      </c>
      <c r="F221" s="2">
        <f t="shared" si="3"/>
        <v>0</v>
      </c>
      <c r="G221" t="s">
        <v>20</v>
      </c>
      <c r="H221" t="s">
        <v>430</v>
      </c>
      <c r="J221">
        <v>52</v>
      </c>
    </row>
    <row r="222" spans="1:10">
      <c r="A222" s="1">
        <v>39722</v>
      </c>
      <c r="B222" t="s">
        <v>22</v>
      </c>
      <c r="C222" t="s">
        <v>431</v>
      </c>
      <c r="D222">
        <v>1</v>
      </c>
      <c r="F222" s="2">
        <f t="shared" si="3"/>
        <v>0</v>
      </c>
      <c r="G222" t="s">
        <v>20</v>
      </c>
      <c r="H222" t="s">
        <v>432</v>
      </c>
      <c r="J222">
        <v>66</v>
      </c>
    </row>
    <row r="223" spans="1:10">
      <c r="A223" s="1">
        <v>39722</v>
      </c>
      <c r="B223" t="s">
        <v>25</v>
      </c>
      <c r="C223" t="s">
        <v>433</v>
      </c>
      <c r="D223">
        <v>1</v>
      </c>
      <c r="E223" s="2">
        <f>VLOOKUP(C223,[1]Prices!$A:$C,3,FALSE)</f>
        <v>795</v>
      </c>
      <c r="F223" s="2">
        <f t="shared" si="3"/>
        <v>795</v>
      </c>
      <c r="G223" t="s">
        <v>20</v>
      </c>
      <c r="H223" t="s">
        <v>434</v>
      </c>
      <c r="J223">
        <v>79</v>
      </c>
    </row>
    <row r="224" spans="1:10">
      <c r="A224" s="1">
        <v>38727</v>
      </c>
      <c r="C224" t="s">
        <v>435</v>
      </c>
      <c r="D224">
        <v>1</v>
      </c>
      <c r="E224" s="2">
        <f>VLOOKUP(C224,[1]Prices!$A:$C,3,FALSE)</f>
        <v>595</v>
      </c>
      <c r="F224" s="2">
        <f t="shared" si="3"/>
        <v>595</v>
      </c>
      <c r="G224" t="s">
        <v>16</v>
      </c>
      <c r="H224" t="s">
        <v>17</v>
      </c>
      <c r="J224">
        <v>211</v>
      </c>
    </row>
    <row r="225" spans="1:10">
      <c r="A225" s="1">
        <v>39845</v>
      </c>
      <c r="B225" t="s">
        <v>38</v>
      </c>
      <c r="C225" t="s">
        <v>436</v>
      </c>
      <c r="D225">
        <v>1</v>
      </c>
      <c r="E225" s="2">
        <f>VLOOKUP(C225,[1]Prices!$A:$C,3,FALSE)</f>
        <v>5900</v>
      </c>
      <c r="F225" s="2">
        <f t="shared" si="3"/>
        <v>5900</v>
      </c>
      <c r="G225" t="s">
        <v>20</v>
      </c>
      <c r="H225" t="s">
        <v>437</v>
      </c>
      <c r="J225">
        <v>114</v>
      </c>
    </row>
    <row r="226" spans="1:10">
      <c r="A226" s="1">
        <v>39722</v>
      </c>
      <c r="B226" t="s">
        <v>438</v>
      </c>
      <c r="C226" t="s">
        <v>436</v>
      </c>
      <c r="D226">
        <v>1</v>
      </c>
      <c r="E226" s="2">
        <f>VLOOKUP(C226,[1]Prices!$A:$C,3,FALSE)</f>
        <v>5900</v>
      </c>
      <c r="F226" s="2">
        <f t="shared" si="3"/>
        <v>5900</v>
      </c>
      <c r="G226" t="s">
        <v>20</v>
      </c>
      <c r="H226" t="s">
        <v>439</v>
      </c>
      <c r="J226">
        <v>84</v>
      </c>
    </row>
    <row r="227" spans="1:10">
      <c r="A227" s="1">
        <v>40634</v>
      </c>
      <c r="B227" t="s">
        <v>38</v>
      </c>
      <c r="C227" t="s">
        <v>440</v>
      </c>
      <c r="D227">
        <v>1</v>
      </c>
      <c r="E227" s="2">
        <f>VLOOKUP(C227,[1]Prices!$A:$C,3,FALSE)</f>
        <v>6480</v>
      </c>
      <c r="F227" s="2">
        <f t="shared" si="3"/>
        <v>6480</v>
      </c>
      <c r="G227" t="s">
        <v>20</v>
      </c>
      <c r="H227" t="s">
        <v>441</v>
      </c>
      <c r="J227">
        <v>124</v>
      </c>
    </row>
    <row r="228" spans="1:10">
      <c r="A228" s="1">
        <v>40878</v>
      </c>
      <c r="B228" t="s">
        <v>33</v>
      </c>
      <c r="C228" t="s">
        <v>442</v>
      </c>
      <c r="D228">
        <v>1</v>
      </c>
      <c r="E228" s="2">
        <f>VLOOKUP(C228,[1]Prices!$A:$C,3,FALSE)</f>
        <v>360</v>
      </c>
      <c r="F228" s="2">
        <f t="shared" si="3"/>
        <v>360</v>
      </c>
      <c r="G228" t="s">
        <v>20</v>
      </c>
      <c r="H228" t="s">
        <v>443</v>
      </c>
      <c r="J228">
        <v>131</v>
      </c>
    </row>
    <row r="229" spans="1:10">
      <c r="A229" s="1">
        <v>40544</v>
      </c>
      <c r="B229" t="s">
        <v>72</v>
      </c>
      <c r="C229" t="s">
        <v>442</v>
      </c>
      <c r="E229" s="2">
        <f>VLOOKUP(C229,[1]Prices!$A:$C,3,FALSE)</f>
        <v>360</v>
      </c>
      <c r="F229" s="2">
        <f t="shared" si="3"/>
        <v>0</v>
      </c>
      <c r="G229" t="s">
        <v>12</v>
      </c>
      <c r="H229" t="s">
        <v>444</v>
      </c>
      <c r="J229">
        <v>203</v>
      </c>
    </row>
    <row r="230" spans="1:10">
      <c r="A230" s="1">
        <v>39722</v>
      </c>
      <c r="B230" t="s">
        <v>79</v>
      </c>
      <c r="C230" t="s">
        <v>442</v>
      </c>
      <c r="D230">
        <v>1</v>
      </c>
      <c r="E230" s="2">
        <f>VLOOKUP(C230,[1]Prices!$A:$C,3,FALSE)</f>
        <v>360</v>
      </c>
      <c r="F230" s="2">
        <f t="shared" si="3"/>
        <v>360</v>
      </c>
      <c r="G230" t="s">
        <v>20</v>
      </c>
      <c r="H230" t="s">
        <v>445</v>
      </c>
      <c r="J230">
        <v>20</v>
      </c>
    </row>
    <row r="231" spans="1:10">
      <c r="A231" s="1">
        <v>39722</v>
      </c>
      <c r="B231" t="s">
        <v>25</v>
      </c>
      <c r="C231" t="s">
        <v>446</v>
      </c>
      <c r="D231">
        <v>1</v>
      </c>
      <c r="F231" s="2">
        <f t="shared" si="3"/>
        <v>0</v>
      </c>
      <c r="G231" t="s">
        <v>20</v>
      </c>
      <c r="H231" t="s">
        <v>447</v>
      </c>
      <c r="J231">
        <v>56</v>
      </c>
    </row>
    <row r="232" spans="1:10">
      <c r="A232" s="1">
        <v>40909</v>
      </c>
      <c r="B232" t="s">
        <v>47</v>
      </c>
      <c r="C232" t="s">
        <v>448</v>
      </c>
      <c r="D232">
        <v>1</v>
      </c>
      <c r="E232" s="2">
        <f>VLOOKUP(C232,[1]Prices!$A:$C,3,FALSE)</f>
        <v>39.950000000000003</v>
      </c>
      <c r="F232" s="2">
        <f t="shared" si="3"/>
        <v>39.950000000000003</v>
      </c>
      <c r="G232" t="s">
        <v>20</v>
      </c>
      <c r="H232" t="s">
        <v>449</v>
      </c>
      <c r="J232">
        <v>163</v>
      </c>
    </row>
    <row r="233" spans="1:10">
      <c r="A233" s="1">
        <v>40909</v>
      </c>
      <c r="B233" t="s">
        <v>25</v>
      </c>
      <c r="C233" t="s">
        <v>450</v>
      </c>
      <c r="D233">
        <v>1</v>
      </c>
      <c r="F233" s="2">
        <f t="shared" si="3"/>
        <v>0</v>
      </c>
      <c r="G233" t="s">
        <v>20</v>
      </c>
      <c r="H233" t="s">
        <v>451</v>
      </c>
      <c r="J233">
        <v>154</v>
      </c>
    </row>
    <row r="234" spans="1:10">
      <c r="A234" s="1">
        <v>39722</v>
      </c>
      <c r="B234" t="s">
        <v>22</v>
      </c>
      <c r="C234" t="s">
        <v>452</v>
      </c>
      <c r="D234">
        <v>1</v>
      </c>
      <c r="F234" s="2">
        <f t="shared" si="3"/>
        <v>0</v>
      </c>
      <c r="G234" t="s">
        <v>20</v>
      </c>
      <c r="H234" t="s">
        <v>453</v>
      </c>
      <c r="J234">
        <v>76</v>
      </c>
    </row>
    <row r="235" spans="1:10">
      <c r="A235" s="1">
        <v>39722</v>
      </c>
      <c r="B235" t="s">
        <v>25</v>
      </c>
      <c r="C235" t="s">
        <v>454</v>
      </c>
      <c r="D235">
        <v>1</v>
      </c>
      <c r="F235" s="2">
        <f t="shared" si="3"/>
        <v>0</v>
      </c>
      <c r="G235" t="s">
        <v>20</v>
      </c>
      <c r="H235" t="s">
        <v>455</v>
      </c>
      <c r="J235">
        <v>42</v>
      </c>
    </row>
    <row r="236" spans="1:10">
      <c r="A236" s="1">
        <v>39722</v>
      </c>
      <c r="B236" t="s">
        <v>47</v>
      </c>
      <c r="C236" t="s">
        <v>456</v>
      </c>
      <c r="D236">
        <v>1</v>
      </c>
      <c r="F236" s="2">
        <f t="shared" si="3"/>
        <v>0</v>
      </c>
      <c r="G236" t="s">
        <v>20</v>
      </c>
      <c r="H236" t="s">
        <v>457</v>
      </c>
      <c r="J236">
        <v>94</v>
      </c>
    </row>
    <row r="237" spans="1:10">
      <c r="A237" s="1">
        <v>40909</v>
      </c>
      <c r="B237" t="s">
        <v>25</v>
      </c>
      <c r="C237" t="s">
        <v>458</v>
      </c>
      <c r="D237">
        <v>1</v>
      </c>
      <c r="F237" s="2">
        <f t="shared" si="3"/>
        <v>0</v>
      </c>
      <c r="G237" t="s">
        <v>20</v>
      </c>
      <c r="H237" t="s">
        <v>459</v>
      </c>
      <c r="J237">
        <v>139</v>
      </c>
    </row>
    <row r="238" spans="1:10">
      <c r="A238" s="1">
        <v>39722</v>
      </c>
      <c r="B238" t="s">
        <v>25</v>
      </c>
      <c r="C238" t="s">
        <v>460</v>
      </c>
      <c r="D238">
        <v>1</v>
      </c>
      <c r="F238" s="2">
        <f t="shared" si="3"/>
        <v>0</v>
      </c>
      <c r="G238" t="s">
        <v>20</v>
      </c>
      <c r="H238" t="s">
        <v>461</v>
      </c>
      <c r="J238">
        <v>46</v>
      </c>
    </row>
    <row r="239" spans="1:10">
      <c r="A239" s="1">
        <v>40544</v>
      </c>
      <c r="B239" t="s">
        <v>72</v>
      </c>
      <c r="C239" t="s">
        <v>462</v>
      </c>
      <c r="D239">
        <v>1</v>
      </c>
      <c r="E239" s="2">
        <v>85</v>
      </c>
      <c r="F239" s="2">
        <f t="shared" si="3"/>
        <v>85</v>
      </c>
      <c r="G239" t="s">
        <v>12</v>
      </c>
      <c r="H239" t="s">
        <v>463</v>
      </c>
      <c r="J239">
        <v>198</v>
      </c>
    </row>
    <row r="240" spans="1:10">
      <c r="A240" s="1">
        <v>39722</v>
      </c>
      <c r="B240" t="s">
        <v>221</v>
      </c>
      <c r="C240" s="7" t="s">
        <v>464</v>
      </c>
      <c r="D240">
        <v>1</v>
      </c>
      <c r="E240" s="2">
        <f>VLOOKUP(C240,[1]Prices!$A:$C,3,FALSE)</f>
        <v>7044.13</v>
      </c>
      <c r="F240" s="2">
        <f t="shared" si="3"/>
        <v>7044.13</v>
      </c>
      <c r="G240" t="s">
        <v>20</v>
      </c>
      <c r="H240" t="s">
        <v>465</v>
      </c>
      <c r="J240">
        <v>13</v>
      </c>
    </row>
    <row r="241" spans="1:10">
      <c r="A241" s="1">
        <v>40878</v>
      </c>
      <c r="B241" t="s">
        <v>466</v>
      </c>
      <c r="C241" t="s">
        <v>467</v>
      </c>
      <c r="D241">
        <v>2</v>
      </c>
      <c r="E241" s="2">
        <f>VLOOKUP(C241,[1]Prices!$A:$C,3,FALSE)</f>
        <v>599</v>
      </c>
      <c r="F241" s="2">
        <f t="shared" si="3"/>
        <v>1198</v>
      </c>
      <c r="G241" t="s">
        <v>20</v>
      </c>
      <c r="H241" t="s">
        <v>468</v>
      </c>
      <c r="J241">
        <v>127</v>
      </c>
    </row>
    <row r="242" spans="1:10">
      <c r="A242" s="1">
        <v>39845</v>
      </c>
      <c r="B242" t="s">
        <v>47</v>
      </c>
      <c r="C242" t="s">
        <v>469</v>
      </c>
      <c r="D242">
        <v>1</v>
      </c>
      <c r="E242" s="2">
        <f>VLOOKUP(C242,[1]Prices!$A:$C,3,FALSE)</f>
        <v>5994</v>
      </c>
      <c r="F242" s="2">
        <f t="shared" si="3"/>
        <v>5994</v>
      </c>
      <c r="G242" t="s">
        <v>20</v>
      </c>
      <c r="H242" t="s">
        <v>470</v>
      </c>
      <c r="J242">
        <v>113</v>
      </c>
    </row>
    <row r="243" spans="1:10">
      <c r="A243" s="1">
        <v>40940</v>
      </c>
      <c r="B243" t="s">
        <v>25</v>
      </c>
      <c r="C243" t="s">
        <v>471</v>
      </c>
      <c r="D243">
        <v>1</v>
      </c>
      <c r="F243" s="2">
        <f t="shared" si="3"/>
        <v>0</v>
      </c>
      <c r="G243" t="s">
        <v>20</v>
      </c>
      <c r="H243" t="s">
        <v>472</v>
      </c>
      <c r="J243">
        <v>166</v>
      </c>
    </row>
    <row r="244" spans="1:10">
      <c r="A244" s="1">
        <v>39722</v>
      </c>
      <c r="B244" t="s">
        <v>28</v>
      </c>
      <c r="C244" t="s">
        <v>473</v>
      </c>
      <c r="D244">
        <v>1</v>
      </c>
      <c r="E244" s="2">
        <f>VLOOKUP(C244,[1]Prices!$A:$C,3,FALSE)</f>
        <v>761</v>
      </c>
      <c r="F244" s="2">
        <f t="shared" si="3"/>
        <v>761</v>
      </c>
      <c r="G244" t="s">
        <v>20</v>
      </c>
      <c r="H244" t="s">
        <v>474</v>
      </c>
      <c r="J244">
        <v>5</v>
      </c>
    </row>
    <row r="245" spans="1:10">
      <c r="A245" s="1">
        <v>39722</v>
      </c>
      <c r="B245" t="s">
        <v>28</v>
      </c>
      <c r="C245" t="s">
        <v>475</v>
      </c>
      <c r="D245">
        <v>1</v>
      </c>
      <c r="E245" s="2">
        <f>VLOOKUP(C245,[1]Prices!$A:$C,3,FALSE)</f>
        <v>621.89</v>
      </c>
      <c r="F245" s="2">
        <f t="shared" si="3"/>
        <v>621.89</v>
      </c>
      <c r="G245" t="s">
        <v>20</v>
      </c>
      <c r="H245" t="s">
        <v>476</v>
      </c>
      <c r="J245">
        <v>3</v>
      </c>
    </row>
    <row r="246" spans="1:10">
      <c r="A246" s="1">
        <v>39722</v>
      </c>
      <c r="B246" t="s">
        <v>28</v>
      </c>
      <c r="C246" t="s">
        <v>475</v>
      </c>
      <c r="D246">
        <v>1</v>
      </c>
      <c r="E246" s="2">
        <f>VLOOKUP(C246,[1]Prices!$A:$C,3,FALSE)</f>
        <v>621.89</v>
      </c>
      <c r="F246" s="2">
        <f t="shared" si="3"/>
        <v>621.89</v>
      </c>
      <c r="G246" t="s">
        <v>20</v>
      </c>
      <c r="H246" t="s">
        <v>477</v>
      </c>
      <c r="J246">
        <v>4</v>
      </c>
    </row>
    <row r="247" spans="1:10">
      <c r="A247" s="1">
        <v>39722</v>
      </c>
      <c r="B247" t="s">
        <v>22</v>
      </c>
      <c r="C247" t="s">
        <v>478</v>
      </c>
      <c r="D247">
        <v>1</v>
      </c>
      <c r="E247" s="2">
        <f>VLOOKUP(C247,[1]Prices!$A:$C,3,FALSE)</f>
        <v>123.26</v>
      </c>
      <c r="F247" s="2">
        <f t="shared" si="3"/>
        <v>123.26</v>
      </c>
      <c r="G247" t="s">
        <v>20</v>
      </c>
      <c r="H247" t="s">
        <v>479</v>
      </c>
      <c r="J247">
        <v>74</v>
      </c>
    </row>
    <row r="248" spans="1:10">
      <c r="A248" s="1">
        <v>39722</v>
      </c>
      <c r="B248" t="s">
        <v>47</v>
      </c>
      <c r="C248" t="s">
        <v>480</v>
      </c>
      <c r="D248">
        <v>1</v>
      </c>
      <c r="F248" s="2">
        <f t="shared" si="3"/>
        <v>0</v>
      </c>
      <c r="G248" t="s">
        <v>20</v>
      </c>
      <c r="H248" t="s">
        <v>481</v>
      </c>
      <c r="J248">
        <v>100</v>
      </c>
    </row>
    <row r="249" spans="1:10">
      <c r="A249" s="1">
        <v>40940</v>
      </c>
      <c r="B249" t="s">
        <v>482</v>
      </c>
      <c r="C249" t="s">
        <v>483</v>
      </c>
      <c r="D249">
        <v>1</v>
      </c>
      <c r="F249" s="2">
        <f t="shared" si="3"/>
        <v>0</v>
      </c>
      <c r="G249" t="s">
        <v>20</v>
      </c>
      <c r="H249" t="s">
        <v>484</v>
      </c>
      <c r="J249">
        <v>164</v>
      </c>
    </row>
    <row r="250" spans="1:10">
      <c r="A250" s="1">
        <v>39722</v>
      </c>
      <c r="B250" t="s">
        <v>22</v>
      </c>
      <c r="C250" t="s">
        <v>485</v>
      </c>
      <c r="D250">
        <v>1</v>
      </c>
      <c r="F250" s="2">
        <f t="shared" si="3"/>
        <v>0</v>
      </c>
      <c r="G250" t="s">
        <v>20</v>
      </c>
      <c r="H250" t="s">
        <v>486</v>
      </c>
      <c r="J250">
        <v>67</v>
      </c>
    </row>
    <row r="251" spans="1:10">
      <c r="A251" s="1">
        <v>39722</v>
      </c>
      <c r="B251" t="s">
        <v>47</v>
      </c>
      <c r="C251" t="s">
        <v>485</v>
      </c>
      <c r="D251">
        <v>1</v>
      </c>
      <c r="F251" s="2">
        <f t="shared" si="3"/>
        <v>0</v>
      </c>
      <c r="G251" t="s">
        <v>20</v>
      </c>
      <c r="H251" t="s">
        <v>487</v>
      </c>
      <c r="J251">
        <v>97</v>
      </c>
    </row>
    <row r="252" spans="1:10">
      <c r="A252" s="1">
        <v>40634</v>
      </c>
      <c r="B252" t="s">
        <v>38</v>
      </c>
      <c r="C252" t="s">
        <v>488</v>
      </c>
      <c r="D252">
        <v>1</v>
      </c>
      <c r="E252" s="2">
        <f>VLOOKUP(C252,[1]Prices!$A:$C,3,FALSE)</f>
        <v>5070</v>
      </c>
      <c r="F252" s="2">
        <f t="shared" si="3"/>
        <v>5070</v>
      </c>
      <c r="G252" t="s">
        <v>20</v>
      </c>
      <c r="H252" t="s">
        <v>489</v>
      </c>
      <c r="J252">
        <v>126</v>
      </c>
    </row>
    <row r="356" spans="3:3">
      <c r="C356" s="7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 Process</vt:lpstr>
      <vt:lpstr>Sheet1</vt:lpstr>
    </vt:vector>
  </TitlesOfParts>
  <Company>Royal Holloway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Reddington</dc:creator>
  <cp:lastModifiedBy>Joseph Reddington</cp:lastModifiedBy>
  <dcterms:created xsi:type="dcterms:W3CDTF">2013-12-02T08:55:23Z</dcterms:created>
  <dcterms:modified xsi:type="dcterms:W3CDTF">2013-12-02T08:56:15Z</dcterms:modified>
</cp:coreProperties>
</file>