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860" yWindow="-22040" windowWidth="19200" windowHeight="21640" tabRatio="500"/>
    <workbookView xWindow="0" yWindow="0" windowWidth="25600" windowHeight="15480" tabRatio="500"/>
  </bookViews>
  <sheets>
    <sheet name="Prices" sheetId="3" r:id="rId1"/>
    <sheet name="Wales Process" sheetId="8" r:id="rId2"/>
  </sheets>
  <definedNames>
    <definedName name="_xlnm._FilterDatabase" localSheetId="1" hidden="1">'Wales Process'!$A$1:$J$157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8" i="8" l="1"/>
  <c r="F144" i="8"/>
  <c r="F152" i="8"/>
  <c r="E52" i="8"/>
  <c r="F52" i="8"/>
  <c r="E108" i="8"/>
  <c r="F108" i="8"/>
  <c r="E113" i="8"/>
  <c r="F113" i="8"/>
  <c r="E137" i="8"/>
  <c r="F137" i="8"/>
  <c r="E88" i="8"/>
  <c r="F88" i="8"/>
  <c r="E156" i="8"/>
  <c r="F156" i="8"/>
  <c r="E155" i="8"/>
  <c r="F155" i="8"/>
  <c r="E154" i="8"/>
  <c r="F154" i="8"/>
  <c r="E153" i="8"/>
  <c r="F153" i="8"/>
  <c r="E151" i="8"/>
  <c r="F151" i="8"/>
  <c r="E150" i="8"/>
  <c r="F150" i="8"/>
  <c r="E149" i="8"/>
  <c r="F149" i="8"/>
  <c r="E148" i="8"/>
  <c r="F148" i="8"/>
  <c r="E147" i="8"/>
  <c r="F147" i="8"/>
  <c r="E146" i="8"/>
  <c r="F146" i="8"/>
  <c r="E145" i="8"/>
  <c r="F145" i="8"/>
  <c r="E143" i="8"/>
  <c r="F143" i="8"/>
  <c r="E142" i="8"/>
  <c r="F142" i="8"/>
  <c r="E141" i="8"/>
  <c r="F141" i="8"/>
  <c r="E140" i="8"/>
  <c r="F140" i="8"/>
  <c r="E139" i="8"/>
  <c r="F139" i="8"/>
  <c r="E138" i="8"/>
  <c r="F138" i="8"/>
  <c r="F136" i="8"/>
  <c r="F135" i="8"/>
  <c r="F134" i="8"/>
  <c r="E133" i="8"/>
  <c r="F133" i="8"/>
  <c r="E132" i="8"/>
  <c r="F132" i="8"/>
  <c r="E131" i="8"/>
  <c r="F131" i="8"/>
  <c r="F130" i="8"/>
  <c r="E129" i="8"/>
  <c r="F129" i="8"/>
  <c r="F128" i="8"/>
  <c r="F127" i="8"/>
  <c r="E126" i="8"/>
  <c r="F126" i="8"/>
  <c r="E125" i="8"/>
  <c r="F125" i="8"/>
  <c r="E123" i="8"/>
  <c r="F123" i="8"/>
  <c r="E122" i="8"/>
  <c r="F122" i="8"/>
  <c r="E121" i="8"/>
  <c r="F121" i="8"/>
  <c r="E120" i="8"/>
  <c r="F120" i="8"/>
  <c r="E119" i="8"/>
  <c r="F119" i="8"/>
  <c r="E118" i="8"/>
  <c r="F118" i="8"/>
  <c r="E117" i="8"/>
  <c r="F117" i="8"/>
  <c r="E116" i="8"/>
  <c r="F116" i="8"/>
  <c r="E115" i="8"/>
  <c r="F115" i="8"/>
  <c r="E114" i="8"/>
  <c r="F114" i="8"/>
  <c r="E112" i="8"/>
  <c r="F112" i="8"/>
  <c r="E111" i="8"/>
  <c r="F111" i="8"/>
  <c r="E110" i="8"/>
  <c r="F110" i="8"/>
  <c r="E109" i="8"/>
  <c r="F109" i="8"/>
  <c r="E107" i="8"/>
  <c r="F107" i="8"/>
  <c r="E106" i="8"/>
  <c r="F106" i="8"/>
  <c r="E105" i="8"/>
  <c r="F105" i="8"/>
  <c r="E104" i="8"/>
  <c r="F104" i="8"/>
  <c r="E103" i="8"/>
  <c r="F103" i="8"/>
  <c r="E102" i="8"/>
  <c r="F102" i="8"/>
  <c r="E101" i="8"/>
  <c r="F101" i="8"/>
  <c r="E100" i="8"/>
  <c r="F100" i="8"/>
  <c r="E99" i="8"/>
  <c r="F99" i="8"/>
  <c r="E98" i="8"/>
  <c r="F98" i="8"/>
  <c r="E97" i="8"/>
  <c r="F97" i="8"/>
  <c r="E96" i="8"/>
  <c r="F96" i="8"/>
  <c r="E95" i="8"/>
  <c r="F95" i="8"/>
  <c r="E94" i="8"/>
  <c r="F94" i="8"/>
  <c r="E93" i="8"/>
  <c r="F93" i="8"/>
  <c r="E92" i="8"/>
  <c r="F92" i="8"/>
  <c r="E91" i="8"/>
  <c r="F91" i="8"/>
  <c r="E90" i="8"/>
  <c r="F90" i="8"/>
  <c r="E89" i="8"/>
  <c r="F89" i="8"/>
  <c r="E87" i="8"/>
  <c r="F87" i="8"/>
  <c r="E86" i="8"/>
  <c r="F86" i="8"/>
  <c r="E85" i="8"/>
  <c r="F85" i="8"/>
  <c r="E84" i="8"/>
  <c r="F84" i="8"/>
  <c r="E83" i="8"/>
  <c r="F83" i="8"/>
  <c r="E82" i="8"/>
  <c r="F82" i="8"/>
  <c r="E81" i="8"/>
  <c r="F81" i="8"/>
  <c r="E80" i="8"/>
  <c r="F80" i="8"/>
  <c r="E79" i="8"/>
  <c r="F79" i="8"/>
  <c r="E78" i="8"/>
  <c r="F78" i="8"/>
  <c r="E77" i="8"/>
  <c r="F77" i="8"/>
  <c r="E76" i="8"/>
  <c r="F76" i="8"/>
  <c r="E75" i="8"/>
  <c r="F75" i="8"/>
  <c r="E74" i="8"/>
  <c r="F74" i="8"/>
  <c r="E73" i="8"/>
  <c r="F73" i="8"/>
  <c r="E72" i="8"/>
  <c r="F72" i="8"/>
  <c r="E71" i="8"/>
  <c r="F71" i="8"/>
  <c r="E70" i="8"/>
  <c r="F70" i="8"/>
  <c r="E69" i="8"/>
  <c r="F69" i="8"/>
  <c r="E68" i="8"/>
  <c r="F68" i="8"/>
  <c r="E67" i="8"/>
  <c r="F67" i="8"/>
  <c r="E66" i="8"/>
  <c r="F66" i="8"/>
  <c r="E65" i="8"/>
  <c r="F65" i="8"/>
  <c r="E64" i="8"/>
  <c r="F64" i="8"/>
  <c r="E63" i="8"/>
  <c r="F63" i="8"/>
  <c r="E62" i="8"/>
  <c r="F62" i="8"/>
  <c r="E61" i="8"/>
  <c r="F61" i="8"/>
  <c r="E60" i="8"/>
  <c r="F60" i="8"/>
  <c r="E59" i="8"/>
  <c r="F59" i="8"/>
  <c r="E58" i="8"/>
  <c r="F58" i="8"/>
  <c r="E57" i="8"/>
  <c r="F57" i="8"/>
  <c r="E56" i="8"/>
  <c r="F56" i="8"/>
  <c r="E55" i="8"/>
  <c r="F55" i="8"/>
  <c r="E54" i="8"/>
  <c r="F54" i="8"/>
  <c r="E53" i="8"/>
  <c r="F53" i="8"/>
  <c r="E51" i="8"/>
  <c r="F51" i="8"/>
  <c r="E50" i="8"/>
  <c r="F50" i="8"/>
  <c r="E49" i="8"/>
  <c r="F49" i="8"/>
  <c r="E48" i="8"/>
  <c r="F48" i="8"/>
  <c r="E47" i="8"/>
  <c r="F47" i="8"/>
  <c r="E46" i="8"/>
  <c r="F46" i="8"/>
  <c r="E45" i="8"/>
  <c r="F45" i="8"/>
  <c r="E44" i="8"/>
  <c r="F44" i="8"/>
  <c r="E43" i="8"/>
  <c r="F43" i="8"/>
  <c r="E42" i="8"/>
  <c r="F42" i="8"/>
  <c r="E41" i="8"/>
  <c r="F41" i="8"/>
  <c r="E40" i="8"/>
  <c r="F40" i="8"/>
  <c r="E39" i="8"/>
  <c r="F39" i="8"/>
  <c r="E38" i="8"/>
  <c r="F38" i="8"/>
  <c r="E37" i="8"/>
  <c r="F37" i="8"/>
  <c r="E36" i="8"/>
  <c r="F36" i="8"/>
  <c r="E35" i="8"/>
  <c r="F35" i="8"/>
  <c r="E34" i="8"/>
  <c r="F34" i="8"/>
  <c r="E33" i="8"/>
  <c r="F33" i="8"/>
  <c r="E32" i="8"/>
  <c r="F32" i="8"/>
  <c r="E31" i="8"/>
  <c r="F31" i="8"/>
  <c r="E30" i="8"/>
  <c r="F30" i="8"/>
  <c r="E29" i="8"/>
  <c r="F29" i="8"/>
  <c r="E28" i="8"/>
  <c r="F28" i="8"/>
  <c r="E27" i="8"/>
  <c r="F27" i="8"/>
  <c r="E26" i="8"/>
  <c r="F26" i="8"/>
  <c r="E25" i="8"/>
  <c r="F25" i="8"/>
  <c r="E24" i="8"/>
  <c r="F24" i="8"/>
  <c r="E23" i="8"/>
  <c r="F23" i="8"/>
  <c r="E22" i="8"/>
  <c r="F22" i="8"/>
  <c r="E21" i="8"/>
  <c r="F21" i="8"/>
  <c r="E20" i="8"/>
  <c r="F20" i="8"/>
  <c r="E19" i="8"/>
  <c r="F19" i="8"/>
  <c r="E18" i="8"/>
  <c r="F18" i="8"/>
  <c r="E17" i="8"/>
  <c r="F17" i="8"/>
  <c r="E16" i="8"/>
  <c r="F16" i="8"/>
  <c r="E15" i="8"/>
  <c r="F15" i="8"/>
  <c r="E14" i="8"/>
  <c r="F14" i="8"/>
  <c r="E13" i="8"/>
  <c r="F13" i="8"/>
  <c r="E12" i="8"/>
  <c r="F12" i="8"/>
  <c r="E11" i="8"/>
  <c r="F11" i="8"/>
  <c r="E10" i="8"/>
  <c r="F10" i="8"/>
  <c r="E9" i="8"/>
  <c r="F9" i="8"/>
  <c r="E8" i="8"/>
  <c r="F8" i="8"/>
  <c r="E7" i="8"/>
  <c r="F7" i="8"/>
  <c r="E6" i="8"/>
  <c r="F6" i="8"/>
  <c r="E5" i="8"/>
  <c r="F5" i="8"/>
  <c r="E4" i="8"/>
  <c r="F4" i="8"/>
  <c r="E3" i="8"/>
  <c r="F3" i="8"/>
  <c r="E2" i="8"/>
  <c r="F2" i="8"/>
  <c r="F158" i="8"/>
  <c r="B56" i="8"/>
  <c r="B125" i="8"/>
  <c r="B10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6" i="8"/>
  <c r="B129" i="8"/>
  <c r="B131" i="8"/>
  <c r="B132" i="8"/>
  <c r="B133" i="8"/>
  <c r="B137" i="8"/>
  <c r="B138" i="8"/>
  <c r="B139" i="8"/>
  <c r="B140" i="8"/>
  <c r="B141" i="8"/>
  <c r="B142" i="8"/>
  <c r="B143" i="8"/>
  <c r="B145" i="8"/>
  <c r="B146" i="8"/>
  <c r="B147" i="8"/>
  <c r="B148" i="8"/>
  <c r="B149" i="8"/>
  <c r="B150" i="8"/>
  <c r="B151" i="8"/>
  <c r="B153" i="8"/>
  <c r="B154" i="8"/>
  <c r="B155" i="8"/>
  <c r="B156" i="8"/>
  <c r="K1" i="8"/>
  <c r="C20" i="3"/>
</calcChain>
</file>

<file path=xl/sharedStrings.xml><?xml version="1.0" encoding="utf-8"?>
<sst xmlns="http://schemas.openxmlformats.org/spreadsheetml/2006/main" count="987" uniqueCount="456">
  <si>
    <t>Year Purchased</t>
  </si>
  <si>
    <t>Manufacturer</t>
  </si>
  <si>
    <t>Model</t>
  </si>
  <si>
    <t>Number</t>
  </si>
  <si>
    <t xml:space="preserve">SMARTBOX ASSISTIVE TECHNOLOGY LTD                                </t>
  </si>
  <si>
    <t>?</t>
  </si>
  <si>
    <t>SL40 Lightwriter</t>
  </si>
  <si>
    <t xml:space="preserve">Lightwriter </t>
  </si>
  <si>
    <t>MiniMo</t>
  </si>
  <si>
    <t>Voice Amplifier</t>
  </si>
  <si>
    <t>Servox</t>
  </si>
  <si>
    <t>Falck</t>
  </si>
  <si>
    <t>Trutone</t>
  </si>
  <si>
    <t>MegaBee</t>
  </si>
  <si>
    <t>Apple</t>
  </si>
  <si>
    <t>Mini Voice Amplifier</t>
  </si>
  <si>
    <t>V</t>
  </si>
  <si>
    <t>Tobii</t>
  </si>
  <si>
    <t>C12</t>
  </si>
  <si>
    <t>iPod</t>
  </si>
  <si>
    <t>talking photo album</t>
  </si>
  <si>
    <t>Proxtalker</t>
  </si>
  <si>
    <t>M3</t>
  </si>
  <si>
    <t>Vantage Lite</t>
  </si>
  <si>
    <t>Possum</t>
  </si>
  <si>
    <t>AMDI</t>
  </si>
  <si>
    <t>Dynavox</t>
  </si>
  <si>
    <t>App</t>
  </si>
  <si>
    <t>PRC</t>
  </si>
  <si>
    <t>iPad</t>
  </si>
  <si>
    <t>Xpress</t>
  </si>
  <si>
    <t>Go Talk 20+</t>
  </si>
  <si>
    <t>Viliv</t>
  </si>
  <si>
    <t>S5</t>
  </si>
  <si>
    <t>Advocate</t>
  </si>
  <si>
    <t>MT4</t>
  </si>
  <si>
    <t>Big Mack</t>
  </si>
  <si>
    <t>Vocaflex</t>
  </si>
  <si>
    <t>Tech/Scan 8</t>
  </si>
  <si>
    <t>Liberator 14</t>
  </si>
  <si>
    <t>Techcess</t>
  </si>
  <si>
    <t>EchoVoice</t>
  </si>
  <si>
    <t>Freiburg</t>
  </si>
  <si>
    <t>GO TALK 9+</t>
  </si>
  <si>
    <t>Price</t>
  </si>
  <si>
    <t>We don't know</t>
  </si>
  <si>
    <t>http://www.keyboardco.com/keyboard_details.asp?PRODUCT=546</t>
  </si>
  <si>
    <t>The Keyboard Company</t>
  </si>
  <si>
    <t>http://www.widgit.com/products/price_list/products/blob.htm</t>
  </si>
  <si>
    <t>Widgit</t>
  </si>
  <si>
    <t>DV4</t>
  </si>
  <si>
    <t>Eyemax</t>
  </si>
  <si>
    <t>Toby Churchill</t>
  </si>
  <si>
    <t>http://www.toby-churchill.com/files/downloads/PricelistNov2010.pdf</t>
  </si>
  <si>
    <t>SL35 Lightwriter</t>
  </si>
  <si>
    <t>calculated</t>
  </si>
  <si>
    <t>http://www.docstoc.com/docs/19494456/Price-List</t>
  </si>
  <si>
    <t>Low end</t>
  </si>
  <si>
    <t>Lightwriter Printer</t>
  </si>
  <si>
    <t>Gloves</t>
  </si>
  <si>
    <t>SL87 Lightwriter</t>
  </si>
  <si>
    <t>adVOCATe</t>
  </si>
  <si>
    <t>http://www.emptech.info/product_details.php?ID=2067</t>
  </si>
  <si>
    <t>Minimo</t>
  </si>
  <si>
    <t>MightyMo</t>
  </si>
  <si>
    <t>V Max</t>
  </si>
  <si>
    <t>Bluebird</t>
  </si>
  <si>
    <t>??</t>
  </si>
  <si>
    <t>Primo</t>
  </si>
  <si>
    <t>POSSUM LIMITED</t>
  </si>
  <si>
    <t>Phone</t>
  </si>
  <si>
    <t>http://www.smartboxat.com/wp-content/uploads/2012/03/UK-Price-List.pdf</t>
  </si>
  <si>
    <t>http://www.speechbubble.org.uk/device/tobii-c12/</t>
  </si>
  <si>
    <t>Jive</t>
  </si>
  <si>
    <t>Crick USB Switch Box</t>
  </si>
  <si>
    <t xml:space="preserve">Springboard Lite </t>
  </si>
  <si>
    <t>Tellus Mobi</t>
  </si>
  <si>
    <t>Talking Photo Album</t>
  </si>
  <si>
    <t>Liberator</t>
  </si>
  <si>
    <t>Inclusive</t>
  </si>
  <si>
    <t>Winslow</t>
  </si>
  <si>
    <t>Pillow Switch</t>
  </si>
  <si>
    <t>Go Talk 9+</t>
  </si>
  <si>
    <t>Dynawrite</t>
  </si>
  <si>
    <t>Authority</t>
  </si>
  <si>
    <t>Request data</t>
  </si>
  <si>
    <t>Switchit “Bob the Builder”</t>
  </si>
  <si>
    <t>Digital Electronic Larynx</t>
  </si>
  <si>
    <t>Armstrong Mounting System</t>
  </si>
  <si>
    <t>Partner Four Plus</t>
  </si>
  <si>
    <t>Go Talk 4+</t>
  </si>
  <si>
    <t>Chatbox</t>
  </si>
  <si>
    <t>Vanguard</t>
  </si>
  <si>
    <t>Voice Cue</t>
  </si>
  <si>
    <t>Dynamo</t>
  </si>
  <si>
    <t>Talk Trac Plus</t>
  </si>
  <si>
    <t>FL4SH Scanning Communicator</t>
  </si>
  <si>
    <t>Go Talk Express 32</t>
  </si>
  <si>
    <t>Maestro</t>
  </si>
  <si>
    <t>Powerbox 7</t>
  </si>
  <si>
    <t>SmartNav</t>
  </si>
  <si>
    <t xml:space="preserve">Sennheiser Headphones </t>
  </si>
  <si>
    <t xml:space="preserve">Switch adapted fan </t>
  </si>
  <si>
    <t xml:space="preserve">Warranty for Pathfinder </t>
  </si>
  <si>
    <t xml:space="preserve">Specs switch </t>
  </si>
  <si>
    <t xml:space="preserve">Small Palpad </t>
  </si>
  <si>
    <t xml:space="preserve">Optical joystick mouse </t>
  </si>
  <si>
    <t>Talking Mats</t>
  </si>
  <si>
    <t>USB alphabet keyguard</t>
  </si>
  <si>
    <t>SuperTalker</t>
  </si>
  <si>
    <t>Pal Pad switch</t>
  </si>
  <si>
    <t>Switch Latch timer</t>
  </si>
  <si>
    <t>Tash Buddy Button switch</t>
  </si>
  <si>
    <t xml:space="preserve"> ECOPOINT Eye Gaze</t>
  </si>
  <si>
    <t xml:space="preserve"> Heather the Scottish Voice </t>
  </si>
  <si>
    <t xml:space="preserve">Defstut Communication Aid </t>
  </si>
  <si>
    <t>Item</t>
  </si>
  <si>
    <t>Notes</t>
  </si>
  <si>
    <t>Ref</t>
  </si>
  <si>
    <t>Blob for windows</t>
  </si>
  <si>
    <t>GO TALK BUTTON</t>
  </si>
  <si>
    <t>MEDIGENIC KEYBOARD AND MOUSE</t>
  </si>
  <si>
    <t xml:space="preserve">MOTION COMPUTING TABLET IN WHEELCHAIR </t>
  </si>
  <si>
    <t>http://www.liberator.co.uk/frenchay-e-tran-frame.html</t>
  </si>
  <si>
    <t>with tax</t>
  </si>
  <si>
    <t>E-Tran Frame</t>
  </si>
  <si>
    <t>http://www.kapitexshop.com/servox-digital-complete--comprising-unit--charger--mains-lead--2-rechargeable-batteries-and-oral-connector.php?filter_name=Servox</t>
  </si>
  <si>
    <t>http://www.livingmadeeasy.org.uk/children/holders-%26-mounts-for-communication-aids-p/slim-armstrong-mounting-system-0026780-1423-information.htm</t>
  </si>
  <si>
    <t>Ablenet</t>
  </si>
  <si>
    <t>http://www.inclusive.co.uk/ablenet-bigmack-p2039</t>
  </si>
  <si>
    <t>http://www.inclusive.co.uk/switchit-bob-the-builder-p2346</t>
  </si>
  <si>
    <t>http://www.cricksoft.com/uk/products/accessibility/usb.aspx</t>
  </si>
  <si>
    <t>Cricksoft</t>
  </si>
  <si>
    <t>http://www.inclusive.co.uk/joy-cable-2-p2565</t>
  </si>
  <si>
    <t>Sensory Software International</t>
  </si>
  <si>
    <t>Joycable2</t>
  </si>
  <si>
    <t>ELO</t>
  </si>
  <si>
    <t>http://www.inclusive.co.uk/elo-lcd-touch-monitors-15-17-and-19-p2623</t>
  </si>
  <si>
    <t>This is the smallest model</t>
  </si>
  <si>
    <t>Boardmaker</t>
  </si>
  <si>
    <t>http://www.mayer-johnson.co.uk/boardmaker-v-6-uk-edition/</t>
  </si>
  <si>
    <t>Cheap version… (there's a plus)</t>
  </si>
  <si>
    <t>LCD Touch Monitor</t>
  </si>
  <si>
    <t>iTalk2 Communication Aid</t>
  </si>
  <si>
    <t>Cheap version (no levels)</t>
  </si>
  <si>
    <t>http://www.inclusive.co.uk/italk2-communication-aid-p2082</t>
  </si>
  <si>
    <t>http://www.inclusive.co.uk/product-list?Text=go%20talk</t>
  </si>
  <si>
    <t>Go Talk(unknown type)</t>
  </si>
  <si>
    <t>Average price from range</t>
  </si>
  <si>
    <t>Augmentative Communication Inc.</t>
  </si>
  <si>
    <t>http://www.augcominc.com/index.cfm/talking_photo_album.htm</t>
  </si>
  <si>
    <t>$29dollars converted</t>
  </si>
  <si>
    <t>Attainment Company Inc</t>
  </si>
  <si>
    <t>Zoomtext 9.1 Magnifier USB</t>
  </si>
  <si>
    <t>http://www.visionaid.co.uk/product_view.php?pid=10002</t>
  </si>
  <si>
    <t>AI Squared</t>
  </si>
  <si>
    <t>kapitex</t>
  </si>
  <si>
    <t>Xena Flexital</t>
  </si>
  <si>
    <t>http://www.inclusive.co.uk/little-step-by-step-gameplay-p6015</t>
  </si>
  <si>
    <t>LITTLE Step-by-Step</t>
  </si>
  <si>
    <t>probably not the manufactuer</t>
  </si>
  <si>
    <t>http://www.adaptivation.com/product_detail.php?ID=69</t>
  </si>
  <si>
    <t>VoicePal 8k</t>
  </si>
  <si>
    <t>Adaptivation</t>
  </si>
  <si>
    <t>$219 dollars converted</t>
  </si>
  <si>
    <t>$189 dollars converted</t>
  </si>
  <si>
    <t>http://www.adaptivation.com/product_detail.php?ID=70</t>
  </si>
  <si>
    <t>VoicePal 8</t>
  </si>
  <si>
    <t>http://www.inclusive.co.uk/voice-cue-p2118</t>
  </si>
  <si>
    <t>Step--by-Step (Unknown)</t>
  </si>
  <si>
    <t>http://www.inclusive.co.uk/product-list?Text=Step%20by%20Step</t>
  </si>
  <si>
    <t>http://www.ablenetinc.com/Portals/0/KnowledgeBase/Datasheets/Powerlink%20_Datasheet.pdf</t>
  </si>
  <si>
    <t>$229 dollars converted</t>
  </si>
  <si>
    <t>PowerLink 4</t>
  </si>
  <si>
    <t xml:space="preserve">Electrolarynx Complete Kit </t>
  </si>
  <si>
    <t>WDTK</t>
  </si>
  <si>
    <t>http://www.whatdotheyknow.com/request/aac_purchases_made</t>
  </si>
  <si>
    <t>S70</t>
  </si>
  <si>
    <t>Standard tablet</t>
  </si>
  <si>
    <t>???</t>
  </si>
  <si>
    <t>$599</t>
  </si>
  <si>
    <t>http://thegadgetsite.blogspot.co.uk/2009/04/viliv-s5-preorder-and-price-for-us.html</t>
  </si>
  <si>
    <t>http://www.liberator.co.uk/products/communication-aids/vantage-lite</t>
  </si>
  <si>
    <t>including taxt</t>
  </si>
  <si>
    <t>The Grid 2 - Single user licence</t>
  </si>
  <si>
    <t>http://www.inclusive.co.uk/the-grid-2-p1971</t>
  </si>
  <si>
    <t>Intellikeys</t>
  </si>
  <si>
    <t>http://www.r-e-m.co.uk/rem/xrem.php?T=25744&amp;S=42&amp;G=5&amp;view=</t>
  </si>
  <si>
    <t>TrackerPro</t>
  </si>
  <si>
    <t>http://www.liberator.co.uk/trackerpro.html</t>
  </si>
  <si>
    <t>http://www.inclusive.co.uk/tobii-c12-p2113</t>
  </si>
  <si>
    <t>C12 + CEYE</t>
  </si>
  <si>
    <t>http://www.inclusive.co.uk/tobii-ceye-p2115</t>
  </si>
  <si>
    <t>http://www.emptech.info/product_details.php?ID=2211</t>
  </si>
  <si>
    <t>MyTobii P10</t>
  </si>
  <si>
    <t>The Grid 2 - five user licence</t>
  </si>
  <si>
    <t>http://www.liberator.co.uk/products/communication-aids/springboard-lite/springboard-lite.html</t>
  </si>
  <si>
    <t>http://www.actiononhearingloss.org.uk/shop/textlink-textphone-product-t363.aspx</t>
  </si>
  <si>
    <t>Textlink</t>
  </si>
  <si>
    <t xml:space="preserve">Textphone </t>
  </si>
  <si>
    <t>Tech/Speak 32 - 32 x 6 Levels</t>
  </si>
  <si>
    <t>AMDi</t>
  </si>
  <si>
    <t>http://www.inclusive.co.uk/amdi-tech-speak-32-p2054</t>
  </si>
  <si>
    <t>Tech/Speak 32 - 32 x 2 Levels</t>
  </si>
  <si>
    <t>Tech/Speak 32 - 32 x 12 Levels</t>
  </si>
  <si>
    <t>Tech/Speak (Unknown)</t>
  </si>
  <si>
    <t>http://www.inclusive.co.uk/amdi-tech-scan-8-plus-ecu-p2053</t>
  </si>
  <si>
    <t>Tech/Scan 8 plus ECU</t>
  </si>
  <si>
    <t>Tech/Scan 32 plus ECU</t>
  </si>
  <si>
    <t>http://www.inclusive.co.uk/amdi-tech-scan-32-plus-ecu-p2052</t>
  </si>
  <si>
    <t>http://www.inclusive.co.uk/supertalker-p2105</t>
  </si>
  <si>
    <t>Go Talk Pocket</t>
  </si>
  <si>
    <t>http://www.inclusive.co.uk/go-talk-pocket-p2080</t>
  </si>
  <si>
    <t>http://www.inclusive.co.uk/ablenet-littlemack-p2041</t>
  </si>
  <si>
    <t>LITTLEmack</t>
  </si>
  <si>
    <t>http://www.inclusive.co.uk/listen-to-me-p2085</t>
  </si>
  <si>
    <t>Listen to Me</t>
  </si>
  <si>
    <t>http://www.inclusive.co.uk/jelly-bean-twist-p2564</t>
  </si>
  <si>
    <t xml:space="preserve"> Jelly Bean twist</t>
  </si>
  <si>
    <t>http://www.liberator.co.uk/megabee.html</t>
  </si>
  <si>
    <t>http://www.inclusive.co.uk/go-talk-4-p2071</t>
  </si>
  <si>
    <t>http://www.inclusive.co.uk/go-talk-20-p2070</t>
  </si>
  <si>
    <t>http://www.inclusive.co.uk/go-talk-express-32-p2076</t>
  </si>
  <si>
    <t>http://www.inclusive.co.uk/tash-pillow-switch-p2609</t>
  </si>
  <si>
    <t>Tash</t>
  </si>
  <si>
    <t xml:space="preserve">SmartNAV 4 Pro </t>
  </si>
  <si>
    <t>http://www.smartboxat.com/wp-content/uploads/2012/05/UK-Price-List.pdf</t>
  </si>
  <si>
    <t>SmartNAV 4</t>
  </si>
  <si>
    <t xml:space="preserve">SmartNAV 4 Pro with The Grid 2 and mount </t>
  </si>
  <si>
    <t xml:space="preserve">FuturePad XP 8Gb </t>
  </si>
  <si>
    <t>http://www.inclusive.co.uk/pal-pad-switches-p2571</t>
  </si>
  <si>
    <t>http://shop.orin.com/shop/index.php?main_page=product_info&amp;products_id=1</t>
  </si>
  <si>
    <t>HeadMouse Exteme</t>
  </si>
  <si>
    <t>Orgin Instruments</t>
  </si>
  <si>
    <t>$995 converted…</t>
  </si>
  <si>
    <t>Falck 1003 Voice Amplifier And Headset</t>
  </si>
  <si>
    <t>http://www.docstoc.com/docs/19494456/Price-List#</t>
  </si>
  <si>
    <t>http://www.inclusive.co.uk/partner-four-plus-p2093</t>
  </si>
  <si>
    <t>http://www.inclusive.co.uk/amdi-tech-talk-8-p2056</t>
  </si>
  <si>
    <t>Tech/Talk 8 - 8 x 6 Levels</t>
  </si>
  <si>
    <t>http://www.axistive.com/scanning-sa-1.html?action=resellers</t>
  </si>
  <si>
    <t>Saltillo</t>
  </si>
  <si>
    <t>Hummingbird (Scanning SA-1)</t>
  </si>
  <si>
    <t>$289 converted</t>
  </si>
  <si>
    <t>File Price list http://www.google.co.uk/url?sa=t&amp;rct=j&amp;q=dynavox%20price%20list%20uk&amp;source=web&amp;cd=1&amp;ved=0CGcQFjAA&amp;url=http%3A%2F%2Fuk.dynavoxtech.com%2Fdownload.ashx%3FFileId%3D307%26DocId%3D7bb56b49-2aa9-49e5-bb4c-8c06e6e15325&amp;ei=GwvJT8OyAaWd0QWKsLXXAQ&amp;usg=AFQjCNG4IyzgPCoqh-Lh_xYwfeUjidtyYA&amp;sig2=ZDqMBh9bS04l3q2NaCzByw</t>
  </si>
  <si>
    <t xml:space="preserve">Aneurin Bevan Local Health Board </t>
  </si>
  <si>
    <t>http://www.whatdotheyknow.com/request/aac_purchases_3/new</t>
  </si>
  <si>
    <t>Cardiff and Vale University Local Health Board</t>
  </si>
  <si>
    <t>http://www.whatdotheyknow.com/request/aac_purchases_4/new</t>
  </si>
  <si>
    <t>Vocaflex </t>
  </si>
  <si>
    <t>LITTLEMACK</t>
  </si>
  <si>
    <t>GO TALK 20+</t>
  </si>
  <si>
    <t>TALKING PHOTO ALBUM</t>
  </si>
  <si>
    <t>BIG MACK</t>
  </si>
  <si>
    <t>SWALLOW REMINDER</t>
  </si>
  <si>
    <t>SUPERTALKER</t>
  </si>
  <si>
    <t>Betsi Cadwaladr University Local Health Board</t>
  </si>
  <si>
    <t>http://www.whatdotheyknow.com/request/aac_purchases_6#incoming-261833</t>
  </si>
  <si>
    <t>BOARDMAKER ACTIVITY PAD</t>
  </si>
  <si>
    <t>SL40 LIGHTWRITER</t>
  </si>
  <si>
    <t>PROXTALKER</t>
  </si>
  <si>
    <t>EYE-COM BOARD</t>
  </si>
  <si>
    <t>BIG POINT</t>
  </si>
  <si>
    <t>http://www.whatdotheyknow.com/request/aac_purchases_6#incoming-261834</t>
  </si>
  <si>
    <t>http://www.whatdotheyknow.com/request/aac_purchases_6#incoming-261835</t>
  </si>
  <si>
    <t>http://www.whatdotheyknow.com/request/aac_purchases_6#incoming-261836</t>
  </si>
  <si>
    <t>http://www.whatdotheyknow.com/request/aac_purchases_6#incoming-261837</t>
  </si>
  <si>
    <t>http://www.whatdotheyknow.com/request/aac_purchases_6#incoming-261838</t>
  </si>
  <si>
    <t>http://www.whatdotheyknow.com/request/aac_purchases_6#incoming-261839</t>
  </si>
  <si>
    <t>http://www.whatdotheyknow.com/request/aac_purchases_6#incoming-261840</t>
  </si>
  <si>
    <t>http://www.whatdotheyknow.com/request/aac_purchases_6#incoming-261841</t>
  </si>
  <si>
    <t>http://www.whatdotheyknow.com/request/aac_purchases_6#incoming-261842</t>
  </si>
  <si>
    <t>http://www.whatdotheyknow.com/request/aac_purchases_6#incoming-261843</t>
  </si>
  <si>
    <t>http://www.whatdotheyknow.com/request/aac_purchases_6#incoming-261844</t>
  </si>
  <si>
    <t>http://www.whatdotheyknow.com/request/aac_purchases_6#incoming-261845</t>
  </si>
  <si>
    <t>http://www.whatdotheyknow.com/request/aac_purchases_6#incoming-261846</t>
  </si>
  <si>
    <t>http://www.whatdotheyknow.com/request/aac_purchases_6#incoming-261847</t>
  </si>
  <si>
    <t>http://www.whatdotheyknow.com/request/aac_purchases_6#incoming-261848</t>
  </si>
  <si>
    <t>http://www.whatdotheyknow.com/request/aac_purchases_6#incoming-261849</t>
  </si>
  <si>
    <t>http://www.whatdotheyknow.com/request/aac_purchases_6#incoming-261850</t>
  </si>
  <si>
    <t>http://www.whatdotheyknow.com/request/aac_purchases_6#incoming-261851</t>
  </si>
  <si>
    <t>http://www.whatdotheyknow.com/request/aac_purchases_6#incoming-261852</t>
  </si>
  <si>
    <t>http://www.whatdotheyknow.com/request/aac_purchases_6#incoming-261853</t>
  </si>
  <si>
    <t>http://www.whatdotheyknow.com/request/aac_purchases_6#incoming-261854</t>
  </si>
  <si>
    <t>http://www.whatdotheyknow.com/request/aac_purchases_6#incoming-261855</t>
  </si>
  <si>
    <t>http://www.whatdotheyknow.com/request/aac_purchases_6#incoming-261856</t>
  </si>
  <si>
    <t>http://www.whatdotheyknow.com/request/aac_purchases_6#incoming-261857</t>
  </si>
  <si>
    <t>http://www.whatdotheyknow.com/request/aac_purchases_6#incoming-261858</t>
  </si>
  <si>
    <t>http://www.whatdotheyknow.com/request/aac_purchases_6#incoming-261859</t>
  </si>
  <si>
    <t>http://www.whatdotheyknow.com/request/aac_purchases_6#incoming-261860</t>
  </si>
  <si>
    <t>http://www.whatdotheyknow.com/request/aac_purchases_6#incoming-261861</t>
  </si>
  <si>
    <t>http://www.whatdotheyknow.com/request/aac_purchases_6#incoming-261862</t>
  </si>
  <si>
    <t>http://www.whatdotheyknow.com/request/aac_purchases_6#incoming-261863</t>
  </si>
  <si>
    <t>http://www.whatdotheyknow.com/request/aac_purchases_6#incoming-261864</t>
  </si>
  <si>
    <t>http://www.whatdotheyknow.com/request/aac_purchases_6#incoming-261865</t>
  </si>
  <si>
    <t>http://www.whatdotheyknow.com/request/aac_purchases_6#incoming-261866</t>
  </si>
  <si>
    <t>http://www.whatdotheyknow.com/request/aac_purchases_6#incoming-261867</t>
  </si>
  <si>
    <t>http://www.whatdotheyknow.com/request/aac_purchases_6#incoming-261868</t>
  </si>
  <si>
    <t>http://www.whatdotheyknow.com/request/aac_purchases_6#incoming-261869</t>
  </si>
  <si>
    <t>http://www.whatdotheyknow.com/request/aac_purchases_6#incoming-261870</t>
  </si>
  <si>
    <t>http://www.whatdotheyknow.com/request/aac_purchases_6#incoming-261871</t>
  </si>
  <si>
    <t>http://www.whatdotheyknow.com/request/aac_purchases_6#incoming-261872</t>
  </si>
  <si>
    <t>http://www.whatdotheyknow.com/request/aac_purchases_6#incoming-261873</t>
  </si>
  <si>
    <t>http://www.whatdotheyknow.com/request/aac_purchases_6#incoming-261874</t>
  </si>
  <si>
    <t>http://www.whatdotheyknow.com/request/aac_purchases_6#incoming-261875</t>
  </si>
  <si>
    <t>http://www.whatdotheyknow.com/request/aac_purchases_6#incoming-261876</t>
  </si>
  <si>
    <t>http://www.whatdotheyknow.com/request/aac_purchases_6#incoming-261877</t>
  </si>
  <si>
    <t>http://www.whatdotheyknow.com/request/aac_purchases_6#incoming-261878</t>
  </si>
  <si>
    <t>http://www.whatdotheyknow.com/request/aac_purchases_6#incoming-261879</t>
  </si>
  <si>
    <t>http://www.whatdotheyknow.com/request/aac_purchases_6#incoming-261880</t>
  </si>
  <si>
    <t>http://www.whatdotheyknow.com/request/aac_purchases_6#incoming-261881</t>
  </si>
  <si>
    <t>http://www.whatdotheyknow.com/request/aac_purchases_6#incoming-261882</t>
  </si>
  <si>
    <t>http://www.whatdotheyknow.com/request/aac_purchases_6#incoming-261883</t>
  </si>
  <si>
    <t>http://www.whatdotheyknow.com/request/aac_purchases_6#incoming-261884</t>
  </si>
  <si>
    <t>http://www.whatdotheyknow.com/request/aac_purchases_6#incoming-261885</t>
  </si>
  <si>
    <t>http://www.whatdotheyknow.com/request/aac_purchases_6#incoming-261886</t>
  </si>
  <si>
    <t>http://www.whatdotheyknow.com/request/aac_purchases_6#incoming-261887</t>
  </si>
  <si>
    <t>http://www.whatdotheyknow.com/request/aac_purchases_6#incoming-261888</t>
  </si>
  <si>
    <t>http://www.whatdotheyknow.com/request/aac_purchases_6#incoming-261889</t>
  </si>
  <si>
    <t>http://www.whatdotheyknow.com/request/aac_purchases_6#incoming-261890</t>
  </si>
  <si>
    <t>http://www.whatdotheyknow.com/request/aac_purchases_6#incoming-261891</t>
  </si>
  <si>
    <t>http://www.whatdotheyknow.com/request/aac_purchases_6#incoming-261892</t>
  </si>
  <si>
    <t>http://www.whatdotheyknow.com/request/aac_purchases_6#incoming-261893</t>
  </si>
  <si>
    <t>http://www.whatdotheyknow.com/request/aac_purchases_6#incoming-261894</t>
  </si>
  <si>
    <t>http://www.whatdotheyknow.com/request/aac_purchases_8/new</t>
  </si>
  <si>
    <t>Powys Teaching Health Board</t>
  </si>
  <si>
    <t>Makaton signing for babies</t>
  </si>
  <si>
    <t>PECs video</t>
  </si>
  <si>
    <t>Pokit</t>
  </si>
  <si>
    <t>Pyramid Schedule Board</t>
  </si>
  <si>
    <t>Makaton core vocabulary</t>
  </si>
  <si>
    <t>Smartboard</t>
  </si>
  <si>
    <t>Waistband amplifier</t>
  </si>
  <si>
    <t>Voice amp</t>
  </si>
  <si>
    <t>Throat Amp and mics</t>
  </si>
  <si>
    <t>vantage lite</t>
  </si>
  <si>
    <t>communcation books</t>
  </si>
  <si>
    <t>http://www.kapitexshop.com/servox-inton-complete-–-comprising-unit--charger--mains-lead--2-rechargeable-batteries-and-oral-connector.php?filter_name=Servox</t>
  </si>
  <si>
    <t>Inton Complete</t>
  </si>
  <si>
    <t>App Store - Predictable</t>
  </si>
  <si>
    <t>http://appsforaac.net/applist</t>
  </si>
  <si>
    <t>3M</t>
  </si>
  <si>
    <t>http://www.healthyworkstations.com/ProductGroupItem.asp?PrGrp=174</t>
  </si>
  <si>
    <t>Digital Recorder</t>
  </si>
  <si>
    <t>Olympus</t>
  </si>
  <si>
    <t>From a browse of Olympus site…</t>
  </si>
  <si>
    <t>http://www.inclusive.co.uk/big-step-by-step-with-levels-p6018</t>
  </si>
  <si>
    <t>BIG step-by-step</t>
  </si>
  <si>
    <t>Big Red Twist</t>
  </si>
  <si>
    <t>http://www.inclusive.co.uk/big-red-twist-p2544</t>
  </si>
  <si>
    <t>http://www.spacekraft.co.uk/shops/sk/Product.aspx?cref=PD1682804</t>
  </si>
  <si>
    <t>Space Kraft</t>
  </si>
  <si>
    <t>Cheapest thingo on the website</t>
  </si>
  <si>
    <t>http://www.talkingmats.com/index.php/our-shop/category/19-talking-mats-single-resources</t>
  </si>
  <si>
    <t>http://www.dlf-data.org.uk/product.php?product_id=0037533</t>
  </si>
  <si>
    <t>http://www.liberator.co.uk/switch-latch-and-timer.html</t>
  </si>
  <si>
    <t>http://www.gstsdesigns.com/AidstoDailyLiving/AssistiveProducts.htm</t>
  </si>
  <si>
    <t>AbleNet</t>
  </si>
  <si>
    <t>http://www.inclusive.co.uk/ablenet-switches-specs-switch-p2539</t>
  </si>
  <si>
    <t>Adaptivation's</t>
  </si>
  <si>
    <t>http://www.gak.co.uk/en/sennheiser-hd-201/6228?gclid=CJGOvIH-ubACFUdlfAodw3Sc9A</t>
  </si>
  <si>
    <t>Sennheiser</t>
  </si>
  <si>
    <t>SAY-IT! SAM</t>
  </si>
  <si>
    <t>http://www.possum.co.uk/product/56</t>
  </si>
  <si>
    <t>PowerLink2</t>
  </si>
  <si>
    <t>http://www.swexpress.com/item/F05F28FDA0173E808525751400504C93!opendocument&amp;title=Chatbox-1</t>
  </si>
  <si>
    <t>Convered from $</t>
  </si>
  <si>
    <t>http://www.techcess.co.uk/PDFs/Techcess_Pricelist.pdf</t>
  </si>
  <si>
    <t>iPhone</t>
  </si>
  <si>
    <t>Partner Plus Stepper</t>
  </si>
  <si>
    <t>http://www.inclusive.co.uk/partner-plus-stepper-p2095</t>
  </si>
  <si>
    <t xml:space="preserve">Cardinal </t>
  </si>
  <si>
    <t>NovitaTech</t>
  </si>
  <si>
    <t>$700 dollars converted.</t>
  </si>
  <si>
    <t>http://www.novitatech.org.au/product.asp?p=247&amp;id=1874</t>
  </si>
  <si>
    <t>Bee-Bot</t>
  </si>
  <si>
    <t>http://www.inclusive.co.uk/bee-bot-p2482</t>
  </si>
  <si>
    <t>https://store.prentrom.com/product_info.php/cPath/1_26/products_id/42</t>
  </si>
  <si>
    <t>$7250.00 converted</t>
  </si>
  <si>
    <t>http://www.woodlaketechnologies.com/detail.asp?bid=468</t>
  </si>
  <si>
    <t>$975 conveted</t>
  </si>
  <si>
    <t>http://www.qedonline.co.uk/catalog/product_info.php?products_id=476</t>
  </si>
  <si>
    <t>Hand-held microphone</t>
  </si>
  <si>
    <t>theScotishVoice</t>
  </si>
  <si>
    <t>http://www.thescottishvoice.org.uk/Home/</t>
  </si>
  <si>
    <t>http://www.inclusive.co.uk/ablenet-toy-control-timers-p2540</t>
  </si>
  <si>
    <t>Switch latch timer</t>
  </si>
  <si>
    <t>http://www.emslonline.co.uk/Sound-Equipment/Amplifiers/Eagle-Waistband-Amplifier/prod_850.html</t>
  </si>
  <si>
    <t>Eagle</t>
  </si>
  <si>
    <t>Waistband Amplifier</t>
  </si>
  <si>
    <t>http://www.qedonline.co.uk/catalog/product_info.php?products_id=477</t>
  </si>
  <si>
    <t>EV5 speech Amplifier</t>
  </si>
  <si>
    <t>https://store.prentrom.com/product_info.php/cPath/11/products_id/53</t>
  </si>
  <si>
    <t>$7895 converted</t>
  </si>
  <si>
    <t>EC02</t>
  </si>
  <si>
    <t>EC02 with WordPower</t>
  </si>
  <si>
    <t>$8245 converted</t>
  </si>
  <si>
    <t>http://www.inclusive.co.uk/fl4sh-scanning-communicator-p2068</t>
  </si>
  <si>
    <t>350 euro</t>
  </si>
  <si>
    <t>http://www.defstut.com/eng/order.html</t>
  </si>
  <si>
    <t>Defstut</t>
  </si>
  <si>
    <t>http://ihear.co.uk/crescendo-50-personal-communications-system-p-36.html</t>
  </si>
  <si>
    <t>Crescendo</t>
  </si>
  <si>
    <t>Crescendo 50</t>
  </si>
  <si>
    <t>http://www.inclusive.co.uk/click-on-p2545</t>
  </si>
  <si>
    <t>Click-On</t>
  </si>
  <si>
    <t>Current price (should be changed for other years</t>
  </si>
  <si>
    <t>http://www.apple.com/uk/ipad/</t>
  </si>
  <si>
    <t>PARTNER/TWO</t>
  </si>
  <si>
    <t>http://www.speechbubble.org.uk/device/4talk4/</t>
  </si>
  <si>
    <t>4Talk4</t>
  </si>
  <si>
    <t xml:space="preserve">Was "ADVOCATE+ COMMUNICATOR" </t>
  </si>
  <si>
    <t>http://www.inclusive.co.uk/boardmaker-activity-pad-p2060</t>
  </si>
  <si>
    <t>http://www.speechbubble.org.uk/device/chatpc-silk/</t>
  </si>
  <si>
    <t>ChatPC</t>
  </si>
  <si>
    <t>Was CHAT PC-II</t>
  </si>
  <si>
    <t>was "CHAT PC-M3"</t>
  </si>
  <si>
    <t>for unknown models</t>
  </si>
  <si>
    <t>ChatPC Silk</t>
  </si>
  <si>
    <t>http://enablingdevices.com/catalog/capability_switches/hand-finger-body-switches/eye-blink-switch</t>
  </si>
  <si>
    <t>$138 converted</t>
  </si>
  <si>
    <t>Eye blink switch</t>
  </si>
  <si>
    <t>Enabling Devices</t>
  </si>
  <si>
    <t>http://www.proedinc.com/customer/productView.aspx?ID=2571</t>
  </si>
  <si>
    <t>$79 converted</t>
  </si>
  <si>
    <t>Unknown</t>
  </si>
  <si>
    <t>http://www.tecsol.com.au/pdfs/Jive%20Flyer.pdf</t>
  </si>
  <si>
    <t>http://www.forestbooks.com/products/images/pages/Forest%20Books%20Catalogue%202009-10.pdf</t>
  </si>
  <si>
    <t>Let's sign and write (pack)</t>
  </si>
  <si>
    <t>http://www.inclusive.co.uk/matrix-maker-p4837</t>
  </si>
  <si>
    <t>Think it's widgit.. Not clear</t>
  </si>
  <si>
    <t>Matrix Maker Plus</t>
  </si>
  <si>
    <t>http://e2l.uk.com/store/</t>
  </si>
  <si>
    <t>http://www.logan-technologies.co.uk/sites/default/files/docs/2012-LOGAN-PROXTALKER-PRICELIST.pdf</t>
  </si>
  <si>
    <t>Logan</t>
  </si>
  <si>
    <t>S32</t>
  </si>
  <si>
    <t>http://www.inclusive.co.uk/tobii-s32-p4766</t>
  </si>
  <si>
    <t>http://www.barcode-uk.com/unitech-ms120-scanner-p-7981.html</t>
  </si>
  <si>
    <t>Unitech</t>
  </si>
  <si>
    <t>Pen Scanner</t>
  </si>
  <si>
    <t>http://www.inclusive.co.uk/amdi-tech-scan-p2051</t>
  </si>
  <si>
    <t>Tech/Speak 32 - 32 x 4 Levels</t>
  </si>
  <si>
    <t>Tech/Talk 8 - 8 x 8 Levels</t>
  </si>
  <si>
    <t>assuming 'ecu' was missed off the end</t>
  </si>
  <si>
    <t>http://www.winslow-cat.com/swallow-reminder.html</t>
  </si>
  <si>
    <t>http://speechbubble.somcom.co.uk/device/vocaflex/</t>
  </si>
  <si>
    <t>http://speechbubble.org.uk/device/touchspeak-htc-7500/</t>
  </si>
  <si>
    <t>TouchSpeak HTC 7500</t>
  </si>
  <si>
    <t>HTC</t>
  </si>
  <si>
    <t>http://www.dlf-data.org.uk/supplier.php?supplier_id=0011890&amp;product_id=0038630</t>
  </si>
  <si>
    <t>SuperVoca</t>
  </si>
  <si>
    <t>Need to look into this one a bit more…</t>
  </si>
  <si>
    <t>http://www.speechbubble.org.uk/device/tobii-c8/</t>
  </si>
  <si>
    <t>C8</t>
  </si>
  <si>
    <t>Aprox. Unit Price</t>
  </si>
  <si>
    <t>Order of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</si>
</sst>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£&quot;#,##0.00;[Red]\-&quot;£&quot;#,##0.00"/>
    <numFmt numFmtId="44" formatCode="_-&quot;£&quot;* #,##0.00_-;\-&quot;£&quot;* #,##0.00_-;_-&quot;£&quot;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TimesNewRoman"/>
    </font>
    <font>
      <sz val="11"/>
      <color theme="1"/>
      <name val="Calibri"/>
      <family val="2"/>
      <scheme val="minor"/>
    </font>
    <font>
      <sz val="10"/>
      <color indexed="8"/>
      <name val="Arial"/>
    </font>
    <font>
      <sz val="13"/>
      <color rgb="FF222222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33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8" fillId="0" borderId="0" xfId="0" applyFont="1"/>
    <xf numFmtId="44" fontId="0" fillId="0" borderId="0" xfId="0" applyNumberFormat="1"/>
    <xf numFmtId="8" fontId="0" fillId="0" borderId="0" xfId="33" applyNumberFormat="1" applyFont="1"/>
  </cellXfs>
  <cellStyles count="1567">
    <cellStyle name="Currency" xfId="3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Normal" xfId="0" builtinId="0"/>
    <cellStyle name="Normal 2" xfId="69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tabSelected="1" topLeftCell="A52" workbookViewId="0">
      <selection activeCell="A98" sqref="A98"/>
    </sheetView>
    <sheetView tabSelected="1" workbookViewId="1">
      <selection activeCell="A156" sqref="A156"/>
    </sheetView>
  </sheetViews>
  <sheetFormatPr baseColWidth="10" defaultRowHeight="15" x14ac:dyDescent="0"/>
  <cols>
    <col min="1" max="1" width="55" bestFit="1" customWidth="1"/>
    <col min="2" max="2" width="13.6640625" bestFit="1" customWidth="1"/>
    <col min="3" max="3" width="15.1640625" style="1" bestFit="1" customWidth="1"/>
    <col min="4" max="4" width="36.83203125" customWidth="1"/>
  </cols>
  <sheetData>
    <row r="1" spans="1:5">
      <c r="A1" t="s">
        <v>116</v>
      </c>
      <c r="B1" t="s">
        <v>1</v>
      </c>
      <c r="C1" s="1" t="s">
        <v>44</v>
      </c>
      <c r="D1" t="s">
        <v>117</v>
      </c>
      <c r="E1" t="s">
        <v>118</v>
      </c>
    </row>
    <row r="2" spans="1:5">
      <c r="A2" t="s">
        <v>113</v>
      </c>
      <c r="B2" t="s">
        <v>28</v>
      </c>
      <c r="C2" s="1">
        <v>4624.3100000000004</v>
      </c>
      <c r="D2" t="s">
        <v>378</v>
      </c>
      <c r="E2" t="s">
        <v>377</v>
      </c>
    </row>
    <row r="3" spans="1:5" ht="15" customHeight="1">
      <c r="A3" t="s">
        <v>114</v>
      </c>
      <c r="B3" t="s">
        <v>383</v>
      </c>
      <c r="C3" s="1">
        <v>0</v>
      </c>
      <c r="E3" t="s">
        <v>384</v>
      </c>
    </row>
    <row r="4" spans="1:5">
      <c r="A4" t="s">
        <v>218</v>
      </c>
      <c r="B4" t="s">
        <v>79</v>
      </c>
      <c r="C4" s="1">
        <v>30</v>
      </c>
      <c r="E4" t="s">
        <v>217</v>
      </c>
    </row>
    <row r="5" spans="1:5">
      <c r="A5" t="s">
        <v>410</v>
      </c>
      <c r="B5" t="s">
        <v>78</v>
      </c>
      <c r="C5" s="1">
        <v>229</v>
      </c>
      <c r="E5" t="s">
        <v>409</v>
      </c>
    </row>
    <row r="6" spans="1:5">
      <c r="A6" t="s">
        <v>61</v>
      </c>
      <c r="B6" t="s">
        <v>52</v>
      </c>
      <c r="C6" s="1">
        <v>474</v>
      </c>
      <c r="E6" t="s">
        <v>62</v>
      </c>
    </row>
    <row r="7" spans="1:5">
      <c r="A7" t="s">
        <v>27</v>
      </c>
      <c r="B7" t="s">
        <v>14</v>
      </c>
      <c r="C7" s="1">
        <v>0</v>
      </c>
      <c r="E7" t="s">
        <v>340</v>
      </c>
    </row>
    <row r="8" spans="1:5">
      <c r="A8" t="s">
        <v>339</v>
      </c>
      <c r="B8" t="s">
        <v>14</v>
      </c>
      <c r="C8" s="1">
        <v>109.99</v>
      </c>
    </row>
    <row r="9" spans="1:5">
      <c r="A9" t="s">
        <v>88</v>
      </c>
      <c r="B9" t="s">
        <v>128</v>
      </c>
      <c r="C9" s="1">
        <v>190</v>
      </c>
      <c r="E9" t="s">
        <v>127</v>
      </c>
    </row>
    <row r="10" spans="1:5">
      <c r="A10" t="s">
        <v>375</v>
      </c>
      <c r="B10" t="s">
        <v>79</v>
      </c>
      <c r="C10" s="1">
        <v>46</v>
      </c>
      <c r="E10" t="s">
        <v>376</v>
      </c>
    </row>
    <row r="11" spans="1:5">
      <c r="A11" t="s">
        <v>36</v>
      </c>
      <c r="B11" t="s">
        <v>128</v>
      </c>
      <c r="C11" s="1">
        <v>84</v>
      </c>
      <c r="E11" t="s">
        <v>129</v>
      </c>
    </row>
    <row r="12" spans="1:5">
      <c r="A12" t="s">
        <v>348</v>
      </c>
      <c r="B12" t="s">
        <v>79</v>
      </c>
      <c r="C12" s="1">
        <v>30</v>
      </c>
      <c r="E12" t="s">
        <v>349</v>
      </c>
    </row>
    <row r="13" spans="1:5">
      <c r="A13" t="s">
        <v>347</v>
      </c>
      <c r="B13" t="s">
        <v>128</v>
      </c>
      <c r="C13" s="1">
        <v>135</v>
      </c>
      <c r="E13" t="s">
        <v>346</v>
      </c>
    </row>
    <row r="14" spans="1:5">
      <c r="A14" t="s">
        <v>119</v>
      </c>
      <c r="B14" t="s">
        <v>49</v>
      </c>
      <c r="C14" s="1">
        <v>30</v>
      </c>
      <c r="E14" t="s">
        <v>48</v>
      </c>
    </row>
    <row r="15" spans="1:5">
      <c r="A15" t="s">
        <v>66</v>
      </c>
      <c r="B15" t="s">
        <v>241</v>
      </c>
      <c r="C15" s="1">
        <v>0</v>
      </c>
      <c r="E15" t="s">
        <v>5</v>
      </c>
    </row>
    <row r="16" spans="1:5">
      <c r="A16" t="s">
        <v>139</v>
      </c>
      <c r="B16" t="s">
        <v>26</v>
      </c>
      <c r="C16" s="1">
        <v>209</v>
      </c>
      <c r="D16" t="s">
        <v>141</v>
      </c>
      <c r="E16" t="s">
        <v>140</v>
      </c>
    </row>
    <row r="17" spans="1:5">
      <c r="A17" t="s">
        <v>258</v>
      </c>
      <c r="B17" t="s">
        <v>26</v>
      </c>
      <c r="C17" s="1">
        <v>895</v>
      </c>
      <c r="E17" t="s">
        <v>412</v>
      </c>
    </row>
    <row r="18" spans="1:5">
      <c r="A18" t="s">
        <v>18</v>
      </c>
      <c r="B18" t="s">
        <v>17</v>
      </c>
      <c r="C18" s="1">
        <v>5380</v>
      </c>
      <c r="E18" t="s">
        <v>72</v>
      </c>
    </row>
    <row r="19" spans="1:5">
      <c r="A19" t="s">
        <v>18</v>
      </c>
      <c r="B19" t="s">
        <v>17</v>
      </c>
      <c r="C19" s="1">
        <v>5380</v>
      </c>
      <c r="E19" t="s">
        <v>190</v>
      </c>
    </row>
    <row r="20" spans="1:5">
      <c r="A20" t="s">
        <v>191</v>
      </c>
      <c r="B20" t="s">
        <v>17</v>
      </c>
      <c r="C20" s="1">
        <f>4895+5380</f>
        <v>10275</v>
      </c>
      <c r="E20" t="s">
        <v>192</v>
      </c>
    </row>
    <row r="21" spans="1:5">
      <c r="A21" t="s">
        <v>371</v>
      </c>
      <c r="B21" t="s">
        <v>372</v>
      </c>
      <c r="C21" s="1">
        <v>446.48</v>
      </c>
      <c r="D21" t="s">
        <v>373</v>
      </c>
      <c r="E21" t="s">
        <v>374</v>
      </c>
    </row>
    <row r="22" spans="1:5">
      <c r="A22" t="s">
        <v>91</v>
      </c>
      <c r="B22" t="s">
        <v>241</v>
      </c>
      <c r="C22" s="1">
        <v>320.2</v>
      </c>
      <c r="D22" t="s">
        <v>366</v>
      </c>
      <c r="E22" t="s">
        <v>365</v>
      </c>
    </row>
    <row r="23" spans="1:5">
      <c r="A23" t="s">
        <v>414</v>
      </c>
      <c r="B23" t="s">
        <v>78</v>
      </c>
      <c r="C23" s="1">
        <v>1995</v>
      </c>
      <c r="D23" t="s">
        <v>417</v>
      </c>
      <c r="E23" t="s">
        <v>413</v>
      </c>
    </row>
    <row r="24" spans="1:5">
      <c r="A24" t="s">
        <v>418</v>
      </c>
      <c r="B24" t="s">
        <v>78</v>
      </c>
      <c r="C24" s="1">
        <v>1995</v>
      </c>
      <c r="E24" t="s">
        <v>413</v>
      </c>
    </row>
    <row r="25" spans="1:5">
      <c r="A25" t="s">
        <v>405</v>
      </c>
      <c r="B25" t="s">
        <v>79</v>
      </c>
      <c r="C25" s="1">
        <v>119</v>
      </c>
      <c r="E25" t="s">
        <v>404</v>
      </c>
    </row>
    <row r="26" spans="1:5">
      <c r="A26" t="s">
        <v>403</v>
      </c>
      <c r="B26" t="s">
        <v>402</v>
      </c>
      <c r="C26" s="1">
        <v>71.75</v>
      </c>
      <c r="E26" t="s">
        <v>401</v>
      </c>
    </row>
    <row r="27" spans="1:5">
      <c r="A27" t="s">
        <v>74</v>
      </c>
      <c r="B27" t="s">
        <v>132</v>
      </c>
      <c r="C27" s="1">
        <v>99</v>
      </c>
      <c r="E27" t="s">
        <v>131</v>
      </c>
    </row>
    <row r="28" spans="1:5">
      <c r="A28" t="s">
        <v>115</v>
      </c>
      <c r="B28" t="s">
        <v>400</v>
      </c>
      <c r="C28" s="1">
        <v>282.11</v>
      </c>
      <c r="D28" t="s">
        <v>398</v>
      </c>
      <c r="E28" t="s">
        <v>399</v>
      </c>
    </row>
    <row r="29" spans="1:5">
      <c r="A29" t="s">
        <v>87</v>
      </c>
      <c r="B29" t="s">
        <v>10</v>
      </c>
      <c r="C29" s="1">
        <v>520</v>
      </c>
      <c r="E29" t="s">
        <v>126</v>
      </c>
    </row>
    <row r="30" spans="1:5">
      <c r="A30" t="s">
        <v>343</v>
      </c>
      <c r="B30" t="s">
        <v>344</v>
      </c>
      <c r="C30" s="1">
        <v>80</v>
      </c>
      <c r="D30" t="s">
        <v>345</v>
      </c>
    </row>
    <row r="31" spans="1:5">
      <c r="A31" t="s">
        <v>50</v>
      </c>
      <c r="B31" t="s">
        <v>26</v>
      </c>
      <c r="C31" s="1">
        <v>0</v>
      </c>
      <c r="E31" t="s">
        <v>5</v>
      </c>
    </row>
    <row r="32" spans="1:5">
      <c r="A32" t="s">
        <v>94</v>
      </c>
      <c r="B32" t="s">
        <v>26</v>
      </c>
      <c r="C32" s="1">
        <v>0</v>
      </c>
      <c r="E32" t="s">
        <v>5</v>
      </c>
    </row>
    <row r="33" spans="1:5">
      <c r="A33" t="s">
        <v>83</v>
      </c>
      <c r="B33" t="s">
        <v>26</v>
      </c>
      <c r="C33" s="1">
        <v>0</v>
      </c>
      <c r="E33" t="s">
        <v>5</v>
      </c>
    </row>
    <row r="34" spans="1:5">
      <c r="A34" t="s">
        <v>125</v>
      </c>
      <c r="B34" t="s">
        <v>78</v>
      </c>
      <c r="C34" s="1">
        <v>120</v>
      </c>
      <c r="D34" t="s">
        <v>124</v>
      </c>
      <c r="E34" t="s">
        <v>123</v>
      </c>
    </row>
    <row r="35" spans="1:5">
      <c r="A35" t="s">
        <v>394</v>
      </c>
      <c r="B35" t="s">
        <v>28</v>
      </c>
      <c r="C35" s="1">
        <v>5035.71</v>
      </c>
      <c r="D35" t="s">
        <v>393</v>
      </c>
      <c r="E35" t="s">
        <v>392</v>
      </c>
    </row>
    <row r="36" spans="1:5">
      <c r="A36" t="s">
        <v>395</v>
      </c>
      <c r="B36" t="s">
        <v>28</v>
      </c>
      <c r="C36" s="1">
        <v>5258.95</v>
      </c>
      <c r="D36" t="s">
        <v>396</v>
      </c>
      <c r="E36" t="s">
        <v>392</v>
      </c>
    </row>
    <row r="37" spans="1:5">
      <c r="A37" t="s">
        <v>174</v>
      </c>
      <c r="B37" t="s">
        <v>12</v>
      </c>
      <c r="C37" s="1">
        <v>395</v>
      </c>
      <c r="D37" t="s">
        <v>175</v>
      </c>
      <c r="E37" t="s">
        <v>176</v>
      </c>
    </row>
    <row r="38" spans="1:5">
      <c r="A38" t="s">
        <v>391</v>
      </c>
      <c r="B38" t="s">
        <v>41</v>
      </c>
      <c r="C38" s="1">
        <v>378</v>
      </c>
      <c r="E38" t="s">
        <v>390</v>
      </c>
    </row>
    <row r="39" spans="1:5">
      <c r="A39" t="s">
        <v>421</v>
      </c>
      <c r="B39" t="s">
        <v>422</v>
      </c>
      <c r="C39" s="1">
        <v>88.62</v>
      </c>
      <c r="D39" t="s">
        <v>420</v>
      </c>
      <c r="E39" t="s">
        <v>419</v>
      </c>
    </row>
    <row r="40" spans="1:5">
      <c r="A40" t="s">
        <v>261</v>
      </c>
      <c r="B40" t="s">
        <v>425</v>
      </c>
      <c r="C40" s="1">
        <v>50.38</v>
      </c>
      <c r="D40" t="s">
        <v>424</v>
      </c>
      <c r="E40" t="s">
        <v>423</v>
      </c>
    </row>
    <row r="41" spans="1:5">
      <c r="A41" t="s">
        <v>51</v>
      </c>
      <c r="B41" t="s">
        <v>26</v>
      </c>
      <c r="C41" s="1">
        <v>0</v>
      </c>
      <c r="E41" t="s">
        <v>5</v>
      </c>
    </row>
    <row r="42" spans="1:5">
      <c r="A42" t="s">
        <v>235</v>
      </c>
      <c r="B42" t="s">
        <v>52</v>
      </c>
      <c r="C42" s="1">
        <v>415</v>
      </c>
      <c r="E42" t="s">
        <v>236</v>
      </c>
    </row>
    <row r="43" spans="1:5">
      <c r="A43" t="s">
        <v>96</v>
      </c>
      <c r="B43" t="s">
        <v>128</v>
      </c>
      <c r="C43" s="1">
        <v>675</v>
      </c>
      <c r="E43" t="s">
        <v>397</v>
      </c>
    </row>
    <row r="44" spans="1:5">
      <c r="A44" t="s">
        <v>229</v>
      </c>
      <c r="B44" t="s">
        <v>4</v>
      </c>
      <c r="C44" s="1">
        <v>2915</v>
      </c>
      <c r="E44" t="s">
        <v>226</v>
      </c>
    </row>
    <row r="45" spans="1:5">
      <c r="A45" t="s">
        <v>59</v>
      </c>
      <c r="B45" t="s">
        <v>52</v>
      </c>
      <c r="C45" s="1">
        <v>15</v>
      </c>
      <c r="E45" t="s">
        <v>56</v>
      </c>
    </row>
    <row r="46" spans="1:5">
      <c r="A46" t="s">
        <v>31</v>
      </c>
      <c r="B46" t="s">
        <v>152</v>
      </c>
      <c r="C46" s="1">
        <v>114</v>
      </c>
      <c r="E46" t="s">
        <v>221</v>
      </c>
    </row>
    <row r="47" spans="1:5">
      <c r="A47" t="s">
        <v>90</v>
      </c>
      <c r="B47" t="s">
        <v>152</v>
      </c>
      <c r="C47" s="1">
        <v>94</v>
      </c>
      <c r="E47" t="s">
        <v>220</v>
      </c>
    </row>
    <row r="48" spans="1:5">
      <c r="A48" t="s">
        <v>82</v>
      </c>
      <c r="B48" t="s">
        <v>152</v>
      </c>
      <c r="C48" s="1">
        <v>104</v>
      </c>
      <c r="E48" t="s">
        <v>146</v>
      </c>
    </row>
    <row r="49" spans="1:5">
      <c r="A49" t="s">
        <v>120</v>
      </c>
      <c r="B49" t="s">
        <v>45</v>
      </c>
      <c r="C49" s="1">
        <v>123</v>
      </c>
    </row>
    <row r="50" spans="1:5">
      <c r="A50" t="s">
        <v>97</v>
      </c>
      <c r="B50" t="s">
        <v>152</v>
      </c>
      <c r="C50" s="1">
        <v>359</v>
      </c>
      <c r="E50" t="s">
        <v>222</v>
      </c>
    </row>
    <row r="51" spans="1:5">
      <c r="A51" t="s">
        <v>211</v>
      </c>
      <c r="B51" t="s">
        <v>152</v>
      </c>
      <c r="C51" s="1">
        <v>135</v>
      </c>
      <c r="E51" t="s">
        <v>212</v>
      </c>
    </row>
    <row r="52" spans="1:5">
      <c r="A52" t="s">
        <v>147</v>
      </c>
      <c r="B52" t="s">
        <v>152</v>
      </c>
      <c r="C52" s="1">
        <v>130</v>
      </c>
      <c r="D52" t="s">
        <v>148</v>
      </c>
      <c r="E52" t="s">
        <v>146</v>
      </c>
    </row>
    <row r="53" spans="1:5">
      <c r="A53" t="s">
        <v>382</v>
      </c>
      <c r="B53" t="s">
        <v>42</v>
      </c>
      <c r="C53" s="1">
        <v>244</v>
      </c>
      <c r="E53" t="s">
        <v>381</v>
      </c>
    </row>
    <row r="54" spans="1:5">
      <c r="A54" t="s">
        <v>232</v>
      </c>
      <c r="B54" t="s">
        <v>233</v>
      </c>
      <c r="C54" s="1">
        <v>648.91999999999996</v>
      </c>
      <c r="D54" t="s">
        <v>234</v>
      </c>
      <c r="E54" t="s">
        <v>231</v>
      </c>
    </row>
    <row r="55" spans="1:5">
      <c r="A55" t="s">
        <v>242</v>
      </c>
      <c r="B55" t="s">
        <v>241</v>
      </c>
      <c r="C55" s="1">
        <v>188.48</v>
      </c>
      <c r="D55" t="s">
        <v>243</v>
      </c>
      <c r="E55" t="s">
        <v>240</v>
      </c>
    </row>
    <row r="56" spans="1:5">
      <c r="A56" t="s">
        <v>338</v>
      </c>
      <c r="B56" t="s">
        <v>10</v>
      </c>
      <c r="C56" s="1">
        <v>465</v>
      </c>
      <c r="E56" t="s">
        <v>337</v>
      </c>
    </row>
    <row r="57" spans="1:5">
      <c r="A57" t="s">
        <v>29</v>
      </c>
      <c r="B57" t="s">
        <v>14</v>
      </c>
      <c r="C57" s="1">
        <v>0</v>
      </c>
      <c r="E57" t="s">
        <v>5</v>
      </c>
    </row>
    <row r="58" spans="1:5">
      <c r="A58" t="s">
        <v>29</v>
      </c>
      <c r="B58" t="s">
        <v>14</v>
      </c>
      <c r="C58" s="1">
        <v>329</v>
      </c>
      <c r="D58" t="s">
        <v>406</v>
      </c>
      <c r="E58" t="s">
        <v>407</v>
      </c>
    </row>
    <row r="59" spans="1:5">
      <c r="A59" t="s">
        <v>368</v>
      </c>
      <c r="B59" t="s">
        <v>14</v>
      </c>
      <c r="C59" s="1">
        <v>0</v>
      </c>
      <c r="E59" t="s">
        <v>5</v>
      </c>
    </row>
    <row r="60" spans="1:5">
      <c r="A60" t="s">
        <v>19</v>
      </c>
      <c r="B60" t="s">
        <v>14</v>
      </c>
      <c r="C60" s="1">
        <v>0</v>
      </c>
      <c r="E60" t="s">
        <v>5</v>
      </c>
    </row>
    <row r="61" spans="1:5">
      <c r="A61" t="s">
        <v>143</v>
      </c>
      <c r="B61" t="s">
        <v>128</v>
      </c>
      <c r="C61" s="1">
        <v>95</v>
      </c>
      <c r="D61" t="s">
        <v>144</v>
      </c>
      <c r="E61" t="s">
        <v>145</v>
      </c>
    </row>
    <row r="62" spans="1:5">
      <c r="A62" t="s">
        <v>73</v>
      </c>
      <c r="B62" t="s">
        <v>24</v>
      </c>
      <c r="C62" s="1">
        <v>2395</v>
      </c>
      <c r="E62" t="s">
        <v>426</v>
      </c>
    </row>
    <row r="63" spans="1:5">
      <c r="A63" t="s">
        <v>135</v>
      </c>
      <c r="B63" t="s">
        <v>134</v>
      </c>
      <c r="C63" s="1">
        <v>49</v>
      </c>
      <c r="E63" t="s">
        <v>133</v>
      </c>
    </row>
    <row r="64" spans="1:5">
      <c r="A64" t="s">
        <v>142</v>
      </c>
      <c r="B64" t="s">
        <v>136</v>
      </c>
      <c r="C64" s="1">
        <v>419</v>
      </c>
      <c r="D64" t="s">
        <v>138</v>
      </c>
      <c r="E64" t="s">
        <v>137</v>
      </c>
    </row>
    <row r="65" spans="1:5">
      <c r="A65" t="s">
        <v>428</v>
      </c>
      <c r="B65" t="s">
        <v>49</v>
      </c>
      <c r="C65" s="1">
        <v>80</v>
      </c>
      <c r="E65" t="s">
        <v>427</v>
      </c>
    </row>
    <row r="66" spans="1:5">
      <c r="A66" t="s">
        <v>39</v>
      </c>
      <c r="B66" t="s">
        <v>78</v>
      </c>
      <c r="C66" s="1">
        <v>0</v>
      </c>
      <c r="E66" t="s">
        <v>179</v>
      </c>
    </row>
    <row r="67" spans="1:5">
      <c r="A67" t="s">
        <v>7</v>
      </c>
      <c r="B67" t="s">
        <v>52</v>
      </c>
      <c r="C67" s="1">
        <v>3045</v>
      </c>
      <c r="D67" t="s">
        <v>55</v>
      </c>
    </row>
    <row r="68" spans="1:5">
      <c r="A68" t="s">
        <v>58</v>
      </c>
      <c r="B68" t="s">
        <v>52</v>
      </c>
      <c r="C68" s="1">
        <v>195</v>
      </c>
      <c r="E68" t="s">
        <v>56</v>
      </c>
    </row>
    <row r="69" spans="1:5">
      <c r="A69" t="s">
        <v>216</v>
      </c>
      <c r="B69" t="s">
        <v>79</v>
      </c>
      <c r="C69" s="1">
        <v>59</v>
      </c>
      <c r="E69" t="s">
        <v>215</v>
      </c>
    </row>
    <row r="70" spans="1:5">
      <c r="A70" t="s">
        <v>159</v>
      </c>
      <c r="B70" t="s">
        <v>128</v>
      </c>
      <c r="C70" s="1">
        <v>125</v>
      </c>
      <c r="D70" t="s">
        <v>160</v>
      </c>
      <c r="E70" t="s">
        <v>158</v>
      </c>
    </row>
    <row r="71" spans="1:5">
      <c r="A71" t="s">
        <v>214</v>
      </c>
      <c r="B71" t="s">
        <v>128</v>
      </c>
      <c r="C71" s="1">
        <v>84</v>
      </c>
      <c r="E71" t="s">
        <v>213</v>
      </c>
    </row>
    <row r="72" spans="1:5">
      <c r="A72" t="s">
        <v>22</v>
      </c>
      <c r="B72" t="s">
        <v>26</v>
      </c>
      <c r="C72" s="1">
        <v>0</v>
      </c>
      <c r="E72" t="s">
        <v>5</v>
      </c>
    </row>
    <row r="73" spans="1:5">
      <c r="A73" t="s">
        <v>98</v>
      </c>
      <c r="B73" t="s">
        <v>26</v>
      </c>
      <c r="C73" s="1">
        <v>0</v>
      </c>
    </row>
    <row r="74" spans="1:5">
      <c r="A74" t="s">
        <v>431</v>
      </c>
      <c r="B74" t="s">
        <v>49</v>
      </c>
      <c r="C74" s="1">
        <v>79</v>
      </c>
      <c r="D74" t="s">
        <v>430</v>
      </c>
      <c r="E74" t="s">
        <v>429</v>
      </c>
    </row>
    <row r="75" spans="1:5">
      <c r="A75" t="s">
        <v>121</v>
      </c>
      <c r="B75" t="s">
        <v>47</v>
      </c>
      <c r="C75" s="1">
        <v>358.8</v>
      </c>
      <c r="E75" t="s">
        <v>46</v>
      </c>
    </row>
    <row r="76" spans="1:5">
      <c r="A76" t="s">
        <v>13</v>
      </c>
      <c r="B76" t="s">
        <v>78</v>
      </c>
      <c r="C76" s="1">
        <v>768</v>
      </c>
      <c r="E76" t="s">
        <v>219</v>
      </c>
    </row>
    <row r="77" spans="1:5">
      <c r="A77" t="s">
        <v>13</v>
      </c>
      <c r="B77" t="s">
        <v>13</v>
      </c>
      <c r="C77" s="1">
        <v>786</v>
      </c>
      <c r="E77" t="s">
        <v>432</v>
      </c>
    </row>
    <row r="78" spans="1:5">
      <c r="A78" t="s">
        <v>64</v>
      </c>
      <c r="B78" t="s">
        <v>26</v>
      </c>
      <c r="C78" s="1">
        <v>0</v>
      </c>
      <c r="E78" t="s">
        <v>5</v>
      </c>
    </row>
    <row r="79" spans="1:5">
      <c r="A79" t="s">
        <v>15</v>
      </c>
      <c r="B79" t="s">
        <v>52</v>
      </c>
      <c r="C79" s="1">
        <v>195</v>
      </c>
      <c r="E79" t="s">
        <v>56</v>
      </c>
    </row>
    <row r="80" spans="1:5">
      <c r="A80" t="s">
        <v>8</v>
      </c>
      <c r="B80" t="s">
        <v>26</v>
      </c>
      <c r="C80" s="1">
        <v>0</v>
      </c>
      <c r="E80" t="s">
        <v>5</v>
      </c>
    </row>
    <row r="81" spans="1:5" ht="16">
      <c r="A81" t="s">
        <v>122</v>
      </c>
      <c r="B81" t="s">
        <v>4</v>
      </c>
      <c r="C81" s="1">
        <v>2750</v>
      </c>
      <c r="E81" t="s">
        <v>71</v>
      </c>
    </row>
    <row r="82" spans="1:5">
      <c r="A82" t="s">
        <v>35</v>
      </c>
      <c r="B82" t="s">
        <v>26</v>
      </c>
      <c r="C82" s="1">
        <v>0</v>
      </c>
      <c r="E82" t="s">
        <v>5</v>
      </c>
    </row>
    <row r="83" spans="1:5">
      <c r="A83" t="s">
        <v>194</v>
      </c>
      <c r="B83" t="s">
        <v>17</v>
      </c>
      <c r="C83" s="1">
        <v>12480</v>
      </c>
      <c r="E83" t="s">
        <v>193</v>
      </c>
    </row>
    <row r="84" spans="1:5">
      <c r="A84" t="s">
        <v>106</v>
      </c>
      <c r="B84" t="s">
        <v>341</v>
      </c>
      <c r="C84" s="1">
        <v>69</v>
      </c>
      <c r="E84" t="s">
        <v>342</v>
      </c>
    </row>
    <row r="85" spans="1:5">
      <c r="A85" t="s">
        <v>110</v>
      </c>
      <c r="B85" t="s">
        <v>79</v>
      </c>
      <c r="C85" s="1">
        <v>25</v>
      </c>
      <c r="E85" t="s">
        <v>230</v>
      </c>
    </row>
    <row r="86" spans="1:5">
      <c r="A86" t="s">
        <v>89</v>
      </c>
      <c r="B86" t="s">
        <v>201</v>
      </c>
      <c r="C86" s="1">
        <v>199</v>
      </c>
      <c r="E86" t="s">
        <v>237</v>
      </c>
    </row>
    <row r="87" spans="1:5">
      <c r="A87" t="s">
        <v>369</v>
      </c>
      <c r="B87" t="s">
        <v>201</v>
      </c>
      <c r="C87" s="1">
        <v>135</v>
      </c>
      <c r="E87" t="s">
        <v>370</v>
      </c>
    </row>
    <row r="88" spans="1:5">
      <c r="A88" t="s">
        <v>408</v>
      </c>
      <c r="B88" t="s">
        <v>25</v>
      </c>
      <c r="C88" s="1">
        <v>0</v>
      </c>
      <c r="E88" t="s">
        <v>5</v>
      </c>
    </row>
    <row r="89" spans="1:5">
      <c r="A89" t="s">
        <v>439</v>
      </c>
      <c r="B89" t="s">
        <v>438</v>
      </c>
      <c r="C89" s="1">
        <v>89.16</v>
      </c>
      <c r="E89" t="s">
        <v>437</v>
      </c>
    </row>
    <row r="90" spans="1:5">
      <c r="A90" t="s">
        <v>81</v>
      </c>
      <c r="B90" t="s">
        <v>224</v>
      </c>
      <c r="C90" s="1">
        <v>65</v>
      </c>
      <c r="E90" t="s">
        <v>223</v>
      </c>
    </row>
    <row r="91" spans="1:5">
      <c r="A91" t="s">
        <v>99</v>
      </c>
      <c r="B91" t="s">
        <v>4</v>
      </c>
      <c r="C91" s="1">
        <v>3950</v>
      </c>
      <c r="E91" t="s">
        <v>226</v>
      </c>
    </row>
    <row r="92" spans="1:5">
      <c r="A92" t="s">
        <v>173</v>
      </c>
      <c r="B92" t="s">
        <v>128</v>
      </c>
      <c r="C92" s="1">
        <v>149.35</v>
      </c>
      <c r="D92" t="s">
        <v>172</v>
      </c>
      <c r="E92" t="s">
        <v>171</v>
      </c>
    </row>
    <row r="93" spans="1:5">
      <c r="A93" t="s">
        <v>364</v>
      </c>
      <c r="B93" t="s">
        <v>128</v>
      </c>
      <c r="C93" s="1">
        <v>0</v>
      </c>
      <c r="D93" t="s">
        <v>179</v>
      </c>
    </row>
    <row r="94" spans="1:5">
      <c r="A94" t="s">
        <v>68</v>
      </c>
      <c r="B94" t="s">
        <v>69</v>
      </c>
      <c r="C94" s="1">
        <v>9999</v>
      </c>
      <c r="D94" t="s">
        <v>70</v>
      </c>
    </row>
    <row r="95" spans="1:5">
      <c r="A95" t="s">
        <v>21</v>
      </c>
      <c r="B95" t="s">
        <v>434</v>
      </c>
      <c r="C95" s="1">
        <v>1695</v>
      </c>
      <c r="E95" t="s">
        <v>433</v>
      </c>
    </row>
    <row r="96" spans="1:5">
      <c r="A96" t="s">
        <v>435</v>
      </c>
      <c r="B96" t="s">
        <v>17</v>
      </c>
      <c r="C96" s="7">
        <v>725</v>
      </c>
      <c r="E96" t="s">
        <v>436</v>
      </c>
    </row>
    <row r="97" spans="1:5">
      <c r="A97" t="s">
        <v>33</v>
      </c>
      <c r="B97" t="s">
        <v>32</v>
      </c>
      <c r="C97" s="1">
        <v>390.66</v>
      </c>
      <c r="D97" t="s">
        <v>180</v>
      </c>
      <c r="E97" t="s">
        <v>181</v>
      </c>
    </row>
    <row r="98" spans="1:5">
      <c r="A98" t="s">
        <v>177</v>
      </c>
      <c r="B98" t="s">
        <v>32</v>
      </c>
      <c r="C98" s="1">
        <v>0</v>
      </c>
      <c r="D98" t="s">
        <v>178</v>
      </c>
      <c r="E98" t="s">
        <v>179</v>
      </c>
    </row>
    <row r="99" spans="1:5">
      <c r="A99" t="s">
        <v>362</v>
      </c>
      <c r="B99" t="s">
        <v>24</v>
      </c>
      <c r="C99" s="1">
        <v>3200</v>
      </c>
      <c r="E99" t="s">
        <v>363</v>
      </c>
    </row>
    <row r="100" spans="1:5">
      <c r="A100" t="s">
        <v>101</v>
      </c>
      <c r="B100" t="s">
        <v>361</v>
      </c>
      <c r="C100" s="1">
        <v>17.989999999999998</v>
      </c>
      <c r="E100" t="s">
        <v>360</v>
      </c>
    </row>
    <row r="101" spans="1:5">
      <c r="A101" t="s">
        <v>54</v>
      </c>
      <c r="B101" t="s">
        <v>52</v>
      </c>
      <c r="C101" s="1">
        <v>2930</v>
      </c>
      <c r="E101" t="s">
        <v>56</v>
      </c>
    </row>
    <row r="102" spans="1:5">
      <c r="A102" t="s">
        <v>6</v>
      </c>
      <c r="B102" t="s">
        <v>52</v>
      </c>
      <c r="C102" s="1">
        <v>3300</v>
      </c>
      <c r="E102" t="s">
        <v>53</v>
      </c>
    </row>
    <row r="103" spans="1:5">
      <c r="A103" t="s">
        <v>60</v>
      </c>
      <c r="B103" t="s">
        <v>52</v>
      </c>
      <c r="C103" s="1">
        <v>2830</v>
      </c>
      <c r="E103" t="s">
        <v>56</v>
      </c>
    </row>
    <row r="104" spans="1:5">
      <c r="A104" t="s">
        <v>105</v>
      </c>
      <c r="B104" t="s">
        <v>359</v>
      </c>
      <c r="C104" s="1">
        <v>27</v>
      </c>
      <c r="E104" t="s">
        <v>230</v>
      </c>
    </row>
    <row r="105" spans="1:5">
      <c r="A105" t="s">
        <v>227</v>
      </c>
      <c r="B105" t="s">
        <v>100</v>
      </c>
      <c r="C105" s="1">
        <v>270</v>
      </c>
      <c r="E105" t="s">
        <v>226</v>
      </c>
    </row>
    <row r="106" spans="1:5">
      <c r="A106" t="s">
        <v>225</v>
      </c>
      <c r="B106" t="s">
        <v>100</v>
      </c>
      <c r="C106" s="1">
        <v>320</v>
      </c>
      <c r="E106" t="s">
        <v>226</v>
      </c>
    </row>
    <row r="107" spans="1:5">
      <c r="A107" t="s">
        <v>228</v>
      </c>
      <c r="B107" t="s">
        <v>100</v>
      </c>
      <c r="C107" s="1">
        <v>500</v>
      </c>
      <c r="E107" t="s">
        <v>226</v>
      </c>
    </row>
    <row r="108" spans="1:5">
      <c r="A108" t="s">
        <v>104</v>
      </c>
      <c r="B108" t="s">
        <v>128</v>
      </c>
      <c r="C108" s="1">
        <v>27</v>
      </c>
      <c r="E108" t="s">
        <v>358</v>
      </c>
    </row>
    <row r="109" spans="1:5">
      <c r="A109" t="s">
        <v>75</v>
      </c>
      <c r="B109" t="s">
        <v>78</v>
      </c>
      <c r="C109" s="1">
        <v>1794</v>
      </c>
      <c r="E109" t="s">
        <v>196</v>
      </c>
    </row>
    <row r="110" spans="1:5">
      <c r="A110" t="s">
        <v>169</v>
      </c>
      <c r="B110" t="s">
        <v>128</v>
      </c>
      <c r="C110" s="1">
        <v>125</v>
      </c>
      <c r="D110" t="s">
        <v>148</v>
      </c>
      <c r="E110" t="s">
        <v>170</v>
      </c>
    </row>
    <row r="111" spans="1:5">
      <c r="A111" t="s">
        <v>109</v>
      </c>
      <c r="B111" t="s">
        <v>79</v>
      </c>
      <c r="C111" s="1">
        <v>220</v>
      </c>
      <c r="E111" t="s">
        <v>210</v>
      </c>
    </row>
    <row r="112" spans="1:5">
      <c r="A112" t="s">
        <v>109</v>
      </c>
      <c r="B112" t="s">
        <v>425</v>
      </c>
      <c r="C112" s="1">
        <v>220</v>
      </c>
      <c r="E112" t="s">
        <v>210</v>
      </c>
    </row>
    <row r="113" spans="1:5">
      <c r="A113" t="s">
        <v>102</v>
      </c>
      <c r="B113" s="5" t="s">
        <v>357</v>
      </c>
      <c r="C113" s="1">
        <v>18</v>
      </c>
      <c r="E113" s="3" t="s">
        <v>356</v>
      </c>
    </row>
    <row r="114" spans="1:5">
      <c r="A114" t="s">
        <v>111</v>
      </c>
      <c r="B114" t="s">
        <v>128</v>
      </c>
      <c r="C114" s="1">
        <v>90</v>
      </c>
      <c r="E114" t="s">
        <v>355</v>
      </c>
    </row>
    <row r="115" spans="1:5">
      <c r="A115" t="s">
        <v>386</v>
      </c>
      <c r="B115" t="s">
        <v>128</v>
      </c>
      <c r="C115" s="1">
        <v>75</v>
      </c>
      <c r="E115" t="s">
        <v>385</v>
      </c>
    </row>
    <row r="116" spans="1:5">
      <c r="A116" t="s">
        <v>86</v>
      </c>
      <c r="B116" t="s">
        <v>79</v>
      </c>
      <c r="C116" s="1">
        <v>49</v>
      </c>
      <c r="E116" t="s">
        <v>130</v>
      </c>
    </row>
    <row r="117" spans="1:5">
      <c r="A117" t="s">
        <v>95</v>
      </c>
      <c r="B117" t="s">
        <v>128</v>
      </c>
      <c r="C117" s="1">
        <v>72</v>
      </c>
      <c r="E117" t="s">
        <v>354</v>
      </c>
    </row>
    <row r="118" spans="1:5">
      <c r="A118" t="s">
        <v>107</v>
      </c>
      <c r="B118" t="s">
        <v>107</v>
      </c>
      <c r="C118" s="1">
        <v>66</v>
      </c>
      <c r="D118" t="s">
        <v>352</v>
      </c>
      <c r="E118" t="s">
        <v>353</v>
      </c>
    </row>
    <row r="119" spans="1:5">
      <c r="A119" t="s">
        <v>77</v>
      </c>
      <c r="B119" t="s">
        <v>149</v>
      </c>
      <c r="C119" s="1">
        <v>18.91</v>
      </c>
      <c r="D119" t="s">
        <v>151</v>
      </c>
      <c r="E119" t="s">
        <v>150</v>
      </c>
    </row>
    <row r="120" spans="1:5">
      <c r="A120" t="s">
        <v>112</v>
      </c>
      <c r="B120" t="s">
        <v>351</v>
      </c>
      <c r="C120" s="1">
        <v>39</v>
      </c>
      <c r="E120" t="s">
        <v>350</v>
      </c>
    </row>
    <row r="121" spans="1:5">
      <c r="A121" t="s">
        <v>208</v>
      </c>
      <c r="B121" t="s">
        <v>201</v>
      </c>
      <c r="C121" s="1">
        <v>1660</v>
      </c>
      <c r="E121" t="s">
        <v>209</v>
      </c>
    </row>
    <row r="122" spans="1:5">
      <c r="A122" t="s">
        <v>38</v>
      </c>
      <c r="B122" t="s">
        <v>201</v>
      </c>
      <c r="C122" s="1">
        <v>795</v>
      </c>
      <c r="E122" t="s">
        <v>440</v>
      </c>
    </row>
    <row r="123" spans="1:5">
      <c r="A123" t="s">
        <v>207</v>
      </c>
      <c r="B123" t="s">
        <v>201</v>
      </c>
      <c r="C123" s="1">
        <v>1525</v>
      </c>
      <c r="E123" t="s">
        <v>206</v>
      </c>
    </row>
    <row r="124" spans="1:5">
      <c r="A124" t="s">
        <v>205</v>
      </c>
      <c r="B124" t="s">
        <v>201</v>
      </c>
      <c r="C124" s="1">
        <v>600</v>
      </c>
      <c r="E124" t="s">
        <v>202</v>
      </c>
    </row>
    <row r="125" spans="1:5">
      <c r="A125" t="s">
        <v>204</v>
      </c>
      <c r="B125" t="s">
        <v>201</v>
      </c>
      <c r="C125" s="1">
        <v>819</v>
      </c>
      <c r="E125" t="s">
        <v>202</v>
      </c>
    </row>
    <row r="126" spans="1:5">
      <c r="A126" t="s">
        <v>203</v>
      </c>
      <c r="B126" t="s">
        <v>201</v>
      </c>
      <c r="C126" s="1">
        <v>399</v>
      </c>
      <c r="E126" t="s">
        <v>202</v>
      </c>
    </row>
    <row r="127" spans="1:5">
      <c r="A127" t="s">
        <v>441</v>
      </c>
      <c r="B127" t="s">
        <v>201</v>
      </c>
      <c r="C127" s="1">
        <v>459</v>
      </c>
      <c r="E127" t="s">
        <v>202</v>
      </c>
    </row>
    <row r="128" spans="1:5">
      <c r="A128" t="s">
        <v>200</v>
      </c>
      <c r="B128" t="s">
        <v>201</v>
      </c>
      <c r="C128" s="1">
        <v>595</v>
      </c>
      <c r="E128" t="s">
        <v>202</v>
      </c>
    </row>
    <row r="129" spans="1:5">
      <c r="A129" t="s">
        <v>239</v>
      </c>
      <c r="B129" t="s">
        <v>201</v>
      </c>
      <c r="C129" s="1">
        <v>349</v>
      </c>
      <c r="E129" t="s">
        <v>238</v>
      </c>
    </row>
    <row r="130" spans="1:5">
      <c r="A130" t="s">
        <v>442</v>
      </c>
      <c r="B130" t="s">
        <v>201</v>
      </c>
      <c r="C130" s="1">
        <v>389</v>
      </c>
      <c r="E130" t="s">
        <v>238</v>
      </c>
    </row>
    <row r="131" spans="1:5">
      <c r="A131" t="s">
        <v>76</v>
      </c>
      <c r="B131" t="s">
        <v>40</v>
      </c>
      <c r="C131" s="1">
        <v>5280</v>
      </c>
      <c r="E131" t="s">
        <v>367</v>
      </c>
    </row>
    <row r="132" spans="1:5">
      <c r="A132" t="s">
        <v>199</v>
      </c>
      <c r="B132" t="s">
        <v>198</v>
      </c>
      <c r="C132" s="1">
        <v>235</v>
      </c>
      <c r="E132" t="s">
        <v>197</v>
      </c>
    </row>
    <row r="133" spans="1:5">
      <c r="A133" t="s">
        <v>195</v>
      </c>
      <c r="B133" t="s">
        <v>134</v>
      </c>
      <c r="C133" s="1">
        <v>790</v>
      </c>
      <c r="E133" t="s">
        <v>185</v>
      </c>
    </row>
    <row r="134" spans="1:5">
      <c r="A134" t="s">
        <v>184</v>
      </c>
      <c r="B134" t="s">
        <v>134</v>
      </c>
      <c r="C134" s="1">
        <v>360</v>
      </c>
      <c r="E134" t="s">
        <v>185</v>
      </c>
    </row>
    <row r="135" spans="1:5">
      <c r="A135" t="s">
        <v>188</v>
      </c>
      <c r="B135" t="s">
        <v>78</v>
      </c>
      <c r="C135" s="1">
        <v>853.2</v>
      </c>
      <c r="E135" t="s">
        <v>189</v>
      </c>
    </row>
    <row r="136" spans="1:5">
      <c r="A136" t="s">
        <v>108</v>
      </c>
      <c r="B136" t="s">
        <v>186</v>
      </c>
      <c r="C136" s="1">
        <v>39</v>
      </c>
      <c r="E136" t="s">
        <v>187</v>
      </c>
    </row>
    <row r="137" spans="1:5">
      <c r="A137" t="s">
        <v>16</v>
      </c>
      <c r="B137" t="s">
        <v>26</v>
      </c>
      <c r="C137" s="1">
        <v>6486</v>
      </c>
      <c r="E137" t="s">
        <v>244</v>
      </c>
    </row>
    <row r="138" spans="1:5">
      <c r="A138" s="4" t="s">
        <v>65</v>
      </c>
      <c r="B138" t="s">
        <v>26</v>
      </c>
      <c r="C138" s="1">
        <v>7044.13</v>
      </c>
      <c r="E138" t="s">
        <v>244</v>
      </c>
    </row>
    <row r="139" spans="1:5">
      <c r="A139" t="s">
        <v>92</v>
      </c>
      <c r="B139" t="s">
        <v>78</v>
      </c>
      <c r="C139" s="1">
        <v>0</v>
      </c>
      <c r="D139" t="s">
        <v>67</v>
      </c>
      <c r="E139" t="s">
        <v>67</v>
      </c>
    </row>
    <row r="140" spans="1:5">
      <c r="A140" t="s">
        <v>23</v>
      </c>
      <c r="B140" t="s">
        <v>78</v>
      </c>
      <c r="C140" s="1">
        <v>5994</v>
      </c>
      <c r="D140" t="s">
        <v>183</v>
      </c>
      <c r="E140" t="s">
        <v>182</v>
      </c>
    </row>
    <row r="141" spans="1:5">
      <c r="A141" t="s">
        <v>37</v>
      </c>
      <c r="B141" t="s">
        <v>52</v>
      </c>
      <c r="C141" s="1">
        <v>761</v>
      </c>
      <c r="D141" t="s">
        <v>57</v>
      </c>
      <c r="E141" t="s">
        <v>56</v>
      </c>
    </row>
    <row r="142" spans="1:5">
      <c r="A142" t="s">
        <v>9</v>
      </c>
      <c r="B142" t="s">
        <v>11</v>
      </c>
      <c r="C142" s="1">
        <v>621.89</v>
      </c>
      <c r="D142" t="s">
        <v>380</v>
      </c>
      <c r="E142" t="s">
        <v>379</v>
      </c>
    </row>
    <row r="143" spans="1:5">
      <c r="A143" t="s">
        <v>93</v>
      </c>
      <c r="B143" t="s">
        <v>79</v>
      </c>
      <c r="C143" s="1">
        <v>25</v>
      </c>
      <c r="E143" t="s">
        <v>168</v>
      </c>
    </row>
    <row r="144" spans="1:5">
      <c r="A144" t="s">
        <v>167</v>
      </c>
      <c r="B144" t="s">
        <v>163</v>
      </c>
      <c r="C144" s="1">
        <v>123.26</v>
      </c>
      <c r="D144" t="s">
        <v>165</v>
      </c>
      <c r="E144" t="s">
        <v>166</v>
      </c>
    </row>
    <row r="145" spans="1:5">
      <c r="A145" t="s">
        <v>162</v>
      </c>
      <c r="B145" t="s">
        <v>163</v>
      </c>
      <c r="C145" s="1">
        <v>142.82</v>
      </c>
      <c r="D145" t="s">
        <v>164</v>
      </c>
      <c r="E145" t="s">
        <v>161</v>
      </c>
    </row>
    <row r="146" spans="1:5">
      <c r="A146" t="s">
        <v>389</v>
      </c>
      <c r="B146" t="s">
        <v>388</v>
      </c>
      <c r="C146" s="1">
        <v>59</v>
      </c>
      <c r="E146" t="s">
        <v>387</v>
      </c>
    </row>
    <row r="147" spans="1:5">
      <c r="A147" t="s">
        <v>103</v>
      </c>
      <c r="B147" t="s">
        <v>28</v>
      </c>
      <c r="C147" s="1">
        <v>0</v>
      </c>
      <c r="E147" t="s">
        <v>67</v>
      </c>
    </row>
    <row r="148" spans="1:5">
      <c r="A148" t="s">
        <v>157</v>
      </c>
      <c r="B148" t="s">
        <v>156</v>
      </c>
      <c r="C148" s="1">
        <v>0</v>
      </c>
      <c r="E148" t="s">
        <v>67</v>
      </c>
    </row>
    <row r="149" spans="1:5">
      <c r="A149" t="s">
        <v>30</v>
      </c>
      <c r="B149" t="s">
        <v>26</v>
      </c>
      <c r="C149" s="1">
        <v>4694.13</v>
      </c>
    </row>
    <row r="150" spans="1:5">
      <c r="A150" t="s">
        <v>153</v>
      </c>
      <c r="B150" t="s">
        <v>155</v>
      </c>
      <c r="C150" s="1">
        <v>430</v>
      </c>
      <c r="E150" t="s">
        <v>154</v>
      </c>
    </row>
    <row r="151" spans="1:5">
      <c r="A151" t="s">
        <v>254</v>
      </c>
      <c r="B151" t="s">
        <v>80</v>
      </c>
      <c r="C151" s="1">
        <v>70.739999999999995</v>
      </c>
      <c r="E151" t="s">
        <v>444</v>
      </c>
    </row>
    <row r="152" spans="1:5">
      <c r="A152" t="s">
        <v>249</v>
      </c>
      <c r="B152" t="s">
        <v>52</v>
      </c>
      <c r="C152" s="1">
        <v>784</v>
      </c>
      <c r="E152" t="s">
        <v>445</v>
      </c>
    </row>
    <row r="153" spans="1:5">
      <c r="A153" t="s">
        <v>447</v>
      </c>
      <c r="B153" t="s">
        <v>448</v>
      </c>
      <c r="C153" s="1">
        <v>600</v>
      </c>
      <c r="E153" t="s">
        <v>446</v>
      </c>
    </row>
    <row r="154" spans="1:5">
      <c r="A154" t="s">
        <v>450</v>
      </c>
      <c r="B154" t="s">
        <v>78</v>
      </c>
      <c r="C154" s="1">
        <v>2500</v>
      </c>
      <c r="D154" t="s">
        <v>451</v>
      </c>
      <c r="E154" t="s">
        <v>449</v>
      </c>
    </row>
    <row r="155" spans="1:5">
      <c r="A155" t="s">
        <v>453</v>
      </c>
      <c r="B155" t="s">
        <v>17</v>
      </c>
      <c r="C155" s="1">
        <v>4840</v>
      </c>
      <c r="E155" t="s">
        <v>452</v>
      </c>
    </row>
  </sheetData>
  <sortState ref="A2:E147">
    <sortCondition ref="A1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"/>
  <sheetViews>
    <sheetView topLeftCell="B1" workbookViewId="0">
      <selection activeCell="E48" sqref="E48"/>
    </sheetView>
    <sheetView workbookViewId="1"/>
  </sheetViews>
  <sheetFormatPr baseColWidth="10" defaultRowHeight="15" x14ac:dyDescent="0"/>
  <cols>
    <col min="2" max="3" width="29.5" bestFit="1" customWidth="1"/>
    <col min="5" max="5" width="15" bestFit="1" customWidth="1"/>
    <col min="6" max="6" width="15" customWidth="1"/>
  </cols>
  <sheetData>
    <row r="1" spans="1:11" ht="30">
      <c r="A1" t="s">
        <v>0</v>
      </c>
      <c r="B1" t="s">
        <v>1</v>
      </c>
      <c r="C1" t="s">
        <v>2</v>
      </c>
      <c r="D1" t="s">
        <v>3</v>
      </c>
      <c r="E1" t="s">
        <v>454</v>
      </c>
      <c r="G1" t="s">
        <v>84</v>
      </c>
      <c r="H1" t="s">
        <v>85</v>
      </c>
      <c r="I1" s="2" t="s">
        <v>117</v>
      </c>
      <c r="J1" s="2" t="s">
        <v>455</v>
      </c>
      <c r="K1" s="2">
        <f>COUNTIF(B:B,"#N/A")</f>
        <v>0</v>
      </c>
    </row>
    <row r="2" spans="1:11">
      <c r="A2">
        <v>2006</v>
      </c>
      <c r="B2" t="str">
        <f>VLOOKUP(C2,Prices!$A$2:$C$1004,2,FALSE)</f>
        <v>Dynavox</v>
      </c>
      <c r="C2" t="s">
        <v>63</v>
      </c>
      <c r="D2">
        <v>1</v>
      </c>
      <c r="E2" s="1">
        <f>VLOOKUP(C2,Prices!$A:$C,3,FALSE)</f>
        <v>0</v>
      </c>
      <c r="F2" s="1">
        <f>E2*D2</f>
        <v>0</v>
      </c>
      <c r="G2" t="s">
        <v>245</v>
      </c>
      <c r="H2" t="s">
        <v>246</v>
      </c>
      <c r="J2">
        <v>1</v>
      </c>
    </row>
    <row r="3" spans="1:11">
      <c r="A3">
        <v>2006</v>
      </c>
      <c r="B3" t="str">
        <f>VLOOKUP(C3,Prices!$A$2:$C$1004,2,FALSE)</f>
        <v>Possum</v>
      </c>
      <c r="C3" t="s">
        <v>362</v>
      </c>
      <c r="D3">
        <v>1</v>
      </c>
      <c r="E3" s="1">
        <f>VLOOKUP(C3,Prices!$A:$C,3,FALSE)</f>
        <v>3200</v>
      </c>
      <c r="F3" s="1">
        <f>E3*D3</f>
        <v>3200</v>
      </c>
      <c r="G3" t="s">
        <v>245</v>
      </c>
      <c r="H3" t="s">
        <v>246</v>
      </c>
      <c r="J3">
        <v>2</v>
      </c>
    </row>
    <row r="4" spans="1:11">
      <c r="A4">
        <v>2006</v>
      </c>
      <c r="B4" t="str">
        <f>VLOOKUP(C4,Prices!$A$2:$C$1004,2,FALSE)</f>
        <v>Toby Churchill</v>
      </c>
      <c r="C4" t="s">
        <v>61</v>
      </c>
      <c r="D4">
        <v>1</v>
      </c>
      <c r="E4" s="1">
        <f>VLOOKUP(C4,Prices!$A:$C,3,FALSE)</f>
        <v>474</v>
      </c>
      <c r="F4" s="1">
        <f>E4*D4</f>
        <v>474</v>
      </c>
      <c r="G4" t="s">
        <v>245</v>
      </c>
      <c r="H4" t="s">
        <v>246</v>
      </c>
      <c r="J4">
        <v>3</v>
      </c>
    </row>
    <row r="5" spans="1:11">
      <c r="A5">
        <v>2006</v>
      </c>
      <c r="B5" t="str">
        <f>VLOOKUP(C5,Prices!$A$2:$C$1004,2,FALSE)</f>
        <v>Possum</v>
      </c>
      <c r="C5" t="s">
        <v>362</v>
      </c>
      <c r="D5">
        <v>1</v>
      </c>
      <c r="E5" s="1">
        <f>VLOOKUP(C5,Prices!$A:$C,3,FALSE)</f>
        <v>3200</v>
      </c>
      <c r="F5" s="1">
        <f>E5*D5</f>
        <v>3200</v>
      </c>
      <c r="G5" t="s">
        <v>245</v>
      </c>
      <c r="H5" t="s">
        <v>246</v>
      </c>
      <c r="J5">
        <v>4</v>
      </c>
    </row>
    <row r="6" spans="1:11">
      <c r="A6">
        <v>2006</v>
      </c>
      <c r="B6" t="str">
        <f>VLOOKUP(C6,Prices!$A$2:$C$1004,2,FALSE)</f>
        <v>Dynavox</v>
      </c>
      <c r="C6" t="s">
        <v>63</v>
      </c>
      <c r="D6">
        <v>1</v>
      </c>
      <c r="E6" s="1">
        <f>VLOOKUP(C6,Prices!$A:$C,3,FALSE)</f>
        <v>0</v>
      </c>
      <c r="F6" s="1">
        <f>E6*D6</f>
        <v>0</v>
      </c>
      <c r="G6" t="s">
        <v>245</v>
      </c>
      <c r="H6" t="s">
        <v>246</v>
      </c>
      <c r="J6">
        <v>5</v>
      </c>
    </row>
    <row r="7" spans="1:11">
      <c r="A7">
        <v>2008</v>
      </c>
      <c r="B7" t="str">
        <f>VLOOKUP(C7,Prices!$A$2:$C$1004,2,FALSE)</f>
        <v>EchoVoice</v>
      </c>
      <c r="C7" t="s">
        <v>391</v>
      </c>
      <c r="D7">
        <v>1</v>
      </c>
      <c r="E7" s="1">
        <f>VLOOKUP(C7,Prices!$A:$C,3,FALSE)</f>
        <v>378</v>
      </c>
      <c r="F7" s="1">
        <f>E7*D7</f>
        <v>378</v>
      </c>
      <c r="G7" t="s">
        <v>245</v>
      </c>
      <c r="H7" t="s">
        <v>246</v>
      </c>
      <c r="J7">
        <v>6</v>
      </c>
    </row>
    <row r="8" spans="1:11">
      <c r="A8">
        <v>2008</v>
      </c>
      <c r="B8" t="str">
        <f>VLOOKUP(C8,Prices!$A$2:$C$1004,2,FALSE)</f>
        <v>Possum</v>
      </c>
      <c r="C8" t="s">
        <v>362</v>
      </c>
      <c r="D8">
        <v>1</v>
      </c>
      <c r="E8" s="1">
        <f>VLOOKUP(C8,Prices!$A:$C,3,FALSE)</f>
        <v>3200</v>
      </c>
      <c r="F8" s="1">
        <f>E8*D8</f>
        <v>3200</v>
      </c>
      <c r="G8" t="s">
        <v>245</v>
      </c>
      <c r="H8" t="s">
        <v>246</v>
      </c>
      <c r="J8">
        <v>7</v>
      </c>
    </row>
    <row r="9" spans="1:11">
      <c r="A9">
        <v>2008</v>
      </c>
      <c r="B9" t="str">
        <f>VLOOKUP(C9,Prices!$A$2:$C$1004,2,FALSE)</f>
        <v>Toby Churchill</v>
      </c>
      <c r="C9" t="s">
        <v>7</v>
      </c>
      <c r="D9">
        <v>1</v>
      </c>
      <c r="E9" s="1">
        <f>VLOOKUP(C9,Prices!$A:$C,3,FALSE)</f>
        <v>3045</v>
      </c>
      <c r="F9" s="1">
        <f>E9*D9</f>
        <v>3045</v>
      </c>
      <c r="G9" t="s">
        <v>245</v>
      </c>
      <c r="H9" t="s">
        <v>246</v>
      </c>
      <c r="J9">
        <v>8</v>
      </c>
    </row>
    <row r="10" spans="1:11">
      <c r="A10">
        <v>2008</v>
      </c>
      <c r="B10" t="str">
        <f>VLOOKUP(C10,Prices!$A$2:$C$1004,2,FALSE)</f>
        <v>Dynavox</v>
      </c>
      <c r="C10" t="s">
        <v>65</v>
      </c>
      <c r="D10">
        <v>1</v>
      </c>
      <c r="E10" s="1">
        <f>VLOOKUP(C10,Prices!$A:$C,3,FALSE)</f>
        <v>7044.13</v>
      </c>
      <c r="F10" s="1">
        <f>E10*D10</f>
        <v>7044.13</v>
      </c>
      <c r="G10" t="s">
        <v>245</v>
      </c>
      <c r="H10" t="s">
        <v>246</v>
      </c>
      <c r="J10">
        <v>9</v>
      </c>
    </row>
    <row r="11" spans="1:11">
      <c r="A11">
        <v>2008</v>
      </c>
      <c r="B11" t="str">
        <f>VLOOKUP(C11,Prices!$A$2:$C$1004,2,FALSE)</f>
        <v>Dynavox</v>
      </c>
      <c r="C11" t="s">
        <v>83</v>
      </c>
      <c r="D11">
        <v>1</v>
      </c>
      <c r="E11" s="1">
        <f>VLOOKUP(C11,Prices!$A:$C,3,FALSE)</f>
        <v>0</v>
      </c>
      <c r="F11" s="1">
        <f>E11*D11</f>
        <v>0</v>
      </c>
      <c r="G11" t="s">
        <v>245</v>
      </c>
      <c r="H11" t="s">
        <v>246</v>
      </c>
      <c r="J11">
        <v>10</v>
      </c>
    </row>
    <row r="12" spans="1:11">
      <c r="A12">
        <v>2008</v>
      </c>
      <c r="B12" t="str">
        <f>VLOOKUP(C12,Prices!$A$2:$C$1004,2,FALSE)</f>
        <v>Toby Churchill</v>
      </c>
      <c r="C12" t="s">
        <v>54</v>
      </c>
      <c r="D12">
        <v>1</v>
      </c>
      <c r="E12" s="1">
        <f>VLOOKUP(C12,Prices!$A:$C,3,FALSE)</f>
        <v>2930</v>
      </c>
      <c r="F12" s="1">
        <f>E12*D12</f>
        <v>2930</v>
      </c>
      <c r="G12" t="s">
        <v>245</v>
      </c>
      <c r="H12" t="s">
        <v>246</v>
      </c>
      <c r="J12">
        <v>11</v>
      </c>
    </row>
    <row r="13" spans="1:11">
      <c r="A13">
        <v>2008</v>
      </c>
      <c r="B13" t="str">
        <f>VLOOKUP(C13,Prices!$A$2:$C$1004,2,FALSE)</f>
        <v>Toby Churchill</v>
      </c>
      <c r="C13" t="s">
        <v>54</v>
      </c>
      <c r="D13">
        <v>1</v>
      </c>
      <c r="E13" s="1">
        <f>VLOOKUP(C13,Prices!$A:$C,3,FALSE)</f>
        <v>2930</v>
      </c>
      <c r="F13" s="1">
        <f>E13*D13</f>
        <v>2930</v>
      </c>
      <c r="G13" t="s">
        <v>245</v>
      </c>
      <c r="H13" t="s">
        <v>246</v>
      </c>
      <c r="J13">
        <v>12</v>
      </c>
    </row>
    <row r="14" spans="1:11">
      <c r="A14">
        <v>2009</v>
      </c>
      <c r="B14" t="str">
        <f>VLOOKUP(C14,Prices!$A$2:$C$1004,2,FALSE)</f>
        <v>Liberator</v>
      </c>
      <c r="C14" t="s">
        <v>75</v>
      </c>
      <c r="D14">
        <v>1</v>
      </c>
      <c r="E14" s="1">
        <f>VLOOKUP(C14,Prices!$A:$C,3,FALSE)</f>
        <v>1794</v>
      </c>
      <c r="F14" s="1">
        <f>E14*D14</f>
        <v>1794</v>
      </c>
      <c r="G14" t="s">
        <v>245</v>
      </c>
      <c r="H14" t="s">
        <v>246</v>
      </c>
      <c r="J14">
        <v>13</v>
      </c>
    </row>
    <row r="15" spans="1:11">
      <c r="A15">
        <v>2009</v>
      </c>
      <c r="B15" t="str">
        <f>VLOOKUP(C15,Prices!$A$2:$C$1004,2,FALSE)</f>
        <v>EchoVoice</v>
      </c>
      <c r="C15" t="s">
        <v>391</v>
      </c>
      <c r="D15">
        <v>1</v>
      </c>
      <c r="E15" s="1">
        <f>VLOOKUP(C15,Prices!$A:$C,3,FALSE)</f>
        <v>378</v>
      </c>
      <c r="F15" s="1">
        <f>E15*D15</f>
        <v>378</v>
      </c>
      <c r="G15" t="s">
        <v>245</v>
      </c>
      <c r="H15" t="s">
        <v>246</v>
      </c>
      <c r="J15">
        <v>14</v>
      </c>
    </row>
    <row r="16" spans="1:11">
      <c r="A16">
        <v>2009</v>
      </c>
      <c r="B16" t="str">
        <f>VLOOKUP(C16,Prices!$A$2:$C$1004,2,FALSE)</f>
        <v>Dynavox</v>
      </c>
      <c r="C16" t="s">
        <v>65</v>
      </c>
      <c r="D16">
        <v>1</v>
      </c>
      <c r="E16" s="1">
        <f>VLOOKUP(C16,Prices!$A:$C,3,FALSE)</f>
        <v>7044.13</v>
      </c>
      <c r="F16" s="1">
        <f>E16*D16</f>
        <v>7044.13</v>
      </c>
      <c r="G16" t="s">
        <v>245</v>
      </c>
      <c r="H16" t="s">
        <v>246</v>
      </c>
      <c r="J16">
        <v>15</v>
      </c>
    </row>
    <row r="17" spans="1:10">
      <c r="A17">
        <v>2010</v>
      </c>
      <c r="B17" t="str">
        <f>VLOOKUP(C17,Prices!$A$2:$C$1004,2,FALSE)</f>
        <v>Logan</v>
      </c>
      <c r="C17" t="s">
        <v>21</v>
      </c>
      <c r="D17">
        <v>1</v>
      </c>
      <c r="E17" s="1">
        <f>VLOOKUP(C17,Prices!$A:$C,3,FALSE)</f>
        <v>1695</v>
      </c>
      <c r="F17" s="1">
        <f>E17*D17</f>
        <v>1695</v>
      </c>
      <c r="G17" t="s">
        <v>245</v>
      </c>
      <c r="H17" t="s">
        <v>246</v>
      </c>
      <c r="J17">
        <v>16</v>
      </c>
    </row>
    <row r="18" spans="1:10">
      <c r="A18">
        <v>2010</v>
      </c>
      <c r="B18" t="str">
        <f>VLOOKUP(C18,Prices!$A$2:$C$1004,2,FALSE)</f>
        <v>Possum</v>
      </c>
      <c r="C18" t="s">
        <v>73</v>
      </c>
      <c r="D18">
        <v>1</v>
      </c>
      <c r="E18" s="1">
        <f>VLOOKUP(C18,Prices!$A:$C,3,FALSE)</f>
        <v>2395</v>
      </c>
      <c r="F18" s="1">
        <f>E18*D18</f>
        <v>2395</v>
      </c>
      <c r="G18" t="s">
        <v>245</v>
      </c>
      <c r="H18" t="s">
        <v>246</v>
      </c>
      <c r="J18">
        <v>17</v>
      </c>
    </row>
    <row r="19" spans="1:10">
      <c r="A19">
        <v>2010</v>
      </c>
      <c r="B19" t="str">
        <f>VLOOKUP(C19,Prices!$A$2:$C$1004,2,FALSE)</f>
        <v>Falck</v>
      </c>
      <c r="C19" t="s">
        <v>9</v>
      </c>
      <c r="D19">
        <v>1</v>
      </c>
      <c r="E19" s="1">
        <f>VLOOKUP(C19,Prices!$A:$C,3,FALSE)</f>
        <v>621.89</v>
      </c>
      <c r="F19" s="1">
        <f>E19*D19</f>
        <v>621.89</v>
      </c>
      <c r="G19" t="s">
        <v>245</v>
      </c>
      <c r="H19" t="s">
        <v>246</v>
      </c>
      <c r="J19">
        <v>18</v>
      </c>
    </row>
    <row r="20" spans="1:10">
      <c r="A20">
        <v>2010</v>
      </c>
      <c r="B20" t="str">
        <f>VLOOKUP(C20,Prices!$A$2:$C$1004,2,FALSE)</f>
        <v>EchoVoice</v>
      </c>
      <c r="C20" t="s">
        <v>391</v>
      </c>
      <c r="D20">
        <v>1</v>
      </c>
      <c r="E20" s="1">
        <f>VLOOKUP(C20,Prices!$A:$C,3,FALSE)</f>
        <v>378</v>
      </c>
      <c r="F20" s="1">
        <f>E20*D20</f>
        <v>378</v>
      </c>
      <c r="G20" t="s">
        <v>245</v>
      </c>
      <c r="H20" t="s">
        <v>246</v>
      </c>
      <c r="J20">
        <v>19</v>
      </c>
    </row>
    <row r="21" spans="1:10">
      <c r="A21">
        <v>2010</v>
      </c>
      <c r="B21" t="str">
        <f>VLOOKUP(C21,Prices!$A$2:$C$1004,2,FALSE)</f>
        <v>Apple</v>
      </c>
      <c r="C21" t="s">
        <v>19</v>
      </c>
      <c r="D21">
        <v>1</v>
      </c>
      <c r="E21" s="1">
        <f>VLOOKUP(C21,Prices!$A:$C,3,FALSE)</f>
        <v>0</v>
      </c>
      <c r="F21" s="1">
        <f>E21*D21</f>
        <v>0</v>
      </c>
      <c r="G21" t="s">
        <v>245</v>
      </c>
      <c r="H21" t="s">
        <v>246</v>
      </c>
      <c r="J21">
        <v>20</v>
      </c>
    </row>
    <row r="22" spans="1:10">
      <c r="A22">
        <v>2010</v>
      </c>
      <c r="B22" t="str">
        <f>VLOOKUP(C22,Prices!$A$2:$C$1004,2,FALSE)</f>
        <v>AMDi</v>
      </c>
      <c r="C22" t="s">
        <v>89</v>
      </c>
      <c r="D22">
        <v>1</v>
      </c>
      <c r="E22" s="1">
        <f>VLOOKUP(C22,Prices!$A:$C,3,FALSE)</f>
        <v>199</v>
      </c>
      <c r="F22" s="1">
        <f>E22*D22</f>
        <v>199</v>
      </c>
      <c r="G22" t="s">
        <v>245</v>
      </c>
      <c r="H22" t="s">
        <v>246</v>
      </c>
      <c r="J22">
        <v>21</v>
      </c>
    </row>
    <row r="23" spans="1:10">
      <c r="A23">
        <v>2011</v>
      </c>
      <c r="B23" t="str">
        <f>VLOOKUP(C23,Prices!$A$2:$C$1004,2,FALSE)</f>
        <v>Liberator</v>
      </c>
      <c r="C23" t="s">
        <v>75</v>
      </c>
      <c r="D23">
        <v>1</v>
      </c>
      <c r="E23" s="1">
        <f>VLOOKUP(C23,Prices!$A:$C,3,FALSE)</f>
        <v>1794</v>
      </c>
      <c r="F23" s="1">
        <f>E23*D23</f>
        <v>1794</v>
      </c>
      <c r="G23" t="s">
        <v>245</v>
      </c>
      <c r="H23" t="s">
        <v>246</v>
      </c>
      <c r="J23">
        <v>22</v>
      </c>
    </row>
    <row r="24" spans="1:10">
      <c r="A24">
        <v>2008</v>
      </c>
      <c r="B24" t="str">
        <f>VLOOKUP(C24,Prices!$A$2:$C$1004,2,FALSE)</f>
        <v>Toby Churchill</v>
      </c>
      <c r="C24" t="s">
        <v>61</v>
      </c>
      <c r="D24">
        <v>3</v>
      </c>
      <c r="E24" s="1">
        <f>VLOOKUP(C24,Prices!$A:$C,3,FALSE)</f>
        <v>474</v>
      </c>
      <c r="F24" s="1">
        <f>E24*D24</f>
        <v>1422</v>
      </c>
      <c r="G24" t="s">
        <v>247</v>
      </c>
      <c r="H24" t="s">
        <v>248</v>
      </c>
      <c r="J24">
        <v>23</v>
      </c>
    </row>
    <row r="25" spans="1:10">
      <c r="A25">
        <v>2008</v>
      </c>
      <c r="B25" t="str">
        <f>VLOOKUP(C25,Prices!$A$2:$C$1004,2,FALSE)</f>
        <v>Dynavox</v>
      </c>
      <c r="C25" t="s">
        <v>50</v>
      </c>
      <c r="D25">
        <v>7</v>
      </c>
      <c r="E25" s="1">
        <f>VLOOKUP(C25,Prices!$A:$C,3,FALSE)</f>
        <v>0</v>
      </c>
      <c r="F25" s="1">
        <f>E25*D25</f>
        <v>0</v>
      </c>
      <c r="G25" t="s">
        <v>247</v>
      </c>
      <c r="H25" t="s">
        <v>248</v>
      </c>
      <c r="J25">
        <v>24</v>
      </c>
    </row>
    <row r="26" spans="1:10">
      <c r="A26">
        <v>2008</v>
      </c>
      <c r="B26" t="str">
        <f>VLOOKUP(C26,Prices!$A$2:$C$1004,2,FALSE)</f>
        <v>Dynavox</v>
      </c>
      <c r="C26" t="s">
        <v>22</v>
      </c>
      <c r="D26">
        <v>1</v>
      </c>
      <c r="E26" s="1">
        <f>VLOOKUP(C26,Prices!$A:$C,3,FALSE)</f>
        <v>0</v>
      </c>
      <c r="F26" s="1">
        <f>E26*D26</f>
        <v>0</v>
      </c>
      <c r="G26" t="s">
        <v>247</v>
      </c>
      <c r="H26" t="s">
        <v>248</v>
      </c>
      <c r="J26">
        <v>25</v>
      </c>
    </row>
    <row r="27" spans="1:10">
      <c r="A27">
        <v>2008</v>
      </c>
      <c r="B27" t="str">
        <f>VLOOKUP(C27,Prices!$A$2:$C$1004,2,FALSE)</f>
        <v>Dynavox</v>
      </c>
      <c r="C27" t="s">
        <v>50</v>
      </c>
      <c r="D27">
        <v>2</v>
      </c>
      <c r="E27" s="1">
        <f>VLOOKUP(C27,Prices!$A:$C,3,FALSE)</f>
        <v>0</v>
      </c>
      <c r="F27" s="1">
        <f>E27*D27</f>
        <v>0</v>
      </c>
      <c r="G27" t="s">
        <v>247</v>
      </c>
      <c r="H27" t="s">
        <v>248</v>
      </c>
      <c r="J27">
        <v>26</v>
      </c>
    </row>
    <row r="28" spans="1:10">
      <c r="A28">
        <v>2008</v>
      </c>
      <c r="B28" t="str">
        <f>VLOOKUP(C28,Prices!$A$2:$C$1004,2,FALSE)</f>
        <v>Dynavox</v>
      </c>
      <c r="C28" t="s">
        <v>35</v>
      </c>
      <c r="D28">
        <v>1</v>
      </c>
      <c r="E28" s="1">
        <f>VLOOKUP(C28,Prices!$A:$C,3,FALSE)</f>
        <v>0</v>
      </c>
      <c r="F28" s="1">
        <f>E28*D28</f>
        <v>0</v>
      </c>
      <c r="G28" t="s">
        <v>247</v>
      </c>
      <c r="H28" t="s">
        <v>248</v>
      </c>
      <c r="J28">
        <v>27</v>
      </c>
    </row>
    <row r="29" spans="1:10">
      <c r="A29">
        <v>2008</v>
      </c>
      <c r="B29" t="str">
        <f>VLOOKUP(C29,Prices!$A$2:$C$1004,2,FALSE)</f>
        <v>Attainment Company Inc</v>
      </c>
      <c r="C29" t="s">
        <v>90</v>
      </c>
      <c r="D29">
        <v>1</v>
      </c>
      <c r="E29" s="1">
        <f>VLOOKUP(C29,Prices!$A:$C,3,FALSE)</f>
        <v>94</v>
      </c>
      <c r="F29" s="1">
        <f>E29*D29</f>
        <v>94</v>
      </c>
      <c r="G29" t="s">
        <v>247</v>
      </c>
      <c r="H29" t="s">
        <v>248</v>
      </c>
      <c r="J29">
        <v>28</v>
      </c>
    </row>
    <row r="30" spans="1:10">
      <c r="A30">
        <v>2008</v>
      </c>
      <c r="B30" t="str">
        <f>VLOOKUP(C30,Prices!$A$2:$C$1004,2,FALSE)</f>
        <v>Ablenet</v>
      </c>
      <c r="C30" t="s">
        <v>143</v>
      </c>
      <c r="D30">
        <v>1</v>
      </c>
      <c r="E30" s="1">
        <f>VLOOKUP(C30,Prices!$A:$C,3,FALSE)</f>
        <v>95</v>
      </c>
      <c r="F30" s="1">
        <f>E30*D30</f>
        <v>95</v>
      </c>
      <c r="G30" t="s">
        <v>247</v>
      </c>
      <c r="H30" t="s">
        <v>248</v>
      </c>
      <c r="J30">
        <v>29</v>
      </c>
    </row>
    <row r="31" spans="1:10">
      <c r="A31">
        <v>2008</v>
      </c>
      <c r="B31" t="str">
        <f>VLOOKUP(C31,Prices!$A$2:$C$1004,2,FALSE)</f>
        <v>Dynavox</v>
      </c>
      <c r="C31" t="s">
        <v>65</v>
      </c>
      <c r="D31">
        <v>1</v>
      </c>
      <c r="E31" s="1">
        <f>VLOOKUP(C31,Prices!$A:$C,3,FALSE)</f>
        <v>7044.13</v>
      </c>
      <c r="F31" s="1">
        <f>E31*D31</f>
        <v>7044.13</v>
      </c>
      <c r="G31" t="s">
        <v>247</v>
      </c>
      <c r="H31" t="s">
        <v>248</v>
      </c>
      <c r="J31">
        <v>30</v>
      </c>
    </row>
    <row r="32" spans="1:10">
      <c r="A32">
        <v>2008</v>
      </c>
      <c r="B32" t="str">
        <f>VLOOKUP(C32,Prices!$A$2:$C$1004,2,FALSE)</f>
        <v>Possum</v>
      </c>
      <c r="C32" t="s">
        <v>362</v>
      </c>
      <c r="D32">
        <v>1</v>
      </c>
      <c r="E32" s="1">
        <f>VLOOKUP(C32,Prices!$A:$C,3,FALSE)</f>
        <v>3200</v>
      </c>
      <c r="F32" s="1">
        <f>E32*D32</f>
        <v>3200</v>
      </c>
      <c r="G32" t="s">
        <v>247</v>
      </c>
      <c r="H32" t="s">
        <v>248</v>
      </c>
      <c r="J32">
        <v>31</v>
      </c>
    </row>
    <row r="33" spans="1:10">
      <c r="A33">
        <v>2008</v>
      </c>
      <c r="B33" t="str">
        <f>VLOOKUP(C33,Prices!$A$2:$C$1004,2,FALSE)</f>
        <v>Ablenet</v>
      </c>
      <c r="C33" t="s">
        <v>36</v>
      </c>
      <c r="D33">
        <v>1</v>
      </c>
      <c r="E33" s="1">
        <f>VLOOKUP(C33,Prices!$A:$C,3,FALSE)</f>
        <v>84</v>
      </c>
      <c r="F33" s="1">
        <f>E33*D33</f>
        <v>84</v>
      </c>
      <c r="G33" t="s">
        <v>247</v>
      </c>
      <c r="H33" t="s">
        <v>248</v>
      </c>
      <c r="J33">
        <v>32</v>
      </c>
    </row>
    <row r="34" spans="1:10">
      <c r="A34">
        <v>2008</v>
      </c>
      <c r="B34" t="str">
        <f>VLOOKUP(C34,Prices!$A$2:$C$1004,2,FALSE)</f>
        <v>Ablenet</v>
      </c>
      <c r="C34" t="s">
        <v>143</v>
      </c>
      <c r="D34">
        <v>1</v>
      </c>
      <c r="E34" s="1">
        <f>VLOOKUP(C34,Prices!$A:$C,3,FALSE)</f>
        <v>95</v>
      </c>
      <c r="F34" s="1">
        <f>E34*D34</f>
        <v>95</v>
      </c>
      <c r="G34" t="s">
        <v>247</v>
      </c>
      <c r="H34" t="s">
        <v>248</v>
      </c>
      <c r="J34">
        <v>33</v>
      </c>
    </row>
    <row r="35" spans="1:10">
      <c r="A35">
        <v>2008</v>
      </c>
      <c r="B35" t="str">
        <f>VLOOKUP(C35,Prices!$A$2:$C$1004,2,FALSE)</f>
        <v>Tobii</v>
      </c>
      <c r="C35" t="s">
        <v>194</v>
      </c>
      <c r="D35">
        <v>1</v>
      </c>
      <c r="E35" s="1">
        <f>VLOOKUP(C35,Prices!$A:$C,3,FALSE)</f>
        <v>12480</v>
      </c>
      <c r="F35" s="1">
        <f>E35*D35</f>
        <v>12480</v>
      </c>
      <c r="G35" t="s">
        <v>247</v>
      </c>
      <c r="H35" t="s">
        <v>248</v>
      </c>
      <c r="J35">
        <v>34</v>
      </c>
    </row>
    <row r="36" spans="1:10">
      <c r="A36">
        <v>2008</v>
      </c>
      <c r="B36" t="str">
        <f>VLOOKUP(C36,Prices!$A$2:$C$1004,2,FALSE)</f>
        <v>Dynavox</v>
      </c>
      <c r="C36" t="s">
        <v>65</v>
      </c>
      <c r="D36">
        <v>2</v>
      </c>
      <c r="E36" s="1">
        <f>VLOOKUP(C36,Prices!$A:$C,3,FALSE)</f>
        <v>7044.13</v>
      </c>
      <c r="F36" s="1">
        <f>E36*D36</f>
        <v>14088.26</v>
      </c>
      <c r="G36" t="s">
        <v>247</v>
      </c>
      <c r="H36" t="s">
        <v>248</v>
      </c>
      <c r="J36">
        <v>35</v>
      </c>
    </row>
    <row r="37" spans="1:10">
      <c r="A37">
        <v>2008</v>
      </c>
      <c r="B37" t="str">
        <f>VLOOKUP(C37,Prices!$A$2:$C$1004,2,FALSE)</f>
        <v>Ablenet</v>
      </c>
      <c r="C37" s="3" t="s">
        <v>36</v>
      </c>
      <c r="D37">
        <v>1</v>
      </c>
      <c r="E37" s="1">
        <f>VLOOKUP(C37,Prices!$A:$C,3,FALSE)</f>
        <v>84</v>
      </c>
      <c r="F37" s="1">
        <f>E37*D37</f>
        <v>84</v>
      </c>
      <c r="G37" t="s">
        <v>247</v>
      </c>
      <c r="H37" t="s">
        <v>248</v>
      </c>
      <c r="J37">
        <v>36</v>
      </c>
    </row>
    <row r="38" spans="1:10">
      <c r="A38">
        <v>2008</v>
      </c>
      <c r="B38" t="str">
        <f>VLOOKUP(C38,Prices!$A$2:$C$1004,2,FALSE)</f>
        <v>Toby Churchill</v>
      </c>
      <c r="C38" t="s">
        <v>259</v>
      </c>
      <c r="D38">
        <v>1</v>
      </c>
      <c r="E38" s="1">
        <f>VLOOKUP(C38,Prices!$A:$C,3,FALSE)</f>
        <v>3300</v>
      </c>
      <c r="F38" s="1">
        <f>E38*D38</f>
        <v>3300</v>
      </c>
      <c r="G38" t="s">
        <v>247</v>
      </c>
      <c r="H38" t="s">
        <v>248</v>
      </c>
      <c r="J38">
        <v>37</v>
      </c>
    </row>
    <row r="39" spans="1:10">
      <c r="A39">
        <v>2008</v>
      </c>
      <c r="B39" t="str">
        <f>VLOOKUP(C39,Prices!$A$2:$C$1004,2,FALSE)</f>
        <v xml:space="preserve">SMARTBOX ASSISTIVE TECHNOLOGY LTD                                </v>
      </c>
      <c r="C39" t="s">
        <v>99</v>
      </c>
      <c r="D39">
        <v>1</v>
      </c>
      <c r="E39" s="1">
        <f>VLOOKUP(C39,Prices!$A:$C,3,FALSE)</f>
        <v>3950</v>
      </c>
      <c r="F39" s="1">
        <f>E39*D39</f>
        <v>3950</v>
      </c>
      <c r="G39" t="s">
        <v>247</v>
      </c>
      <c r="H39" t="s">
        <v>248</v>
      </c>
      <c r="J39">
        <v>38</v>
      </c>
    </row>
    <row r="40" spans="1:10">
      <c r="A40">
        <v>2011</v>
      </c>
      <c r="B40" t="str">
        <f>VLOOKUP(C40,Prices!$A$2:$C$1004,2,FALSE)</f>
        <v>Logan</v>
      </c>
      <c r="C40" t="s">
        <v>21</v>
      </c>
      <c r="D40">
        <v>1</v>
      </c>
      <c r="E40" s="1">
        <f>VLOOKUP(C40,Prices!$A:$C,3,FALSE)</f>
        <v>1695</v>
      </c>
      <c r="F40" s="1">
        <f>E40*D40</f>
        <v>1695</v>
      </c>
      <c r="G40" t="s">
        <v>247</v>
      </c>
      <c r="H40" t="s">
        <v>248</v>
      </c>
      <c r="J40">
        <v>39</v>
      </c>
    </row>
    <row r="41" spans="1:10">
      <c r="A41">
        <v>2011</v>
      </c>
      <c r="B41" t="str">
        <f>VLOOKUP(C41,Prices!$A$2:$C$1004,2,FALSE)</f>
        <v>Dynavox</v>
      </c>
      <c r="C41" t="s">
        <v>30</v>
      </c>
      <c r="D41">
        <v>2</v>
      </c>
      <c r="E41" s="1">
        <f>VLOOKUP(C41,Prices!$A:$C,3,FALSE)</f>
        <v>4694.13</v>
      </c>
      <c r="F41" s="1">
        <f>E41*D41</f>
        <v>9388.26</v>
      </c>
      <c r="G41" t="s">
        <v>247</v>
      </c>
      <c r="H41" t="s">
        <v>248</v>
      </c>
      <c r="J41">
        <v>40</v>
      </c>
    </row>
    <row r="42" spans="1:10">
      <c r="A42">
        <v>2011</v>
      </c>
      <c r="B42" t="str">
        <f>VLOOKUP(C42,Prices!$A$2:$C$1004,2,FALSE)</f>
        <v>Liberator</v>
      </c>
      <c r="C42" t="s">
        <v>125</v>
      </c>
      <c r="D42">
        <v>2</v>
      </c>
      <c r="E42" s="1">
        <f>VLOOKUP(C42,Prices!$A:$C,3,FALSE)</f>
        <v>120</v>
      </c>
      <c r="F42" s="1">
        <f>E42*D42</f>
        <v>240</v>
      </c>
      <c r="G42" t="s">
        <v>247</v>
      </c>
      <c r="H42" t="s">
        <v>248</v>
      </c>
      <c r="J42">
        <v>41</v>
      </c>
    </row>
    <row r="43" spans="1:10">
      <c r="A43">
        <v>2011</v>
      </c>
      <c r="B43" t="str">
        <f>VLOOKUP(C43,Prices!$A$2:$C$1004,2,FALSE)</f>
        <v>Toby Churchill</v>
      </c>
      <c r="C43" t="s">
        <v>259</v>
      </c>
      <c r="D43">
        <v>1</v>
      </c>
      <c r="E43" s="1">
        <f>VLOOKUP(C43,Prices!$A:$C,3,FALSE)</f>
        <v>3300</v>
      </c>
      <c r="F43" s="1">
        <f>E43*D43</f>
        <v>3300</v>
      </c>
      <c r="G43" t="s">
        <v>247</v>
      </c>
      <c r="H43" t="s">
        <v>248</v>
      </c>
      <c r="J43">
        <v>42</v>
      </c>
    </row>
    <row r="44" spans="1:10">
      <c r="A44">
        <v>2011</v>
      </c>
      <c r="B44" t="str">
        <f>VLOOKUP(C44,Prices!$A$2:$C$1004,2,FALSE)</f>
        <v>Toby Churchill</v>
      </c>
      <c r="C44" t="s">
        <v>61</v>
      </c>
      <c r="D44">
        <v>5</v>
      </c>
      <c r="E44" s="1">
        <f>VLOOKUP(C44,Prices!$A:$C,3,FALSE)</f>
        <v>474</v>
      </c>
      <c r="F44" s="1">
        <f>E44*D44</f>
        <v>2370</v>
      </c>
      <c r="G44" t="s">
        <v>247</v>
      </c>
      <c r="H44" t="s">
        <v>248</v>
      </c>
      <c r="J44">
        <v>43</v>
      </c>
    </row>
    <row r="45" spans="1:10">
      <c r="A45">
        <v>2011</v>
      </c>
      <c r="B45" t="str">
        <f>VLOOKUP(C45,Prices!$A$2:$C$1004,2,FALSE)</f>
        <v>Tobii</v>
      </c>
      <c r="C45" t="s">
        <v>435</v>
      </c>
      <c r="D45">
        <v>1</v>
      </c>
      <c r="E45" s="1">
        <f>VLOOKUP(C45,Prices!$A:$C,3,FALSE)</f>
        <v>725</v>
      </c>
      <c r="F45" s="1">
        <f>E45*D45</f>
        <v>725</v>
      </c>
      <c r="G45" t="s">
        <v>247</v>
      </c>
      <c r="H45" t="s">
        <v>248</v>
      </c>
      <c r="J45">
        <v>44</v>
      </c>
    </row>
    <row r="46" spans="1:10">
      <c r="A46">
        <v>2011</v>
      </c>
      <c r="B46" t="str">
        <f>VLOOKUP(C46,Prices!$A$2:$C$1004,2,FALSE)</f>
        <v>Apple</v>
      </c>
      <c r="C46" t="s">
        <v>19</v>
      </c>
      <c r="D46">
        <v>2</v>
      </c>
      <c r="E46" s="1">
        <f>VLOOKUP(C46,Prices!$A:$C,3,FALSE)</f>
        <v>0</v>
      </c>
      <c r="F46" s="1">
        <f>E46*D46</f>
        <v>0</v>
      </c>
      <c r="G46" t="s">
        <v>247</v>
      </c>
      <c r="H46" t="s">
        <v>248</v>
      </c>
      <c r="J46">
        <v>45</v>
      </c>
    </row>
    <row r="47" spans="1:10">
      <c r="A47">
        <v>2011</v>
      </c>
      <c r="B47" t="str">
        <f>VLOOKUP(C47,Prices!$A$2:$C$1004,2,FALSE)</f>
        <v>Unitech</v>
      </c>
      <c r="C47" t="s">
        <v>439</v>
      </c>
      <c r="D47">
        <v>3</v>
      </c>
      <c r="E47" s="1">
        <f>VLOOKUP(C47,Prices!$A:$C,3,FALSE)</f>
        <v>89.16</v>
      </c>
      <c r="F47" s="1">
        <f>E47*D47</f>
        <v>267.48</v>
      </c>
      <c r="G47" t="s">
        <v>247</v>
      </c>
      <c r="H47" t="s">
        <v>248</v>
      </c>
      <c r="J47">
        <v>46</v>
      </c>
    </row>
    <row r="48" spans="1:10">
      <c r="A48">
        <v>2011</v>
      </c>
      <c r="B48" t="str">
        <f>VLOOKUP(C48,Prices!$A$2:$C$1004,2,FALSE)</f>
        <v>Dynavox</v>
      </c>
      <c r="C48" t="s">
        <v>22</v>
      </c>
      <c r="D48">
        <v>2</v>
      </c>
      <c r="E48" s="1">
        <f>VLOOKUP(C48,Prices!$A:$C,3,FALSE)</f>
        <v>0</v>
      </c>
      <c r="F48" s="1">
        <f>E48*D48</f>
        <v>0</v>
      </c>
      <c r="G48" t="s">
        <v>247</v>
      </c>
      <c r="H48" t="s">
        <v>248</v>
      </c>
      <c r="J48">
        <v>47</v>
      </c>
    </row>
    <row r="49" spans="1:10">
      <c r="A49">
        <v>2011</v>
      </c>
      <c r="B49" t="str">
        <f>VLOOKUP(C49,Prices!$A$2:$C$1004,2,FALSE)</f>
        <v>Toby Churchill</v>
      </c>
      <c r="C49" t="s">
        <v>259</v>
      </c>
      <c r="D49">
        <v>4</v>
      </c>
      <c r="E49" s="1">
        <f>VLOOKUP(C49,Prices!$A:$C,3,FALSE)</f>
        <v>3300</v>
      </c>
      <c r="F49" s="1">
        <f>E49*D49</f>
        <v>13200</v>
      </c>
      <c r="G49" t="s">
        <v>247</v>
      </c>
      <c r="H49" t="s">
        <v>248</v>
      </c>
      <c r="J49">
        <v>48</v>
      </c>
    </row>
    <row r="50" spans="1:10">
      <c r="A50">
        <v>2011</v>
      </c>
      <c r="B50" t="str">
        <f>VLOOKUP(C50,Prices!$A$2:$C$1004,2,FALSE)</f>
        <v>Apple</v>
      </c>
      <c r="C50" t="s">
        <v>29</v>
      </c>
      <c r="D50">
        <v>1</v>
      </c>
      <c r="E50" s="1">
        <f>VLOOKUP(C50,Prices!$A:$C,3,FALSE)</f>
        <v>0</v>
      </c>
      <c r="F50" s="1">
        <f>E50*D50</f>
        <v>0</v>
      </c>
      <c r="G50" t="s">
        <v>247</v>
      </c>
      <c r="H50" t="s">
        <v>248</v>
      </c>
      <c r="J50">
        <v>49</v>
      </c>
    </row>
    <row r="51" spans="1:10">
      <c r="A51">
        <v>2011</v>
      </c>
      <c r="B51" t="str">
        <f>VLOOKUP(C51,Prices!$A$2:$C$1004,2,FALSE)</f>
        <v>Dynavox</v>
      </c>
      <c r="C51" t="s">
        <v>65</v>
      </c>
      <c r="D51">
        <v>2</v>
      </c>
      <c r="E51" s="1">
        <f>VLOOKUP(C51,Prices!$A:$C,3,FALSE)</f>
        <v>7044.13</v>
      </c>
      <c r="F51" s="1">
        <f>E51*D51</f>
        <v>14088.26</v>
      </c>
      <c r="G51" t="s">
        <v>247</v>
      </c>
      <c r="H51" t="s">
        <v>248</v>
      </c>
      <c r="J51">
        <v>50</v>
      </c>
    </row>
    <row r="52" spans="1:10">
      <c r="A52">
        <v>2011</v>
      </c>
      <c r="B52" t="str">
        <f>VLOOKUP(C52,Prices!$A$2:$C$1004,2,FALSE)</f>
        <v>Toby Churchill</v>
      </c>
      <c r="C52" t="s">
        <v>61</v>
      </c>
      <c r="D52">
        <v>1</v>
      </c>
      <c r="E52" s="1">
        <f>VLOOKUP(C52,Prices!$A:$C,3,FALSE)</f>
        <v>474</v>
      </c>
      <c r="F52" s="1">
        <f>E52*D52</f>
        <v>474</v>
      </c>
      <c r="G52" t="s">
        <v>247</v>
      </c>
      <c r="H52" t="s">
        <v>248</v>
      </c>
      <c r="J52">
        <v>51</v>
      </c>
    </row>
    <row r="53" spans="1:10">
      <c r="A53">
        <v>2011</v>
      </c>
      <c r="B53" t="str">
        <f>VLOOKUP(C53,Prices!$A$2:$C$1004,2,FALSE)</f>
        <v>Toby Churchill</v>
      </c>
      <c r="C53" t="s">
        <v>249</v>
      </c>
      <c r="D53">
        <v>1</v>
      </c>
      <c r="E53" s="1">
        <f>VLOOKUP(C53,Prices!$A:$C,3,FALSE)</f>
        <v>784</v>
      </c>
      <c r="F53" s="1">
        <f>E53*D53</f>
        <v>784</v>
      </c>
      <c r="G53" t="s">
        <v>247</v>
      </c>
      <c r="H53" t="s">
        <v>248</v>
      </c>
      <c r="J53">
        <v>52</v>
      </c>
    </row>
    <row r="54" spans="1:10">
      <c r="A54">
        <v>2011</v>
      </c>
      <c r="B54" t="str">
        <f>VLOOKUP(C54,Prices!$A$2:$C$1004,2,FALSE)</f>
        <v>Possum</v>
      </c>
      <c r="C54" t="s">
        <v>73</v>
      </c>
      <c r="D54">
        <v>1</v>
      </c>
      <c r="E54" s="1">
        <f>VLOOKUP(C54,Prices!$A:$C,3,FALSE)</f>
        <v>2395</v>
      </c>
      <c r="F54" s="1">
        <f>E54*D54</f>
        <v>2395</v>
      </c>
      <c r="G54" t="s">
        <v>247</v>
      </c>
      <c r="H54" t="s">
        <v>248</v>
      </c>
      <c r="J54">
        <v>53</v>
      </c>
    </row>
    <row r="55" spans="1:10">
      <c r="A55">
        <v>2011</v>
      </c>
      <c r="B55" t="str">
        <f>VLOOKUP(C55,Prices!$A$2:$C$1004,2,FALSE)</f>
        <v>Liberator</v>
      </c>
      <c r="C55" t="s">
        <v>13</v>
      </c>
      <c r="D55">
        <v>1</v>
      </c>
      <c r="E55" s="1">
        <f>VLOOKUP(C55,Prices!$A:$C,3,FALSE)</f>
        <v>768</v>
      </c>
      <c r="F55" s="1">
        <f>E55*D55</f>
        <v>768</v>
      </c>
      <c r="G55" t="s">
        <v>247</v>
      </c>
      <c r="H55" t="s">
        <v>248</v>
      </c>
      <c r="J55">
        <v>54</v>
      </c>
    </row>
    <row r="56" spans="1:10">
      <c r="A56">
        <v>2011</v>
      </c>
      <c r="B56" t="str">
        <f>VLOOKUP(C56,Prices!$A$2:$C$1004,2,FALSE)</f>
        <v>Toby Churchill</v>
      </c>
      <c r="C56" t="s">
        <v>15</v>
      </c>
      <c r="D56">
        <v>2</v>
      </c>
      <c r="E56" s="1">
        <f>VLOOKUP(C56,Prices!$A:$C,3,FALSE)</f>
        <v>195</v>
      </c>
      <c r="F56" s="1">
        <f>E56*D56</f>
        <v>390</v>
      </c>
      <c r="G56" t="s">
        <v>247</v>
      </c>
      <c r="H56" t="s">
        <v>248</v>
      </c>
      <c r="J56">
        <v>55</v>
      </c>
    </row>
    <row r="57" spans="1:10">
      <c r="A57">
        <v>2011</v>
      </c>
      <c r="B57" t="str">
        <f>VLOOKUP(C57,Prices!$A$2:$C$1004,2,FALSE)</f>
        <v>Apple</v>
      </c>
      <c r="C57" t="s">
        <v>368</v>
      </c>
      <c r="D57">
        <v>1</v>
      </c>
      <c r="E57" s="1">
        <f>VLOOKUP(C57,Prices!$A:$C,3,FALSE)</f>
        <v>0</v>
      </c>
      <c r="F57" s="1">
        <f>E57*D57</f>
        <v>0</v>
      </c>
      <c r="G57" t="s">
        <v>247</v>
      </c>
      <c r="H57" t="s">
        <v>248</v>
      </c>
      <c r="J57">
        <v>56</v>
      </c>
    </row>
    <row r="58" spans="1:10">
      <c r="A58">
        <v>2011</v>
      </c>
      <c r="B58" t="str">
        <f>VLOOKUP(C58,Prices!$A$2:$C$1004,2,FALSE)</f>
        <v>Apple</v>
      </c>
      <c r="C58" t="s">
        <v>29</v>
      </c>
      <c r="D58">
        <v>1</v>
      </c>
      <c r="E58" s="1">
        <f>VLOOKUP(C58,Prices!$A:$C,3,FALSE)</f>
        <v>0</v>
      </c>
      <c r="F58" s="1">
        <f>E58*D58</f>
        <v>0</v>
      </c>
      <c r="G58" t="s">
        <v>247</v>
      </c>
      <c r="H58" t="s">
        <v>248</v>
      </c>
      <c r="J58">
        <v>57</v>
      </c>
    </row>
    <row r="59" spans="1:10">
      <c r="A59">
        <v>2011</v>
      </c>
      <c r="B59" t="str">
        <f>VLOOKUP(C59,Prices!$A$2:$C$1004,2,FALSE)</f>
        <v>Liberator</v>
      </c>
      <c r="C59" t="s">
        <v>450</v>
      </c>
      <c r="D59">
        <v>1</v>
      </c>
      <c r="E59" s="1">
        <f>VLOOKUP(C59,Prices!$A:$C,3,FALSE)</f>
        <v>2500</v>
      </c>
      <c r="F59" s="1">
        <f>E59*D59</f>
        <v>2500</v>
      </c>
      <c r="G59" t="s">
        <v>247</v>
      </c>
      <c r="H59" t="s">
        <v>248</v>
      </c>
      <c r="J59">
        <v>58</v>
      </c>
    </row>
    <row r="60" spans="1:10">
      <c r="A60">
        <v>2011</v>
      </c>
      <c r="B60" t="str">
        <f>VLOOKUP(C60,Prices!$A$2:$C$1004,2,FALSE)</f>
        <v>Unitech</v>
      </c>
      <c r="C60" t="s">
        <v>439</v>
      </c>
      <c r="D60">
        <v>3</v>
      </c>
      <c r="E60" s="1">
        <f>VLOOKUP(C60,Prices!$A:$C,3,FALSE)</f>
        <v>89.16</v>
      </c>
      <c r="F60" s="1">
        <f>E60*D60</f>
        <v>267.48</v>
      </c>
      <c r="G60" t="s">
        <v>247</v>
      </c>
      <c r="H60" t="s">
        <v>248</v>
      </c>
      <c r="J60">
        <v>59</v>
      </c>
    </row>
    <row r="61" spans="1:10">
      <c r="A61">
        <v>2011</v>
      </c>
      <c r="B61" t="str">
        <f>VLOOKUP(C61,Prices!$A$2:$C$1004,2,FALSE)</f>
        <v>Ablenet</v>
      </c>
      <c r="C61" t="s">
        <v>143</v>
      </c>
      <c r="D61">
        <v>2</v>
      </c>
      <c r="E61" s="1">
        <f>VLOOKUP(C61,Prices!$A:$C,3,FALSE)</f>
        <v>95</v>
      </c>
      <c r="F61" s="1">
        <f>E61*D61</f>
        <v>190</v>
      </c>
      <c r="G61" t="s">
        <v>247</v>
      </c>
      <c r="H61" t="s">
        <v>248</v>
      </c>
      <c r="J61">
        <v>60</v>
      </c>
    </row>
    <row r="62" spans="1:10">
      <c r="A62">
        <v>2011</v>
      </c>
      <c r="B62" t="str">
        <f>VLOOKUP(C62,Prices!$A$2:$C$1004,2,FALSE)</f>
        <v>Attainment Company Inc</v>
      </c>
      <c r="C62" t="s">
        <v>82</v>
      </c>
      <c r="D62">
        <v>1</v>
      </c>
      <c r="E62" s="1">
        <f>VLOOKUP(C62,Prices!$A:$C,3,FALSE)</f>
        <v>104</v>
      </c>
      <c r="F62" s="1">
        <f>E62*D62</f>
        <v>104</v>
      </c>
      <c r="G62" t="s">
        <v>247</v>
      </c>
      <c r="H62" t="s">
        <v>248</v>
      </c>
      <c r="J62">
        <v>61</v>
      </c>
    </row>
    <row r="63" spans="1:10">
      <c r="A63">
        <v>2011</v>
      </c>
      <c r="B63" t="str">
        <f>VLOOKUP(C63,Prices!$A$2:$C$1004,2,FALSE)</f>
        <v>Tobii</v>
      </c>
      <c r="C63" t="s">
        <v>453</v>
      </c>
      <c r="D63">
        <v>1</v>
      </c>
      <c r="E63" s="1">
        <f>VLOOKUP(C63,Prices!$A:$C,3,FALSE)</f>
        <v>4840</v>
      </c>
      <c r="F63" s="1">
        <f>E63*D63</f>
        <v>4840</v>
      </c>
      <c r="G63" t="s">
        <v>247</v>
      </c>
      <c r="H63" t="s">
        <v>248</v>
      </c>
      <c r="J63">
        <v>62</v>
      </c>
    </row>
    <row r="64" spans="1:10">
      <c r="A64">
        <v>2011</v>
      </c>
      <c r="B64" t="str">
        <f>VLOOKUP(C64,Prices!$A$2:$C$1004,2,FALSE)</f>
        <v>Liberator</v>
      </c>
      <c r="C64" t="s">
        <v>75</v>
      </c>
      <c r="D64">
        <v>1</v>
      </c>
      <c r="E64" s="1">
        <f>VLOOKUP(C64,Prices!$A:$C,3,FALSE)</f>
        <v>1794</v>
      </c>
      <c r="F64" s="1">
        <f>E64*D64</f>
        <v>1794</v>
      </c>
      <c r="G64" t="s">
        <v>247</v>
      </c>
      <c r="H64" t="s">
        <v>248</v>
      </c>
      <c r="J64">
        <v>63</v>
      </c>
    </row>
    <row r="65" spans="1:10">
      <c r="A65">
        <v>2006</v>
      </c>
      <c r="B65" t="str">
        <f>VLOOKUP(C65,Prices!$A$2:$C$1004,2,FALSE)</f>
        <v>Servox</v>
      </c>
      <c r="C65" t="s">
        <v>87</v>
      </c>
      <c r="D65">
        <v>2</v>
      </c>
      <c r="E65" s="1">
        <f>VLOOKUP(C65,Prices!$A:$C,3,FALSE)</f>
        <v>520</v>
      </c>
      <c r="F65" s="1">
        <f>E65*D65</f>
        <v>1040</v>
      </c>
      <c r="G65" t="s">
        <v>256</v>
      </c>
      <c r="H65" t="s">
        <v>257</v>
      </c>
      <c r="J65">
        <v>64</v>
      </c>
    </row>
    <row r="66" spans="1:10">
      <c r="A66">
        <v>2006</v>
      </c>
      <c r="B66" t="str">
        <f>VLOOKUP(C66,Prices!$A$2:$C$1004,2,FALSE)</f>
        <v>Liberator</v>
      </c>
      <c r="C66" t="s">
        <v>125</v>
      </c>
      <c r="D66">
        <v>2</v>
      </c>
      <c r="E66" s="1">
        <f>VLOOKUP(C66,Prices!$A:$C,3,FALSE)</f>
        <v>120</v>
      </c>
      <c r="F66" s="1">
        <f>E66*D66</f>
        <v>240</v>
      </c>
      <c r="G66" t="s">
        <v>256</v>
      </c>
      <c r="H66" t="s">
        <v>263</v>
      </c>
      <c r="J66">
        <v>65</v>
      </c>
    </row>
    <row r="67" spans="1:10">
      <c r="A67">
        <v>2006</v>
      </c>
      <c r="B67" t="str">
        <f>VLOOKUP(C67,Prices!$A$2:$C$1004,2,FALSE)</f>
        <v>Ablenet</v>
      </c>
      <c r="C67" t="s">
        <v>250</v>
      </c>
      <c r="D67">
        <v>5</v>
      </c>
      <c r="E67" s="1">
        <f>VLOOKUP(C67,Prices!$A:$C,3,FALSE)</f>
        <v>84</v>
      </c>
      <c r="F67" s="1">
        <f>E67*D67</f>
        <v>420</v>
      </c>
      <c r="G67" t="s">
        <v>256</v>
      </c>
      <c r="H67" t="s">
        <v>264</v>
      </c>
      <c r="J67">
        <v>66</v>
      </c>
    </row>
    <row r="68" spans="1:10">
      <c r="A68">
        <v>2006</v>
      </c>
      <c r="B68" t="str">
        <f>VLOOKUP(C68,Prices!$A$2:$C$1004,2,FALSE)</f>
        <v>AMDi</v>
      </c>
      <c r="C68" t="s">
        <v>200</v>
      </c>
      <c r="D68">
        <v>2</v>
      </c>
      <c r="E68" s="1">
        <f>VLOOKUP(C68,Prices!$A:$C,3,FALSE)</f>
        <v>595</v>
      </c>
      <c r="F68" s="1">
        <f>E68*D68</f>
        <v>1190</v>
      </c>
      <c r="G68" t="s">
        <v>256</v>
      </c>
      <c r="H68" t="s">
        <v>265</v>
      </c>
      <c r="J68">
        <v>67</v>
      </c>
    </row>
    <row r="69" spans="1:10">
      <c r="A69">
        <v>2006</v>
      </c>
      <c r="B69" t="str">
        <f>VLOOKUP(C69,Prices!$A$2:$C$1004,2,FALSE)</f>
        <v>Attainment Company Inc</v>
      </c>
      <c r="C69" t="s">
        <v>43</v>
      </c>
      <c r="D69">
        <v>2</v>
      </c>
      <c r="E69" s="1">
        <f>VLOOKUP(C69,Prices!$A:$C,3,FALSE)</f>
        <v>104</v>
      </c>
      <c r="F69" s="1">
        <f>E69*D69</f>
        <v>208</v>
      </c>
      <c r="G69" t="s">
        <v>256</v>
      </c>
      <c r="H69" t="s">
        <v>266</v>
      </c>
      <c r="J69">
        <v>68</v>
      </c>
    </row>
    <row r="70" spans="1:10">
      <c r="A70">
        <v>2006</v>
      </c>
      <c r="B70" t="str">
        <f>VLOOKUP(C70,Prices!$A$2:$C$1004,2,FALSE)</f>
        <v>Attainment Company Inc</v>
      </c>
      <c r="C70" t="s">
        <v>251</v>
      </c>
      <c r="D70">
        <v>3</v>
      </c>
      <c r="E70" s="1">
        <f>VLOOKUP(C70,Prices!$A:$C,3,FALSE)</f>
        <v>114</v>
      </c>
      <c r="F70" s="1">
        <f>E70*D70</f>
        <v>342</v>
      </c>
      <c r="G70" t="s">
        <v>256</v>
      </c>
      <c r="H70" t="s">
        <v>267</v>
      </c>
      <c r="J70">
        <v>69</v>
      </c>
    </row>
    <row r="71" spans="1:10">
      <c r="A71">
        <v>2006</v>
      </c>
      <c r="B71" t="str">
        <f>VLOOKUP(C71,Prices!$A$2:$C$1004,2,FALSE)</f>
        <v>Ablenet</v>
      </c>
      <c r="C71" s="3" t="s">
        <v>36</v>
      </c>
      <c r="D71">
        <v>6</v>
      </c>
      <c r="E71" s="1">
        <f>VLOOKUP(C71,Prices!$A:$C,3,FALSE)</f>
        <v>84</v>
      </c>
      <c r="F71" s="1">
        <f>E71*D71</f>
        <v>504</v>
      </c>
      <c r="G71" t="s">
        <v>256</v>
      </c>
      <c r="H71" t="s">
        <v>268</v>
      </c>
      <c r="J71">
        <v>70</v>
      </c>
    </row>
    <row r="72" spans="1:10">
      <c r="A72">
        <v>2006</v>
      </c>
      <c r="B72" t="str">
        <f>VLOOKUP(C72,Prices!$A$2:$C$1004,2,FALSE)</f>
        <v>Toby Churchill</v>
      </c>
      <c r="C72" t="s">
        <v>54</v>
      </c>
      <c r="D72">
        <v>1</v>
      </c>
      <c r="E72" s="1">
        <f>VLOOKUP(C72,Prices!$A:$C,3,FALSE)</f>
        <v>2930</v>
      </c>
      <c r="F72" s="1">
        <f>E72*D72</f>
        <v>2930</v>
      </c>
      <c r="G72" t="s">
        <v>256</v>
      </c>
      <c r="H72" t="s">
        <v>269</v>
      </c>
      <c r="J72">
        <v>71</v>
      </c>
    </row>
    <row r="73" spans="1:10">
      <c r="A73">
        <v>2006</v>
      </c>
      <c r="B73" t="str">
        <f>VLOOKUP(C73,Prices!$A$2:$C$1004,2,FALSE)</f>
        <v>Augmentative Communication Inc.</v>
      </c>
      <c r="C73" t="s">
        <v>252</v>
      </c>
      <c r="D73">
        <v>5</v>
      </c>
      <c r="E73" s="1">
        <f>VLOOKUP(C73,Prices!$A:$C,3,FALSE)</f>
        <v>18.91</v>
      </c>
      <c r="F73" s="1">
        <f>E73*D73</f>
        <v>94.55</v>
      </c>
      <c r="G73" t="s">
        <v>256</v>
      </c>
      <c r="H73" t="s">
        <v>270</v>
      </c>
      <c r="J73">
        <v>72</v>
      </c>
    </row>
    <row r="74" spans="1:10">
      <c r="A74">
        <v>2006</v>
      </c>
      <c r="B74" t="str">
        <f>VLOOKUP(C74,Prices!$A$2:$C$1004,2,FALSE)</f>
        <v>Falck</v>
      </c>
      <c r="C74" t="s">
        <v>9</v>
      </c>
      <c r="D74">
        <v>2</v>
      </c>
      <c r="E74" s="1">
        <f>VLOOKUP(C74,Prices!$A:$C,3,FALSE)</f>
        <v>621.89</v>
      </c>
      <c r="F74" s="1">
        <f>E74*D74</f>
        <v>1243.78</v>
      </c>
      <c r="G74" t="s">
        <v>256</v>
      </c>
      <c r="H74" t="s">
        <v>271</v>
      </c>
      <c r="J74">
        <v>73</v>
      </c>
    </row>
    <row r="75" spans="1:10">
      <c r="A75">
        <v>2006</v>
      </c>
      <c r="B75" t="str">
        <f>VLOOKUP(C75,Prices!$A$2:$C$1004,2,FALSE)</f>
        <v>Ablenet</v>
      </c>
      <c r="C75" t="s">
        <v>143</v>
      </c>
      <c r="D75">
        <v>1</v>
      </c>
      <c r="E75" s="1">
        <f>VLOOKUP(C75,Prices!$A:$C,3,FALSE)</f>
        <v>95</v>
      </c>
      <c r="F75" s="1">
        <f>E75*D75</f>
        <v>95</v>
      </c>
      <c r="G75" t="s">
        <v>256</v>
      </c>
      <c r="H75" t="s">
        <v>272</v>
      </c>
      <c r="J75">
        <v>74</v>
      </c>
    </row>
    <row r="76" spans="1:10">
      <c r="A76">
        <v>2006</v>
      </c>
      <c r="B76" t="str">
        <f>VLOOKUP(C76,Prices!$A$2:$C$1004,2,FALSE)</f>
        <v>AMDi</v>
      </c>
      <c r="C76" t="s">
        <v>89</v>
      </c>
      <c r="D76">
        <v>1</v>
      </c>
      <c r="E76" s="1">
        <f>VLOOKUP(C76,Prices!$A:$C,3,FALSE)</f>
        <v>199</v>
      </c>
      <c r="F76" s="1">
        <f>E76*D76</f>
        <v>199</v>
      </c>
      <c r="G76" t="s">
        <v>256</v>
      </c>
      <c r="H76" t="s">
        <v>273</v>
      </c>
      <c r="J76">
        <v>75</v>
      </c>
    </row>
    <row r="77" spans="1:10">
      <c r="A77">
        <v>2006</v>
      </c>
      <c r="B77" t="str">
        <f>VLOOKUP(C77,Prices!$A$2:$C$1004,2,FALSE)</f>
        <v>Liberator</v>
      </c>
      <c r="C77" t="s">
        <v>414</v>
      </c>
      <c r="D77">
        <v>2</v>
      </c>
      <c r="E77" s="1">
        <f>VLOOKUP(C77,Prices!$A:$C,3,FALSE)</f>
        <v>1995</v>
      </c>
      <c r="F77" s="1">
        <f>E77*D77</f>
        <v>3990</v>
      </c>
      <c r="G77" t="s">
        <v>256</v>
      </c>
      <c r="H77" t="s">
        <v>274</v>
      </c>
      <c r="I77" t="s">
        <v>415</v>
      </c>
      <c r="J77">
        <v>76</v>
      </c>
    </row>
    <row r="78" spans="1:10">
      <c r="A78">
        <v>2006</v>
      </c>
      <c r="B78" t="str">
        <f>VLOOKUP(C78,Prices!$A$2:$C$1004,2,FALSE)</f>
        <v>EchoVoice</v>
      </c>
      <c r="C78" t="s">
        <v>391</v>
      </c>
      <c r="D78">
        <v>2</v>
      </c>
      <c r="E78" s="1">
        <f>VLOOKUP(C78,Prices!$A:$C,3,FALSE)</f>
        <v>378</v>
      </c>
      <c r="F78" s="1">
        <f>E78*D78</f>
        <v>756</v>
      </c>
      <c r="G78" t="s">
        <v>256</v>
      </c>
      <c r="H78" t="s">
        <v>275</v>
      </c>
      <c r="J78">
        <v>77</v>
      </c>
    </row>
    <row r="79" spans="1:10">
      <c r="A79">
        <v>2007</v>
      </c>
      <c r="B79" t="str">
        <f>VLOOKUP(C79,Prices!$A$2:$C$1004,2,FALSE)</f>
        <v>AMDi</v>
      </c>
      <c r="C79" t="s">
        <v>208</v>
      </c>
      <c r="D79">
        <v>1</v>
      </c>
      <c r="E79" s="1">
        <f>VLOOKUP(C79,Prices!$A:$C,3,FALSE)</f>
        <v>1660</v>
      </c>
      <c r="F79" s="1">
        <f>E79*D79</f>
        <v>1660</v>
      </c>
      <c r="G79" t="s">
        <v>256</v>
      </c>
      <c r="H79" t="s">
        <v>276</v>
      </c>
      <c r="I79" t="s">
        <v>443</v>
      </c>
      <c r="J79">
        <v>78</v>
      </c>
    </row>
    <row r="80" spans="1:10">
      <c r="A80">
        <v>2007</v>
      </c>
      <c r="B80" t="str">
        <f>VLOOKUP(C80,Prices!$A$2:$C$1004,2,FALSE)</f>
        <v>EchoVoice</v>
      </c>
      <c r="C80" t="s">
        <v>391</v>
      </c>
      <c r="D80">
        <v>4</v>
      </c>
      <c r="E80" s="1">
        <f>VLOOKUP(C80,Prices!$A:$C,3,FALSE)</f>
        <v>378</v>
      </c>
      <c r="F80" s="1">
        <f>E80*D80</f>
        <v>1512</v>
      </c>
      <c r="G80" t="s">
        <v>256</v>
      </c>
      <c r="H80" t="s">
        <v>277</v>
      </c>
      <c r="J80">
        <v>79</v>
      </c>
    </row>
    <row r="81" spans="1:10">
      <c r="A81">
        <v>2007</v>
      </c>
      <c r="B81" t="str">
        <f>VLOOKUP(C81,Prices!$A$2:$C$1004,2,FALSE)</f>
        <v>Toby Churchill</v>
      </c>
      <c r="C81" t="s">
        <v>54</v>
      </c>
      <c r="D81">
        <v>2</v>
      </c>
      <c r="E81" s="1">
        <f>VLOOKUP(C81,Prices!$A:$C,3,FALSE)</f>
        <v>2930</v>
      </c>
      <c r="F81" s="1">
        <f>E81*D81</f>
        <v>5860</v>
      </c>
      <c r="G81" t="s">
        <v>256</v>
      </c>
      <c r="H81" t="s">
        <v>278</v>
      </c>
      <c r="J81">
        <v>80</v>
      </c>
    </row>
    <row r="82" spans="1:10">
      <c r="A82">
        <v>2007</v>
      </c>
      <c r="B82" t="str">
        <f>VLOOKUP(C82,Prices!$A$2:$C$1004,2,FALSE)</f>
        <v>Liberator</v>
      </c>
      <c r="C82" t="s">
        <v>414</v>
      </c>
      <c r="D82">
        <v>1</v>
      </c>
      <c r="E82" s="1">
        <f>VLOOKUP(C82,Prices!$A:$C,3,FALSE)</f>
        <v>1995</v>
      </c>
      <c r="F82" s="1">
        <f>E82*D82</f>
        <v>1995</v>
      </c>
      <c r="G82" t="s">
        <v>256</v>
      </c>
      <c r="H82" t="s">
        <v>279</v>
      </c>
      <c r="I82" t="s">
        <v>416</v>
      </c>
      <c r="J82">
        <v>81</v>
      </c>
    </row>
    <row r="83" spans="1:10">
      <c r="A83">
        <v>2007</v>
      </c>
      <c r="B83" t="str">
        <f>VLOOKUP(C83,Prices!$A$2:$C$1004,2,FALSE)</f>
        <v>Servox</v>
      </c>
      <c r="C83" t="s">
        <v>87</v>
      </c>
      <c r="D83">
        <v>2</v>
      </c>
      <c r="E83" s="1">
        <f>VLOOKUP(C83,Prices!$A:$C,3,FALSE)</f>
        <v>520</v>
      </c>
      <c r="F83" s="1">
        <f>E83*D83</f>
        <v>1040</v>
      </c>
      <c r="G83" t="s">
        <v>256</v>
      </c>
      <c r="H83" t="s">
        <v>280</v>
      </c>
      <c r="J83">
        <v>82</v>
      </c>
    </row>
    <row r="84" spans="1:10">
      <c r="A84">
        <v>2007</v>
      </c>
      <c r="B84" t="str">
        <f>VLOOKUP(C84,Prices!$A$2:$C$1004,2,FALSE)</f>
        <v>Ablenet</v>
      </c>
      <c r="C84" t="s">
        <v>253</v>
      </c>
      <c r="D84">
        <v>1</v>
      </c>
      <c r="E84" s="1">
        <f>VLOOKUP(C84,Prices!$A:$C,3,FALSE)</f>
        <v>84</v>
      </c>
      <c r="F84" s="1">
        <f>E84*D84</f>
        <v>84</v>
      </c>
      <c r="G84" t="s">
        <v>256</v>
      </c>
      <c r="H84" t="s">
        <v>281</v>
      </c>
      <c r="J84">
        <v>83</v>
      </c>
    </row>
    <row r="85" spans="1:10">
      <c r="A85">
        <v>2007</v>
      </c>
      <c r="B85" t="str">
        <f>VLOOKUP(C85,Prices!$A$2:$C$1004,2,FALSE)</f>
        <v>AMDi</v>
      </c>
      <c r="C85" t="s">
        <v>38</v>
      </c>
      <c r="D85">
        <v>1</v>
      </c>
      <c r="E85" s="1">
        <f>VLOOKUP(C85,Prices!$A:$C,3,FALSE)</f>
        <v>795</v>
      </c>
      <c r="F85" s="1">
        <f>E85*D85</f>
        <v>795</v>
      </c>
      <c r="G85" t="s">
        <v>256</v>
      </c>
      <c r="H85" t="s">
        <v>282</v>
      </c>
      <c r="J85">
        <v>84</v>
      </c>
    </row>
    <row r="86" spans="1:10">
      <c r="A86">
        <v>2007</v>
      </c>
      <c r="B86" t="str">
        <f>VLOOKUP(C86,Prices!$A$2:$C$1004,2,FALSE)</f>
        <v>AMDi</v>
      </c>
      <c r="C86" t="s">
        <v>441</v>
      </c>
      <c r="D86">
        <v>5</v>
      </c>
      <c r="E86" s="1">
        <f>VLOOKUP(C86,Prices!$A:$C,3,FALSE)</f>
        <v>459</v>
      </c>
      <c r="F86" s="1">
        <f>E86*D86</f>
        <v>2295</v>
      </c>
      <c r="G86" t="s">
        <v>256</v>
      </c>
      <c r="H86" t="s">
        <v>283</v>
      </c>
      <c r="J86">
        <v>85</v>
      </c>
    </row>
    <row r="87" spans="1:10">
      <c r="A87">
        <v>2007</v>
      </c>
      <c r="B87" t="str">
        <f>VLOOKUP(C87,Prices!$A$2:$C$1004,2,FALSE)</f>
        <v>Winslow</v>
      </c>
      <c r="C87" t="s">
        <v>254</v>
      </c>
      <c r="D87">
        <v>4</v>
      </c>
      <c r="E87" s="1">
        <f>VLOOKUP(C87,Prices!$A:$C,3,FALSE)</f>
        <v>70.739999999999995</v>
      </c>
      <c r="F87" s="1">
        <f>E87*D87</f>
        <v>282.95999999999998</v>
      </c>
      <c r="G87" t="s">
        <v>256</v>
      </c>
      <c r="H87" t="s">
        <v>284</v>
      </c>
      <c r="J87">
        <v>86</v>
      </c>
    </row>
    <row r="88" spans="1:10">
      <c r="A88">
        <v>2007</v>
      </c>
      <c r="B88" t="str">
        <f>VLOOKUP(C88,Prices!$A$2:$C$1004,2,FALSE)</f>
        <v>Liberator</v>
      </c>
      <c r="C88" t="s">
        <v>410</v>
      </c>
      <c r="D88">
        <v>2</v>
      </c>
      <c r="E88" s="1">
        <f>VLOOKUP(C88,Prices!$A:$C,3,FALSE)</f>
        <v>229</v>
      </c>
      <c r="F88" s="1">
        <f>E88*D88</f>
        <v>458</v>
      </c>
      <c r="G88" t="s">
        <v>256</v>
      </c>
      <c r="H88" t="s">
        <v>285</v>
      </c>
      <c r="J88">
        <v>87</v>
      </c>
    </row>
    <row r="89" spans="1:10">
      <c r="A89">
        <v>2007</v>
      </c>
      <c r="B89" t="str">
        <f>VLOOKUP(C89,Prices!$A$2:$C$1004,2,FALSE)</f>
        <v>Inclusive</v>
      </c>
      <c r="C89" t="s">
        <v>255</v>
      </c>
      <c r="D89">
        <v>1</v>
      </c>
      <c r="E89" s="1">
        <f>VLOOKUP(C89,Prices!$A:$C,3,FALSE)</f>
        <v>220</v>
      </c>
      <c r="F89" s="1">
        <f>E89*D89</f>
        <v>220</v>
      </c>
      <c r="G89" t="s">
        <v>256</v>
      </c>
      <c r="H89" t="s">
        <v>286</v>
      </c>
      <c r="J89">
        <v>88</v>
      </c>
    </row>
    <row r="90" spans="1:10">
      <c r="A90">
        <v>2007</v>
      </c>
      <c r="B90" t="str">
        <f>VLOOKUP(C90,Prices!$A$2:$C$1004,2,FALSE)</f>
        <v>AMDi</v>
      </c>
      <c r="C90" t="s">
        <v>239</v>
      </c>
      <c r="D90">
        <v>1</v>
      </c>
      <c r="E90" s="1">
        <f>VLOOKUP(C90,Prices!$A:$C,3,FALSE)</f>
        <v>349</v>
      </c>
      <c r="F90" s="1">
        <f>E90*D90</f>
        <v>349</v>
      </c>
      <c r="G90" t="s">
        <v>256</v>
      </c>
      <c r="H90" t="s">
        <v>287</v>
      </c>
      <c r="J90">
        <v>89</v>
      </c>
    </row>
    <row r="91" spans="1:10">
      <c r="A91">
        <v>2008</v>
      </c>
      <c r="B91" t="str">
        <f>VLOOKUP(C91,Prices!$A$2:$C$1004,2,FALSE)</f>
        <v>Dynavox</v>
      </c>
      <c r="C91" t="s">
        <v>258</v>
      </c>
      <c r="D91">
        <v>1</v>
      </c>
      <c r="E91" s="1">
        <f>VLOOKUP(C91,Prices!$A:$C,3,FALSE)</f>
        <v>895</v>
      </c>
      <c r="F91" s="1">
        <f>E91*D91</f>
        <v>895</v>
      </c>
      <c r="G91" t="s">
        <v>256</v>
      </c>
      <c r="H91" t="s">
        <v>288</v>
      </c>
      <c r="J91">
        <v>90</v>
      </c>
    </row>
    <row r="92" spans="1:10">
      <c r="A92">
        <v>2008</v>
      </c>
      <c r="B92" t="str">
        <f>VLOOKUP(C92,Prices!$A$2:$C$1004,2,FALSE)</f>
        <v>Winslow</v>
      </c>
      <c r="C92" t="s">
        <v>254</v>
      </c>
      <c r="D92">
        <v>4</v>
      </c>
      <c r="E92" s="1">
        <f>VLOOKUP(C92,Prices!$A:$C,3,FALSE)</f>
        <v>70.739999999999995</v>
      </c>
      <c r="F92" s="1">
        <f>E92*D92</f>
        <v>282.95999999999998</v>
      </c>
      <c r="G92" t="s">
        <v>256</v>
      </c>
      <c r="H92" t="s">
        <v>289</v>
      </c>
      <c r="J92">
        <v>91</v>
      </c>
    </row>
    <row r="93" spans="1:10">
      <c r="A93">
        <v>2008</v>
      </c>
      <c r="B93" t="str">
        <f>VLOOKUP(C93,Prices!$A$2:$C$1004,2,FALSE)</f>
        <v>Augmentative Communication Inc.</v>
      </c>
      <c r="C93" t="s">
        <v>252</v>
      </c>
      <c r="D93">
        <v>10</v>
      </c>
      <c r="E93" s="1">
        <f>VLOOKUP(C93,Prices!$A:$C,3,FALSE)</f>
        <v>18.91</v>
      </c>
      <c r="F93" s="1">
        <f>E93*D93</f>
        <v>189.1</v>
      </c>
      <c r="G93" t="s">
        <v>256</v>
      </c>
      <c r="H93" t="s">
        <v>290</v>
      </c>
      <c r="J93">
        <v>92</v>
      </c>
    </row>
    <row r="94" spans="1:10">
      <c r="A94">
        <v>2008</v>
      </c>
      <c r="B94" t="str">
        <f>VLOOKUP(C94,Prices!$A$2:$C$1004,2,FALSE)</f>
        <v>AMDi</v>
      </c>
      <c r="C94" t="s">
        <v>200</v>
      </c>
      <c r="D94">
        <v>1</v>
      </c>
      <c r="E94" s="1">
        <f>VLOOKUP(C94,Prices!$A:$C,3,FALSE)</f>
        <v>595</v>
      </c>
      <c r="F94" s="1">
        <f>E94*D94</f>
        <v>595</v>
      </c>
      <c r="G94" t="s">
        <v>256</v>
      </c>
      <c r="H94" t="s">
        <v>291</v>
      </c>
      <c r="J94">
        <v>93</v>
      </c>
    </row>
    <row r="95" spans="1:10">
      <c r="A95">
        <v>2008</v>
      </c>
      <c r="B95" t="str">
        <f>VLOOKUP(C95,Prices!$A$2:$C$1004,2,FALSE)</f>
        <v>Falck</v>
      </c>
      <c r="C95" t="s">
        <v>9</v>
      </c>
      <c r="D95">
        <v>1</v>
      </c>
      <c r="E95" s="1">
        <f>VLOOKUP(C95,Prices!$A:$C,3,FALSE)</f>
        <v>621.89</v>
      </c>
      <c r="F95" s="1">
        <f>E95*D95</f>
        <v>621.89</v>
      </c>
      <c r="G95" t="s">
        <v>256</v>
      </c>
      <c r="H95" t="s">
        <v>292</v>
      </c>
      <c r="J95">
        <v>94</v>
      </c>
    </row>
    <row r="96" spans="1:10">
      <c r="A96">
        <v>2008</v>
      </c>
      <c r="B96" t="str">
        <f>VLOOKUP(C96,Prices!$A$2:$C$1004,2,FALSE)</f>
        <v>Ablenet</v>
      </c>
      <c r="C96" t="s">
        <v>253</v>
      </c>
      <c r="D96">
        <v>5</v>
      </c>
      <c r="E96" s="1">
        <f>VLOOKUP(C96,Prices!$A:$C,3,FALSE)</f>
        <v>84</v>
      </c>
      <c r="F96" s="1">
        <f>E96*D96</f>
        <v>420</v>
      </c>
      <c r="G96" t="s">
        <v>256</v>
      </c>
      <c r="H96" t="s">
        <v>293</v>
      </c>
      <c r="J96">
        <v>95</v>
      </c>
    </row>
    <row r="97" spans="1:10">
      <c r="A97">
        <v>2008</v>
      </c>
      <c r="B97" t="str">
        <f>VLOOKUP(C97,Prices!$A$2:$C$1004,2,FALSE)</f>
        <v>Servox</v>
      </c>
      <c r="C97" t="s">
        <v>87</v>
      </c>
      <c r="D97">
        <v>1</v>
      </c>
      <c r="E97" s="1">
        <f>VLOOKUP(C97,Prices!$A:$C,3,FALSE)</f>
        <v>520</v>
      </c>
      <c r="F97" s="1">
        <f>E97*D97</f>
        <v>520</v>
      </c>
      <c r="G97" t="s">
        <v>256</v>
      </c>
      <c r="H97" t="s">
        <v>294</v>
      </c>
      <c r="J97">
        <v>96</v>
      </c>
    </row>
    <row r="98" spans="1:10">
      <c r="A98">
        <v>2008</v>
      </c>
      <c r="B98" t="str">
        <f>VLOOKUP(C98,Prices!$A$2:$C$1004,2,FALSE)</f>
        <v>EchoVoice</v>
      </c>
      <c r="C98" t="s">
        <v>391</v>
      </c>
      <c r="D98">
        <v>1</v>
      </c>
      <c r="E98" s="1">
        <f>VLOOKUP(C98,Prices!$A:$C,3,FALSE)</f>
        <v>378</v>
      </c>
      <c r="F98" s="1">
        <f>E98*D98</f>
        <v>378</v>
      </c>
      <c r="G98" t="s">
        <v>256</v>
      </c>
      <c r="H98" t="s">
        <v>295</v>
      </c>
      <c r="J98">
        <v>97</v>
      </c>
    </row>
    <row r="99" spans="1:10">
      <c r="A99">
        <v>2009</v>
      </c>
      <c r="B99" t="str">
        <f>VLOOKUP(C99,Prices!$A$2:$C$1004,2,FALSE)</f>
        <v>Ablenet</v>
      </c>
      <c r="C99" t="s">
        <v>253</v>
      </c>
      <c r="D99">
        <v>6</v>
      </c>
      <c r="E99" s="1">
        <f>VLOOKUP(C99,Prices!$A:$C,3,FALSE)</f>
        <v>84</v>
      </c>
      <c r="F99" s="1">
        <f>E99*D99</f>
        <v>504</v>
      </c>
      <c r="G99" t="s">
        <v>256</v>
      </c>
      <c r="H99" t="s">
        <v>296</v>
      </c>
      <c r="J99">
        <v>98</v>
      </c>
    </row>
    <row r="100" spans="1:10">
      <c r="A100">
        <v>2009</v>
      </c>
      <c r="B100" t="str">
        <f>VLOOKUP(C100,Prices!$A$2:$C$1004,2,FALSE)</f>
        <v>Augmentative Communication Inc.</v>
      </c>
      <c r="C100" t="s">
        <v>252</v>
      </c>
      <c r="D100">
        <v>5</v>
      </c>
      <c r="E100" s="1">
        <f>VLOOKUP(C100,Prices!$A:$C,3,FALSE)</f>
        <v>18.91</v>
      </c>
      <c r="F100" s="1">
        <f>E100*D100</f>
        <v>94.55</v>
      </c>
      <c r="G100" t="s">
        <v>256</v>
      </c>
      <c r="H100" t="s">
        <v>297</v>
      </c>
      <c r="J100">
        <v>99</v>
      </c>
    </row>
    <row r="101" spans="1:10">
      <c r="A101" s="3">
        <v>2009</v>
      </c>
      <c r="B101" t="str">
        <f>VLOOKUP(C101,Prices!$A$2:$C$1004,2,FALSE)</f>
        <v>Inclusive</v>
      </c>
      <c r="C101" t="s">
        <v>255</v>
      </c>
      <c r="D101">
        <v>2</v>
      </c>
      <c r="E101" s="1">
        <f>VLOOKUP(C101,Prices!$A:$C,3,FALSE)</f>
        <v>220</v>
      </c>
      <c r="F101" s="1">
        <f>E101*D101</f>
        <v>440</v>
      </c>
      <c r="G101" t="s">
        <v>256</v>
      </c>
      <c r="H101" t="s">
        <v>298</v>
      </c>
      <c r="J101">
        <v>100</v>
      </c>
    </row>
    <row r="102" spans="1:10">
      <c r="A102" s="3">
        <v>2009</v>
      </c>
      <c r="B102" t="str">
        <f>VLOOKUP(C102,Prices!$A$2:$C$1004,2,FALSE)</f>
        <v>AMDi</v>
      </c>
      <c r="C102" t="s">
        <v>442</v>
      </c>
      <c r="D102">
        <v>1</v>
      </c>
      <c r="E102" s="1">
        <f>VLOOKUP(C102,Prices!$A:$C,3,FALSE)</f>
        <v>389</v>
      </c>
      <c r="F102" s="1">
        <f>E102*D102</f>
        <v>389</v>
      </c>
      <c r="G102" t="s">
        <v>256</v>
      </c>
      <c r="H102" t="s">
        <v>299</v>
      </c>
      <c r="J102">
        <v>101</v>
      </c>
    </row>
    <row r="103" spans="1:10">
      <c r="A103" s="3">
        <v>2009</v>
      </c>
      <c r="B103" t="str">
        <f>VLOOKUP(C103,Prices!$A$2:$C$1004,2,FALSE)</f>
        <v>Servox</v>
      </c>
      <c r="C103" t="s">
        <v>87</v>
      </c>
      <c r="D103">
        <v>1</v>
      </c>
      <c r="E103" s="1">
        <f>VLOOKUP(C103,Prices!$A:$C,3,FALSE)</f>
        <v>520</v>
      </c>
      <c r="F103" s="1">
        <f>E103*D103</f>
        <v>520</v>
      </c>
      <c r="G103" t="s">
        <v>256</v>
      </c>
      <c r="H103" t="s">
        <v>300</v>
      </c>
      <c r="J103">
        <v>102</v>
      </c>
    </row>
    <row r="104" spans="1:10">
      <c r="A104" s="3">
        <v>2009</v>
      </c>
      <c r="B104" t="str">
        <f>VLOOKUP(C104,Prices!$A$2:$C$1004,2,FALSE)</f>
        <v>Falck</v>
      </c>
      <c r="C104" t="s">
        <v>9</v>
      </c>
      <c r="D104">
        <v>1</v>
      </c>
      <c r="E104" s="1">
        <f>VLOOKUP(C104,Prices!$A:$C,3,FALSE)</f>
        <v>621.89</v>
      </c>
      <c r="F104" s="1">
        <f>E104*D104</f>
        <v>621.89</v>
      </c>
      <c r="G104" t="s">
        <v>256</v>
      </c>
      <c r="H104" t="s">
        <v>301</v>
      </c>
      <c r="J104">
        <v>103</v>
      </c>
    </row>
    <row r="105" spans="1:10">
      <c r="A105" s="3">
        <v>2009</v>
      </c>
      <c r="B105" t="str">
        <f>VLOOKUP(C105,Prices!$A$2:$C$1004,2,FALSE)</f>
        <v>EchoVoice</v>
      </c>
      <c r="C105" t="s">
        <v>391</v>
      </c>
      <c r="D105">
        <v>1</v>
      </c>
      <c r="E105" s="1">
        <f>VLOOKUP(C105,Prices!$A:$C,3,FALSE)</f>
        <v>378</v>
      </c>
      <c r="F105" s="1">
        <f>E105*D105</f>
        <v>378</v>
      </c>
      <c r="G105" t="s">
        <v>256</v>
      </c>
      <c r="H105" t="s">
        <v>302</v>
      </c>
      <c r="J105">
        <v>104</v>
      </c>
    </row>
    <row r="106" spans="1:10">
      <c r="A106" s="3">
        <v>2009</v>
      </c>
      <c r="B106" t="str">
        <f>VLOOKUP(C106,Prices!$A$2:$C$1004,2,FALSE)</f>
        <v>Toby Churchill</v>
      </c>
      <c r="C106" t="s">
        <v>259</v>
      </c>
      <c r="D106">
        <v>2</v>
      </c>
      <c r="E106" s="1">
        <f>VLOOKUP(C106,Prices!$A:$C,3,FALSE)</f>
        <v>3300</v>
      </c>
      <c r="F106" s="1">
        <f>E106*D106</f>
        <v>6600</v>
      </c>
      <c r="G106" t="s">
        <v>256</v>
      </c>
      <c r="H106" t="s">
        <v>303</v>
      </c>
      <c r="J106">
        <v>105</v>
      </c>
    </row>
    <row r="107" spans="1:10">
      <c r="A107" s="3">
        <v>2009</v>
      </c>
      <c r="B107" t="str">
        <f>VLOOKUP(C107,Prices!$A$2:$C$1004,2,FALSE)</f>
        <v>HTC</v>
      </c>
      <c r="C107" t="s">
        <v>447</v>
      </c>
      <c r="D107">
        <v>4</v>
      </c>
      <c r="E107" s="1">
        <f>VLOOKUP(C107,Prices!$A:$C,3,FALSE)</f>
        <v>600</v>
      </c>
      <c r="F107" s="1">
        <f>E107*D107</f>
        <v>2400</v>
      </c>
      <c r="G107" t="s">
        <v>256</v>
      </c>
      <c r="H107" t="s">
        <v>304</v>
      </c>
      <c r="J107">
        <v>106</v>
      </c>
    </row>
    <row r="108" spans="1:10">
      <c r="A108" s="3">
        <v>2009</v>
      </c>
      <c r="B108" t="str">
        <f>VLOOKUP(C108,Prices!$A$2:$C$1004,2,FALSE)</f>
        <v>Toby Churchill</v>
      </c>
      <c r="C108" t="s">
        <v>61</v>
      </c>
      <c r="D108">
        <v>1</v>
      </c>
      <c r="E108" s="1">
        <f>VLOOKUP(C108,Prices!$A:$C,3,FALSE)</f>
        <v>474</v>
      </c>
      <c r="F108" s="1">
        <f>E108*D108</f>
        <v>474</v>
      </c>
      <c r="G108" t="s">
        <v>256</v>
      </c>
      <c r="H108" t="s">
        <v>305</v>
      </c>
      <c r="J108">
        <v>107</v>
      </c>
    </row>
    <row r="109" spans="1:10">
      <c r="A109" s="3">
        <v>2009</v>
      </c>
      <c r="B109" t="str">
        <f>VLOOKUP(C109,Prices!$A$2:$C$1004,2,FALSE)</f>
        <v>Possum</v>
      </c>
      <c r="C109" t="s">
        <v>73</v>
      </c>
      <c r="D109">
        <v>1</v>
      </c>
      <c r="E109" s="1">
        <f>VLOOKUP(C109,Prices!$A:$C,3,FALSE)</f>
        <v>2395</v>
      </c>
      <c r="F109" s="1">
        <f>E109*D109</f>
        <v>2395</v>
      </c>
      <c r="G109" t="s">
        <v>256</v>
      </c>
      <c r="H109" t="s">
        <v>306</v>
      </c>
      <c r="J109">
        <v>108</v>
      </c>
    </row>
    <row r="110" spans="1:10">
      <c r="A110" s="3">
        <v>2009</v>
      </c>
      <c r="B110" t="str">
        <f>VLOOKUP(C110,Prices!$A$2:$C$1004,2,FALSE)</f>
        <v>Winslow</v>
      </c>
      <c r="C110" t="s">
        <v>254</v>
      </c>
      <c r="D110">
        <v>3</v>
      </c>
      <c r="E110" s="1">
        <f>VLOOKUP(C110,Prices!$A:$C,3,FALSE)</f>
        <v>70.739999999999995</v>
      </c>
      <c r="F110" s="1">
        <f>E110*D110</f>
        <v>212.21999999999997</v>
      </c>
      <c r="G110" t="s">
        <v>256</v>
      </c>
      <c r="H110" t="s">
        <v>307</v>
      </c>
      <c r="J110">
        <v>109</v>
      </c>
    </row>
    <row r="111" spans="1:10">
      <c r="A111" s="3">
        <v>2010</v>
      </c>
      <c r="B111" t="str">
        <f>VLOOKUP(C111,Prices!$A$2:$C$1004,2,FALSE)</f>
        <v>Augmentative Communication Inc.</v>
      </c>
      <c r="C111" t="s">
        <v>252</v>
      </c>
      <c r="D111">
        <v>10</v>
      </c>
      <c r="E111" s="1">
        <f>VLOOKUP(C111,Prices!$A:$C,3,FALSE)</f>
        <v>18.91</v>
      </c>
      <c r="F111" s="1">
        <f>E111*D111</f>
        <v>189.1</v>
      </c>
      <c r="G111" t="s">
        <v>256</v>
      </c>
      <c r="H111" t="s">
        <v>308</v>
      </c>
      <c r="J111">
        <v>110</v>
      </c>
    </row>
    <row r="112" spans="1:10">
      <c r="A112" s="3">
        <v>2010</v>
      </c>
      <c r="B112" t="str">
        <f>VLOOKUP(C112,Prices!$A$2:$C$1004,2,FALSE)</f>
        <v>Falck</v>
      </c>
      <c r="C112" t="s">
        <v>9</v>
      </c>
      <c r="D112">
        <v>3</v>
      </c>
      <c r="E112" s="1">
        <f>VLOOKUP(C112,Prices!$A:$C,3,FALSE)</f>
        <v>621.89</v>
      </c>
      <c r="F112" s="1">
        <f>E112*D112</f>
        <v>1865.67</v>
      </c>
      <c r="G112" t="s">
        <v>256</v>
      </c>
      <c r="H112" t="s">
        <v>309</v>
      </c>
      <c r="J112">
        <v>111</v>
      </c>
    </row>
    <row r="113" spans="1:10">
      <c r="A113" s="3">
        <v>2010</v>
      </c>
      <c r="B113" t="str">
        <f>VLOOKUP(C113,Prices!$A$2:$C$1004,2,FALSE)</f>
        <v>Toby Churchill</v>
      </c>
      <c r="C113" t="s">
        <v>61</v>
      </c>
      <c r="D113">
        <v>2</v>
      </c>
      <c r="E113" s="1">
        <f>VLOOKUP(C113,Prices!$A:$C,3,FALSE)</f>
        <v>474</v>
      </c>
      <c r="F113" s="1">
        <f>E113*D113</f>
        <v>948</v>
      </c>
      <c r="G113" t="s">
        <v>256</v>
      </c>
      <c r="H113" t="s">
        <v>310</v>
      </c>
      <c r="I113" t="s">
        <v>411</v>
      </c>
      <c r="J113">
        <v>112</v>
      </c>
    </row>
    <row r="114" spans="1:10">
      <c r="A114" s="3">
        <v>2010</v>
      </c>
      <c r="B114" t="str">
        <f>VLOOKUP(C114,Prices!$A$2:$C$1004,2,FALSE)</f>
        <v>Winslow</v>
      </c>
      <c r="C114" t="s">
        <v>254</v>
      </c>
      <c r="D114">
        <v>4</v>
      </c>
      <c r="E114" s="1">
        <f>VLOOKUP(C114,Prices!$A:$C,3,FALSE)</f>
        <v>70.739999999999995</v>
      </c>
      <c r="F114" s="1">
        <f>E114*D114</f>
        <v>282.95999999999998</v>
      </c>
      <c r="G114" t="s">
        <v>256</v>
      </c>
      <c r="H114" t="s">
        <v>311</v>
      </c>
      <c r="J114">
        <v>113</v>
      </c>
    </row>
    <row r="115" spans="1:10">
      <c r="A115" s="3">
        <v>2010</v>
      </c>
      <c r="B115" t="str">
        <f>VLOOKUP(C115,Prices!$A$2:$C$1004,2,FALSE)</f>
        <v>Logan</v>
      </c>
      <c r="C115" t="s">
        <v>260</v>
      </c>
      <c r="D115">
        <v>1</v>
      </c>
      <c r="E115" s="1">
        <f>VLOOKUP(C115,Prices!$A:$C,3,FALSE)</f>
        <v>1695</v>
      </c>
      <c r="F115" s="1">
        <f>E115*D115</f>
        <v>1695</v>
      </c>
      <c r="G115" t="s">
        <v>256</v>
      </c>
      <c r="H115" t="s">
        <v>312</v>
      </c>
      <c r="J115">
        <v>114</v>
      </c>
    </row>
    <row r="116" spans="1:10">
      <c r="A116" s="3">
        <v>2010</v>
      </c>
      <c r="B116" t="str">
        <f>VLOOKUP(C116,Prices!$A$2:$C$1004,2,FALSE)</f>
        <v>Liberator</v>
      </c>
      <c r="C116" t="s">
        <v>418</v>
      </c>
      <c r="D116">
        <v>1</v>
      </c>
      <c r="E116" s="1">
        <f>VLOOKUP(C116,Prices!$A:$C,3,FALSE)</f>
        <v>1995</v>
      </c>
      <c r="F116" s="1">
        <f>E116*D116</f>
        <v>1995</v>
      </c>
      <c r="G116" t="s">
        <v>256</v>
      </c>
      <c r="H116" t="s">
        <v>313</v>
      </c>
      <c r="J116">
        <v>115</v>
      </c>
    </row>
    <row r="117" spans="1:10">
      <c r="A117" s="3">
        <v>2010</v>
      </c>
      <c r="B117" t="str">
        <f>VLOOKUP(C117,Prices!$A$2:$C$1004,2,FALSE)</f>
        <v>Augmentative Communication Inc.</v>
      </c>
      <c r="C117" t="s">
        <v>252</v>
      </c>
      <c r="D117">
        <v>5</v>
      </c>
      <c r="E117" s="1">
        <f>VLOOKUP(C117,Prices!$A:$C,3,FALSE)</f>
        <v>18.91</v>
      </c>
      <c r="F117" s="1">
        <f>E117*D117</f>
        <v>94.55</v>
      </c>
      <c r="G117" t="s">
        <v>256</v>
      </c>
      <c r="H117" t="s">
        <v>314</v>
      </c>
      <c r="J117">
        <v>116</v>
      </c>
    </row>
    <row r="118" spans="1:10">
      <c r="A118" s="3">
        <v>2010</v>
      </c>
      <c r="B118" t="str">
        <f>VLOOKUP(C118,Prices!$A$2:$C$1004,2,FALSE)</f>
        <v>Unknown</v>
      </c>
      <c r="C118" t="s">
        <v>261</v>
      </c>
      <c r="D118">
        <v>2</v>
      </c>
      <c r="E118" s="1">
        <f>VLOOKUP(C118,Prices!$A:$C,3,FALSE)</f>
        <v>50.38</v>
      </c>
      <c r="F118" s="1">
        <f>E118*D118</f>
        <v>100.76</v>
      </c>
      <c r="G118" t="s">
        <v>256</v>
      </c>
      <c r="H118" t="s">
        <v>315</v>
      </c>
      <c r="J118">
        <v>117</v>
      </c>
    </row>
    <row r="119" spans="1:10">
      <c r="A119" s="3">
        <v>2011</v>
      </c>
      <c r="B119" t="str">
        <f>VLOOKUP(C119,Prices!$A$2:$C$1004,2,FALSE)</f>
        <v>Falck</v>
      </c>
      <c r="C119" t="s">
        <v>9</v>
      </c>
      <c r="D119">
        <v>4</v>
      </c>
      <c r="E119" s="1">
        <f>VLOOKUP(C119,Prices!$A:$C,3,FALSE)</f>
        <v>621.89</v>
      </c>
      <c r="F119" s="1">
        <f>E119*D119</f>
        <v>2487.56</v>
      </c>
      <c r="G119" t="s">
        <v>256</v>
      </c>
      <c r="H119" t="s">
        <v>316</v>
      </c>
      <c r="J119">
        <v>118</v>
      </c>
    </row>
    <row r="120" spans="1:10">
      <c r="A120" s="3">
        <v>2011</v>
      </c>
      <c r="B120" t="str">
        <f>VLOOKUP(C120,Prices!$A$2:$C$1004,2,FALSE)</f>
        <v>Ablenet</v>
      </c>
      <c r="C120" t="s">
        <v>36</v>
      </c>
      <c r="D120">
        <v>2</v>
      </c>
      <c r="E120" s="1">
        <f>VLOOKUP(C120,Prices!$A:$C,3,FALSE)</f>
        <v>84</v>
      </c>
      <c r="F120" s="1">
        <f>E120*D120</f>
        <v>168</v>
      </c>
      <c r="G120" t="s">
        <v>256</v>
      </c>
      <c r="H120" t="s">
        <v>317</v>
      </c>
      <c r="J120">
        <v>119</v>
      </c>
    </row>
    <row r="121" spans="1:10">
      <c r="A121" s="3">
        <v>2011</v>
      </c>
      <c r="B121" t="str">
        <f>VLOOKUP(C121,Prices!$A$2:$C$1004,2,FALSE)</f>
        <v>Winslow</v>
      </c>
      <c r="C121" t="s">
        <v>254</v>
      </c>
      <c r="D121">
        <v>8</v>
      </c>
      <c r="E121" s="1">
        <f>VLOOKUP(C121,Prices!$A:$C,3,FALSE)</f>
        <v>70.739999999999995</v>
      </c>
      <c r="F121" s="1">
        <f>E121*D121</f>
        <v>565.91999999999996</v>
      </c>
      <c r="G121" t="s">
        <v>256</v>
      </c>
      <c r="H121" t="s">
        <v>318</v>
      </c>
      <c r="J121">
        <v>120</v>
      </c>
    </row>
    <row r="122" spans="1:10">
      <c r="A122" s="3">
        <v>2011</v>
      </c>
      <c r="B122" t="str">
        <f>VLOOKUP(C122,Prices!$A$2:$C$1004,2,FALSE)</f>
        <v>AMDi</v>
      </c>
      <c r="C122" t="s">
        <v>38</v>
      </c>
      <c r="D122">
        <v>1</v>
      </c>
      <c r="E122" s="1">
        <f>VLOOKUP(C122,Prices!$A:$C,3,FALSE)</f>
        <v>795</v>
      </c>
      <c r="F122" s="1">
        <f>E122*D122</f>
        <v>795</v>
      </c>
      <c r="G122" t="s">
        <v>256</v>
      </c>
      <c r="H122" t="s">
        <v>319</v>
      </c>
      <c r="J122">
        <v>121</v>
      </c>
    </row>
    <row r="123" spans="1:10">
      <c r="A123" s="3">
        <v>2011</v>
      </c>
      <c r="B123" t="str">
        <f>VLOOKUP(C123,Prices!$A$2:$C$1004,2,FALSE)</f>
        <v>EchoVoice</v>
      </c>
      <c r="C123" t="s">
        <v>391</v>
      </c>
      <c r="D123">
        <v>2</v>
      </c>
      <c r="E123" s="1">
        <f>VLOOKUP(C123,Prices!$A:$C,3,FALSE)</f>
        <v>378</v>
      </c>
      <c r="F123" s="1">
        <f>E123*D123</f>
        <v>756</v>
      </c>
      <c r="G123" t="s">
        <v>256</v>
      </c>
      <c r="H123" t="s">
        <v>320</v>
      </c>
      <c r="J123">
        <v>122</v>
      </c>
    </row>
    <row r="124" spans="1:10">
      <c r="A124" s="3">
        <v>2011</v>
      </c>
      <c r="B124" t="s">
        <v>5</v>
      </c>
      <c r="C124" t="s">
        <v>262</v>
      </c>
      <c r="D124">
        <v>5</v>
      </c>
      <c r="E124" s="1"/>
      <c r="F124" s="1"/>
      <c r="G124" t="s">
        <v>256</v>
      </c>
      <c r="H124" t="s">
        <v>321</v>
      </c>
      <c r="J124">
        <v>123</v>
      </c>
    </row>
    <row r="125" spans="1:10">
      <c r="A125" s="3">
        <v>2011</v>
      </c>
      <c r="B125" t="str">
        <f>VLOOKUP(C125,Prices!$A$2:$C$1004,2,FALSE)</f>
        <v>Toby Churchill</v>
      </c>
      <c r="C125" t="s">
        <v>15</v>
      </c>
      <c r="D125">
        <v>1</v>
      </c>
      <c r="E125" s="1">
        <f>VLOOKUP(C125,Prices!$A:$C,3,FALSE)</f>
        <v>195</v>
      </c>
      <c r="F125" s="1">
        <f>E125*D125</f>
        <v>195</v>
      </c>
      <c r="G125" t="s">
        <v>256</v>
      </c>
      <c r="H125" t="s">
        <v>322</v>
      </c>
      <c r="J125">
        <v>124</v>
      </c>
    </row>
    <row r="126" spans="1:10">
      <c r="A126" s="3">
        <v>2011</v>
      </c>
      <c r="B126" t="str">
        <f>VLOOKUP(C126,Prices!$A$2:$C$1004,2,FALSE)</f>
        <v>EchoVoice</v>
      </c>
      <c r="C126" t="s">
        <v>391</v>
      </c>
      <c r="D126">
        <v>2</v>
      </c>
      <c r="E126" s="1">
        <f>VLOOKUP(C126,Prices!$A:$C,3,FALSE)</f>
        <v>378</v>
      </c>
      <c r="F126" s="1">
        <f>E126*D126</f>
        <v>756</v>
      </c>
      <c r="G126" t="s">
        <v>256</v>
      </c>
      <c r="H126" t="s">
        <v>323</v>
      </c>
      <c r="J126">
        <v>125</v>
      </c>
    </row>
    <row r="127" spans="1:10">
      <c r="A127" s="3">
        <v>2006</v>
      </c>
      <c r="B127" t="s">
        <v>5</v>
      </c>
      <c r="C127" t="s">
        <v>326</v>
      </c>
      <c r="D127">
        <v>1</v>
      </c>
      <c r="E127" s="1"/>
      <c r="F127" s="1">
        <f>E127*D127</f>
        <v>0</v>
      </c>
      <c r="G127" t="s">
        <v>325</v>
      </c>
      <c r="H127" t="s">
        <v>324</v>
      </c>
      <c r="J127">
        <v>126</v>
      </c>
    </row>
    <row r="128" spans="1:10">
      <c r="A128" s="3">
        <v>2006</v>
      </c>
      <c r="B128" t="s">
        <v>5</v>
      </c>
      <c r="C128" t="s">
        <v>327</v>
      </c>
      <c r="D128">
        <v>1</v>
      </c>
      <c r="E128" s="1"/>
      <c r="F128" s="1">
        <f>E128*D128</f>
        <v>0</v>
      </c>
      <c r="G128" t="s">
        <v>325</v>
      </c>
      <c r="H128" t="s">
        <v>324</v>
      </c>
      <c r="J128">
        <v>127</v>
      </c>
    </row>
    <row r="129" spans="1:10">
      <c r="A129" s="3">
        <v>2007</v>
      </c>
      <c r="B129" t="str">
        <f>VLOOKUP(C129,Prices!$A$2:$C$1004,2,FALSE)</f>
        <v>Dynavox</v>
      </c>
      <c r="C129" t="s">
        <v>139</v>
      </c>
      <c r="D129">
        <v>1</v>
      </c>
      <c r="E129" s="1">
        <f>VLOOKUP(C129,Prices!$A:$C,3,FALSE)</f>
        <v>209</v>
      </c>
      <c r="F129" s="1">
        <f>E129*D129</f>
        <v>209</v>
      </c>
      <c r="G129" t="s">
        <v>325</v>
      </c>
      <c r="H129" t="s">
        <v>324</v>
      </c>
      <c r="J129">
        <v>128</v>
      </c>
    </row>
    <row r="130" spans="1:10">
      <c r="A130" s="3">
        <v>2007</v>
      </c>
      <c r="B130" t="s">
        <v>5</v>
      </c>
      <c r="C130" t="s">
        <v>328</v>
      </c>
      <c r="D130">
        <v>1</v>
      </c>
      <c r="E130" s="1"/>
      <c r="F130" s="1">
        <f>E130*D130</f>
        <v>0</v>
      </c>
      <c r="G130" t="s">
        <v>325</v>
      </c>
      <c r="H130" t="s">
        <v>324</v>
      </c>
      <c r="J130">
        <v>129</v>
      </c>
    </row>
    <row r="131" spans="1:10">
      <c r="A131" s="3">
        <v>2007</v>
      </c>
      <c r="B131" t="str">
        <f>VLOOKUP(C131,Prices!$A$2:$C$1004,2,FALSE)</f>
        <v>Widgit</v>
      </c>
      <c r="C131" t="s">
        <v>428</v>
      </c>
      <c r="D131">
        <v>1</v>
      </c>
      <c r="E131" s="1">
        <f>VLOOKUP(C131,Prices!$A:$C,3,FALSE)</f>
        <v>80</v>
      </c>
      <c r="F131" s="1">
        <f>E131*D131</f>
        <v>80</v>
      </c>
      <c r="G131" t="s">
        <v>325</v>
      </c>
      <c r="H131" t="s">
        <v>324</v>
      </c>
      <c r="J131">
        <v>130</v>
      </c>
    </row>
    <row r="132" spans="1:10">
      <c r="A132" s="3">
        <v>2007</v>
      </c>
      <c r="B132" t="str">
        <f>VLOOKUP(C132,Prices!$A$2:$C$1004,2,FALSE)</f>
        <v>Ablenet</v>
      </c>
      <c r="C132" t="s">
        <v>143</v>
      </c>
      <c r="D132">
        <v>1</v>
      </c>
      <c r="E132" s="1">
        <f>VLOOKUP(C132,Prices!$A:$C,3,FALSE)</f>
        <v>95</v>
      </c>
      <c r="F132" s="1">
        <f>E132*D132</f>
        <v>95</v>
      </c>
      <c r="G132" t="s">
        <v>325</v>
      </c>
      <c r="H132" t="s">
        <v>324</v>
      </c>
      <c r="J132">
        <v>131</v>
      </c>
    </row>
    <row r="133" spans="1:10">
      <c r="A133" s="3">
        <v>2007</v>
      </c>
      <c r="B133" t="str">
        <f>VLOOKUP(C133,Prices!$A$2:$C$1004,2,FALSE)</f>
        <v>Inclusive</v>
      </c>
      <c r="C133" t="s">
        <v>109</v>
      </c>
      <c r="D133">
        <v>1</v>
      </c>
      <c r="E133" s="1">
        <f>VLOOKUP(C133,Prices!$A:$C,3,FALSE)</f>
        <v>220</v>
      </c>
      <c r="F133" s="1">
        <f>E133*D133</f>
        <v>220</v>
      </c>
      <c r="G133" t="s">
        <v>325</v>
      </c>
      <c r="H133" t="s">
        <v>324</v>
      </c>
      <c r="J133">
        <v>132</v>
      </c>
    </row>
    <row r="134" spans="1:10">
      <c r="A134" s="3">
        <v>2008</v>
      </c>
      <c r="B134" t="s">
        <v>5</v>
      </c>
      <c r="C134" t="s">
        <v>329</v>
      </c>
      <c r="D134">
        <v>1</v>
      </c>
      <c r="E134" s="1"/>
      <c r="F134" s="1">
        <f>E134*D134</f>
        <v>0</v>
      </c>
      <c r="G134" t="s">
        <v>325</v>
      </c>
      <c r="H134" t="s">
        <v>324</v>
      </c>
      <c r="J134">
        <v>133</v>
      </c>
    </row>
    <row r="135" spans="1:10">
      <c r="A135" s="3">
        <v>2008</v>
      </c>
      <c r="B135" t="s">
        <v>5</v>
      </c>
      <c r="C135" t="s">
        <v>330</v>
      </c>
      <c r="D135">
        <v>2</v>
      </c>
      <c r="E135" s="1"/>
      <c r="F135" s="1">
        <f>E135*D135</f>
        <v>0</v>
      </c>
      <c r="G135" t="s">
        <v>325</v>
      </c>
      <c r="H135" t="s">
        <v>324</v>
      </c>
      <c r="J135">
        <v>134</v>
      </c>
    </row>
    <row r="136" spans="1:10">
      <c r="A136" s="3">
        <v>2009</v>
      </c>
      <c r="B136" t="s">
        <v>5</v>
      </c>
      <c r="C136" t="s">
        <v>331</v>
      </c>
      <c r="D136">
        <v>1</v>
      </c>
      <c r="E136" s="1"/>
      <c r="F136" s="1">
        <f>E136*D136</f>
        <v>0</v>
      </c>
      <c r="G136" t="s">
        <v>325</v>
      </c>
      <c r="H136" t="s">
        <v>324</v>
      </c>
      <c r="J136">
        <v>135</v>
      </c>
    </row>
    <row r="137" spans="1:10">
      <c r="A137" s="3">
        <v>2009</v>
      </c>
      <c r="B137" t="str">
        <f>VLOOKUP(C137,Prices!$A$2:$C$1004,2,FALSE)</f>
        <v>Toby Churchill</v>
      </c>
      <c r="C137" t="s">
        <v>34</v>
      </c>
      <c r="D137">
        <v>1</v>
      </c>
      <c r="E137" s="1">
        <f>VLOOKUP(C137,Prices!$A:$C,3,FALSE)</f>
        <v>474</v>
      </c>
      <c r="F137" s="1">
        <f>E137*D137</f>
        <v>474</v>
      </c>
      <c r="G137" t="s">
        <v>325</v>
      </c>
      <c r="H137" t="s">
        <v>324</v>
      </c>
      <c r="J137">
        <v>136</v>
      </c>
    </row>
    <row r="138" spans="1:10">
      <c r="A138" s="3">
        <v>2009</v>
      </c>
      <c r="B138" t="str">
        <f>VLOOKUP(C138,Prices!$A$2:$C$1004,2,FALSE)</f>
        <v>Eagle</v>
      </c>
      <c r="C138" t="s">
        <v>332</v>
      </c>
      <c r="D138">
        <v>1</v>
      </c>
      <c r="E138" s="1">
        <f>VLOOKUP(C138,Prices!$A:$C,3,FALSE)</f>
        <v>59</v>
      </c>
      <c r="F138" s="1">
        <f>E138*D138</f>
        <v>59</v>
      </c>
      <c r="G138" t="s">
        <v>325</v>
      </c>
      <c r="H138" t="s">
        <v>324</v>
      </c>
      <c r="J138">
        <v>137</v>
      </c>
    </row>
    <row r="139" spans="1:10">
      <c r="A139" s="3">
        <v>2009</v>
      </c>
      <c r="B139" t="str">
        <f>VLOOKUP(C139,Prices!$A$2:$C$1004,2,FALSE)</f>
        <v>Freiburg</v>
      </c>
      <c r="C139" t="s">
        <v>382</v>
      </c>
      <c r="D139">
        <v>1</v>
      </c>
      <c r="E139" s="1">
        <f>VLOOKUP(C139,Prices!$A:$C,3,FALSE)</f>
        <v>244</v>
      </c>
      <c r="F139" s="1">
        <f>E139*D139</f>
        <v>244</v>
      </c>
      <c r="G139" t="s">
        <v>325</v>
      </c>
      <c r="H139" t="s">
        <v>324</v>
      </c>
      <c r="J139">
        <v>138</v>
      </c>
    </row>
    <row r="140" spans="1:10">
      <c r="A140" s="3">
        <v>2009</v>
      </c>
      <c r="B140" t="str">
        <f>VLOOKUP(C140,Prices!$A$2:$C$1004,2,FALSE)</f>
        <v>Attainment Company Inc</v>
      </c>
      <c r="C140" t="s">
        <v>90</v>
      </c>
      <c r="D140">
        <v>2</v>
      </c>
      <c r="E140" s="1">
        <f>VLOOKUP(C140,Prices!$A:$C,3,FALSE)</f>
        <v>94</v>
      </c>
      <c r="F140" s="1">
        <f>E140*D140</f>
        <v>188</v>
      </c>
      <c r="G140" t="s">
        <v>325</v>
      </c>
      <c r="H140" t="s">
        <v>324</v>
      </c>
      <c r="J140">
        <v>139</v>
      </c>
    </row>
    <row r="141" spans="1:10">
      <c r="A141" s="3">
        <v>2009</v>
      </c>
      <c r="B141" t="str">
        <f>VLOOKUP(C141,Prices!$A$2:$C$1004,2,FALSE)</f>
        <v>Attainment Company Inc</v>
      </c>
      <c r="C141" t="s">
        <v>82</v>
      </c>
      <c r="D141">
        <v>2</v>
      </c>
      <c r="E141" s="1">
        <f>VLOOKUP(C141,Prices!$A:$C,3,FALSE)</f>
        <v>104</v>
      </c>
      <c r="F141" s="1">
        <f>E141*D141</f>
        <v>208</v>
      </c>
      <c r="G141" t="s">
        <v>325</v>
      </c>
      <c r="H141" t="s">
        <v>324</v>
      </c>
      <c r="J141">
        <v>140</v>
      </c>
    </row>
    <row r="142" spans="1:10">
      <c r="A142" s="3">
        <v>2009</v>
      </c>
      <c r="B142" t="str">
        <f>VLOOKUP(C142,Prices!$A$2:$C$1004,2,FALSE)</f>
        <v>Attainment Company Inc</v>
      </c>
      <c r="C142" t="s">
        <v>31</v>
      </c>
      <c r="D142">
        <v>2</v>
      </c>
      <c r="E142" s="1">
        <f>VLOOKUP(C142,Prices!$A:$C,3,FALSE)</f>
        <v>114</v>
      </c>
      <c r="F142" s="1">
        <f>E142*D142</f>
        <v>228</v>
      </c>
      <c r="G142" t="s">
        <v>325</v>
      </c>
      <c r="H142" t="s">
        <v>324</v>
      </c>
      <c r="J142">
        <v>141</v>
      </c>
    </row>
    <row r="143" spans="1:10">
      <c r="A143" s="3">
        <v>2009</v>
      </c>
      <c r="B143" t="str">
        <f>VLOOKUP(C143,Prices!$A$2:$C$1004,2,FALSE)</f>
        <v>Toby Churchill</v>
      </c>
      <c r="C143" t="s">
        <v>7</v>
      </c>
      <c r="D143">
        <v>2</v>
      </c>
      <c r="E143" s="1">
        <f>VLOOKUP(C143,Prices!$A:$C,3,FALSE)</f>
        <v>3045</v>
      </c>
      <c r="F143" s="1">
        <f>E143*D143</f>
        <v>6090</v>
      </c>
      <c r="G143" t="s">
        <v>325</v>
      </c>
      <c r="H143" t="s">
        <v>324</v>
      </c>
      <c r="J143">
        <v>142</v>
      </c>
    </row>
    <row r="144" spans="1:10">
      <c r="A144" s="3">
        <v>2009</v>
      </c>
      <c r="B144" t="s">
        <v>5</v>
      </c>
      <c r="C144" t="s">
        <v>333</v>
      </c>
      <c r="D144">
        <v>1</v>
      </c>
      <c r="E144" s="1"/>
      <c r="F144" s="1">
        <f>E144*D144</f>
        <v>0</v>
      </c>
      <c r="G144" t="s">
        <v>325</v>
      </c>
      <c r="H144" t="s">
        <v>324</v>
      </c>
      <c r="J144">
        <v>143</v>
      </c>
    </row>
    <row r="145" spans="1:10">
      <c r="A145" s="3">
        <v>2009</v>
      </c>
      <c r="B145" t="str">
        <f>VLOOKUP(C145,Prices!$A$2:$C$1004,2,FALSE)</f>
        <v>Enabling Devices</v>
      </c>
      <c r="C145" t="s">
        <v>421</v>
      </c>
      <c r="D145">
        <v>1</v>
      </c>
      <c r="E145" s="1">
        <f>VLOOKUP(C145,Prices!$A:$C,3,FALSE)</f>
        <v>88.62</v>
      </c>
      <c r="F145" s="1">
        <f>E145*D145</f>
        <v>88.62</v>
      </c>
      <c r="G145" t="s">
        <v>325</v>
      </c>
      <c r="H145" t="s">
        <v>324</v>
      </c>
      <c r="J145">
        <v>144</v>
      </c>
    </row>
    <row r="146" spans="1:10">
      <c r="A146" s="3">
        <v>2010</v>
      </c>
      <c r="B146" t="str">
        <f>VLOOKUP(C146,Prices!$A$2:$C$1004,2,FALSE)</f>
        <v>Servox</v>
      </c>
      <c r="C146" t="s">
        <v>87</v>
      </c>
      <c r="D146">
        <v>2</v>
      </c>
      <c r="E146" s="1">
        <f>VLOOKUP(C146,Prices!$A:$C,3,FALSE)</f>
        <v>520</v>
      </c>
      <c r="F146" s="1">
        <f>E146*D146</f>
        <v>1040</v>
      </c>
      <c r="G146" t="s">
        <v>325</v>
      </c>
      <c r="H146" t="s">
        <v>324</v>
      </c>
      <c r="J146">
        <v>145</v>
      </c>
    </row>
    <row r="147" spans="1:10">
      <c r="A147" s="3">
        <v>2010</v>
      </c>
      <c r="B147" t="str">
        <f>VLOOKUP(C147,Prices!$A$2:$C$1004,2,FALSE)</f>
        <v>Talking Mats</v>
      </c>
      <c r="C147" t="s">
        <v>107</v>
      </c>
      <c r="D147">
        <v>1</v>
      </c>
      <c r="E147" s="1">
        <f>VLOOKUP(C147,Prices!$A:$C,3,FALSE)</f>
        <v>66</v>
      </c>
      <c r="F147" s="1">
        <f>E147*D147</f>
        <v>66</v>
      </c>
      <c r="G147" t="s">
        <v>325</v>
      </c>
      <c r="H147" t="s">
        <v>324</v>
      </c>
      <c r="J147">
        <v>146</v>
      </c>
    </row>
    <row r="148" spans="1:10">
      <c r="A148" s="3">
        <v>2010</v>
      </c>
      <c r="B148" t="str">
        <f>VLOOKUP(C148,Prices!$A$2:$C$1004,2,FALSE)</f>
        <v xml:space="preserve">SMARTBOX ASSISTIVE TECHNOLOGY LTD                                </v>
      </c>
      <c r="C148" t="s">
        <v>229</v>
      </c>
      <c r="D148">
        <v>1</v>
      </c>
      <c r="E148" s="1">
        <f>VLOOKUP(C148,Prices!$A:$C,3,FALSE)</f>
        <v>2915</v>
      </c>
      <c r="F148" s="1">
        <f>E148*D148</f>
        <v>2915</v>
      </c>
      <c r="G148" t="s">
        <v>325</v>
      </c>
      <c r="H148" t="s">
        <v>324</v>
      </c>
      <c r="J148">
        <v>147</v>
      </c>
    </row>
    <row r="149" spans="1:10">
      <c r="A149" s="3">
        <v>2010</v>
      </c>
      <c r="B149" t="str">
        <f>VLOOKUP(C149,Prices!$A$2:$C$1004,2,FALSE)</f>
        <v>Liberator</v>
      </c>
      <c r="C149" t="s">
        <v>125</v>
      </c>
      <c r="D149">
        <v>1</v>
      </c>
      <c r="E149" s="1">
        <f>VLOOKUP(C149,Prices!$A:$C,3,FALSE)</f>
        <v>120</v>
      </c>
      <c r="F149" s="1">
        <f>E149*D149</f>
        <v>120</v>
      </c>
      <c r="G149" t="s">
        <v>325</v>
      </c>
      <c r="H149" t="s">
        <v>324</v>
      </c>
      <c r="J149">
        <v>148</v>
      </c>
    </row>
    <row r="150" spans="1:10">
      <c r="A150" s="3">
        <v>2010</v>
      </c>
      <c r="B150" t="str">
        <f>VLOOKUP(C150,Prices!$A$2:$C$1004,2,FALSE)</f>
        <v>Possum</v>
      </c>
      <c r="C150" t="s">
        <v>362</v>
      </c>
      <c r="D150">
        <v>1</v>
      </c>
      <c r="E150" s="1">
        <f>VLOOKUP(C150,Prices!$A:$C,3,FALSE)</f>
        <v>3200</v>
      </c>
      <c r="F150" s="1">
        <f>E150*D150</f>
        <v>3200</v>
      </c>
      <c r="G150" t="s">
        <v>325</v>
      </c>
      <c r="H150" t="s">
        <v>324</v>
      </c>
      <c r="J150">
        <v>149</v>
      </c>
    </row>
    <row r="151" spans="1:10">
      <c r="A151" s="3">
        <v>2010</v>
      </c>
      <c r="B151" t="str">
        <f>VLOOKUP(C151,Prices!$A$2:$C$1004,2,FALSE)</f>
        <v>Toby Churchill</v>
      </c>
      <c r="C151" t="s">
        <v>7</v>
      </c>
      <c r="D151">
        <v>1</v>
      </c>
      <c r="E151" s="1">
        <f>VLOOKUP(C151,Prices!$A:$C,3,FALSE)</f>
        <v>3045</v>
      </c>
      <c r="F151" s="1">
        <f>E151*D151</f>
        <v>3045</v>
      </c>
      <c r="G151" t="s">
        <v>325</v>
      </c>
      <c r="H151" t="s">
        <v>324</v>
      </c>
      <c r="J151">
        <v>150</v>
      </c>
    </row>
    <row r="152" spans="1:10">
      <c r="A152" s="3">
        <v>2010</v>
      </c>
      <c r="B152" t="s">
        <v>5</v>
      </c>
      <c r="C152" t="s">
        <v>334</v>
      </c>
      <c r="D152">
        <v>1</v>
      </c>
      <c r="E152" s="1"/>
      <c r="F152" s="1">
        <f>E152*D152</f>
        <v>0</v>
      </c>
      <c r="G152" t="s">
        <v>325</v>
      </c>
      <c r="H152" t="s">
        <v>324</v>
      </c>
      <c r="J152">
        <v>151</v>
      </c>
    </row>
    <row r="153" spans="1:10">
      <c r="A153" s="3">
        <v>2010</v>
      </c>
      <c r="B153" t="str">
        <f>VLOOKUP(C153,Prices!$A$2:$C$1004,2,FALSE)</f>
        <v>Augmentative Communication Inc.</v>
      </c>
      <c r="C153" t="s">
        <v>20</v>
      </c>
      <c r="D153">
        <v>5</v>
      </c>
      <c r="E153" s="1">
        <f>VLOOKUP(C153,Prices!$A:$C,3,FALSE)</f>
        <v>18.91</v>
      </c>
      <c r="F153" s="1">
        <f>E153*D153</f>
        <v>94.55</v>
      </c>
      <c r="G153" t="s">
        <v>325</v>
      </c>
      <c r="H153" t="s">
        <v>324</v>
      </c>
      <c r="J153">
        <v>152</v>
      </c>
    </row>
    <row r="154" spans="1:10">
      <c r="A154" s="3">
        <v>2011</v>
      </c>
      <c r="B154" t="str">
        <f>VLOOKUP(C154,Prices!$A$2:$C$1004,2,FALSE)</f>
        <v>Widgit</v>
      </c>
      <c r="C154" t="s">
        <v>431</v>
      </c>
      <c r="D154">
        <v>5</v>
      </c>
      <c r="E154" s="1">
        <f>VLOOKUP(C154,Prices!$A:$C,3,FALSE)</f>
        <v>79</v>
      </c>
      <c r="F154" s="1">
        <f>E154*D154</f>
        <v>395</v>
      </c>
      <c r="G154" t="s">
        <v>325</v>
      </c>
      <c r="H154" t="s">
        <v>324</v>
      </c>
      <c r="J154">
        <v>153</v>
      </c>
    </row>
    <row r="155" spans="1:10">
      <c r="A155" s="3">
        <v>2011</v>
      </c>
      <c r="B155" t="str">
        <f>VLOOKUP(C155,Prices!$A$2:$C$1004,2,FALSE)</f>
        <v>Apple</v>
      </c>
      <c r="C155" t="s">
        <v>29</v>
      </c>
      <c r="D155">
        <v>3</v>
      </c>
      <c r="E155" s="1">
        <f>VLOOKUP(C155,Prices!$A:$C,3,FALSE)</f>
        <v>0</v>
      </c>
      <c r="F155" s="1">
        <f>E155*D155</f>
        <v>0</v>
      </c>
      <c r="G155" t="s">
        <v>325</v>
      </c>
      <c r="H155" t="s">
        <v>324</v>
      </c>
      <c r="J155">
        <v>154</v>
      </c>
    </row>
    <row r="156" spans="1:10">
      <c r="A156" s="3">
        <v>2011</v>
      </c>
      <c r="B156" t="str">
        <f>VLOOKUP(C156,Prices!$A$2:$C$1004,2,FALSE)</f>
        <v>Liberator</v>
      </c>
      <c r="C156" t="s">
        <v>335</v>
      </c>
      <c r="D156">
        <v>1</v>
      </c>
      <c r="E156" s="1">
        <f>VLOOKUP(C156,Prices!$A:$C,3,FALSE)</f>
        <v>5994</v>
      </c>
      <c r="F156" s="1">
        <f>E156*D156</f>
        <v>5994</v>
      </c>
      <c r="G156" t="s">
        <v>325</v>
      </c>
      <c r="H156" t="s">
        <v>324</v>
      </c>
      <c r="J156">
        <v>155</v>
      </c>
    </row>
    <row r="157" spans="1:10">
      <c r="A157" s="3">
        <v>2011</v>
      </c>
      <c r="B157" t="s">
        <v>5</v>
      </c>
      <c r="C157" t="s">
        <v>336</v>
      </c>
      <c r="D157">
        <v>5</v>
      </c>
      <c r="E157" s="1"/>
      <c r="F157" s="1"/>
      <c r="G157" t="s">
        <v>325</v>
      </c>
      <c r="H157" t="s">
        <v>324</v>
      </c>
      <c r="J157">
        <v>156</v>
      </c>
    </row>
    <row r="158" spans="1:10">
      <c r="D158">
        <f>SUM(D2:D157)</f>
        <v>308</v>
      </c>
      <c r="F158" s="6">
        <f>SUM(F2:F157)</f>
        <v>235098.61</v>
      </c>
    </row>
  </sheetData>
  <sortState ref="A1:K158">
    <sortCondition ref="J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Wales Process</vt:lpstr>
    </vt:vector>
  </TitlesOfParts>
  <Company>Royal Holloway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Reddington</dc:creator>
  <cp:lastModifiedBy>Joseph Reddington</cp:lastModifiedBy>
  <cp:lastPrinted>2012-03-05T18:27:55Z</cp:lastPrinted>
  <dcterms:created xsi:type="dcterms:W3CDTF">2012-02-04T16:11:09Z</dcterms:created>
  <dcterms:modified xsi:type="dcterms:W3CDTF">2012-06-16T20:34:10Z</dcterms:modified>
</cp:coreProperties>
</file>