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lfstabellen" sheetId="1" state="visible" r:id="rId2"/>
    <sheet name="Aufgabe1" sheetId="2" state="visible" r:id="rId3"/>
    <sheet name="Aufgabe2" sheetId="3" state="visible" r:id="rId4"/>
    <sheet name="Aufgabe3" sheetId="4" state="visible" r:id="rId5"/>
    <sheet name="Aufgabe4" sheetId="5" state="visible" r:id="rId6"/>
    <sheet name="Aufgabe5" sheetId="6" state="visible" r:id="rId7"/>
    <sheet name="Aufagbe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<sst xmlns="http://schemas.openxmlformats.org/spreadsheetml/2006/main" count="159" uniqueCount="44">
  <si>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</si>
  <si>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</si>
  <si>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</si>
  <si>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</si>
  <si>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</si>
  <si>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</si>
  <si>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</si>
  <si>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</si>
  <si>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</si>
  <si>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</si>
  <si>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</si>
  <si>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</si>
  <si>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</si>
  <si>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</si>
  <si>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</si>
  <si>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</si>
  <si>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</si>
  <si>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</si>
  <si>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</si>
  <si>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</si>
  <si>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</si>
  <si>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</si>
  <si>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</si>
  <si>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</si>
  <si>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Österreich</t>
  </si>
  <si>
    <t xml:space="preserve">Max</t>
  </si>
  <si>
    <t xml:space="preserve">Mustermann</t>
  </si>
  <si>
    <t xml:space="preserve">Drittländer</t>
  </si>
  <si>
    <t xml:space="preserve">Patrick</t>
  </si>
  <si>
    <t xml:space="preserve">Huber</t>
  </si>
  <si>
    <t xml:space="preserve">Karl</t>
  </si>
  <si>
    <t xml:space="preserve">Schnitt</t>
  </si>
  <si>
    <t xml:space="preserve">EU-Staaten</t>
  </si>
  <si>
    <t xml:space="preserve">Sandra</t>
  </si>
  <si>
    <t xml:space="preserve">Müller</t>
  </si>
  <si>
    <t xml:space="preserve">Anzahl</t>
  </si>
  <si>
    <t xml:space="preserve">Kategorie</t>
  </si>
  <si>
    <t xml:space="preserve">Rabattklasse</t>
  </si>
  <si>
    <t xml:space="preserve">Von</t>
  </si>
  <si>
    <t xml:space="preserve">Bis</t>
  </si>
  <si>
    <t xml:space="preserve">Kosten</t>
  </si>
  <si>
    <t xml:space="preserve">Gesamtkosten</t>
  </si>
  <si>
    <t xml:space="preserve">Rabatt</t>
  </si>
  <si>
    <t xml:space="preserve">Endkosten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</si>
</sst>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  <numFmt numFmtId="171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9:N18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cols>
    <col collapsed="false" customWidth="true" hidden="false" outlineLevel="0" max="10" min="10" style="0" width="13.89"/>
    <col collapsed="false" customWidth="true" hidden="false" outlineLevel="0" max="11" min="11" style="0" width="16.77"/>
    <col collapsed="false" customWidth="true" hidden="false" outlineLevel="0" max="12" min="12" style="0" width="15.53"/>
    <col collapsed="false" customWidth="true" hidden="false" outlineLevel="0" max="13" min="13" style="0" width="28.27"/>
    <col collapsed="false" customWidth="true" hidden="false" outlineLevel="0" max="14" min="14" style="0" width="16.26"/>
  </cols>
  <sheetData>
    <row r="9" customFormat="false" ht="12.8" hidden="false" customHeight="true" outlineLevel="0" collapsed="false">
      <c r="J9" s="1" t="s">
        <v>0</v>
      </c>
      <c r="K9" s="1"/>
      <c r="L9" s="1"/>
      <c r="M9" s="1"/>
      <c r="N9" s="1"/>
    </row>
    <row r="10" customFormat="false" ht="24" hidden="false" customHeight="true" outlineLevel="0" collapsed="false">
      <c r="J10" s="2" t="s">
        <v>1</v>
      </c>
      <c r="K10" s="2" t="s">
        <v>2</v>
      </c>
      <c r="L10" s="2" t="s">
        <v>3</v>
      </c>
      <c r="M10" s="2" t="s">
        <v>4</v>
      </c>
      <c r="N10" s="3" t="s">
        <v>5</v>
      </c>
    </row>
    <row r="11" customFormat="false" ht="12.5" hidden="false" customHeight="true" outlineLevel="0" collapsed="false">
      <c r="J11" s="4" t="s">
        <v>6</v>
      </c>
      <c r="K11" s="4" t="s">
        <v>7</v>
      </c>
      <c r="L11" s="4" t="s">
        <v>8</v>
      </c>
      <c r="M11" s="5" t="n">
        <v>102</v>
      </c>
      <c r="N11" s="5" t="n">
        <v>23</v>
      </c>
    </row>
    <row r="12" customFormat="false" ht="12.8" hidden="false" customHeight="true" outlineLevel="0" collapsed="false">
      <c r="J12" s="4" t="s">
        <v>9</v>
      </c>
      <c r="K12" s="4" t="s">
        <v>10</v>
      </c>
      <c r="L12" s="4" t="s">
        <v>11</v>
      </c>
      <c r="M12" s="5" t="n">
        <v>164</v>
      </c>
      <c r="N12" s="5" t="n">
        <v>48</v>
      </c>
    </row>
    <row r="13" customFormat="false" ht="12.8" hidden="false" customHeight="true" outlineLevel="0" collapsed="false">
      <c r="J13" s="4" t="s">
        <v>12</v>
      </c>
      <c r="K13" s="4" t="s">
        <v>13</v>
      </c>
      <c r="L13" s="4" t="s">
        <v>14</v>
      </c>
      <c r="M13" s="5" t="n">
        <v>99</v>
      </c>
      <c r="N13" s="5" t="n">
        <v>35</v>
      </c>
    </row>
    <row r="16" customFormat="false" ht="12.8" hidden="false" customHeight="true" outlineLevel="0" collapsed="false">
      <c r="J16" s="1" t="s">
        <v>15</v>
      </c>
      <c r="K16" s="1"/>
      <c r="L16" s="1"/>
      <c r="M16" s="1"/>
    </row>
    <row r="17" customFormat="false" ht="12.8" hidden="false" customHeight="true" outlineLevel="0" collapsed="false">
      <c r="J17" s="2" t="s">
        <v>16</v>
      </c>
      <c r="K17" s="2" t="n">
        <v>1</v>
      </c>
      <c r="L17" s="2" t="n">
        <v>2</v>
      </c>
      <c r="M17" s="2" t="n">
        <v>3</v>
      </c>
    </row>
    <row r="18" customFormat="false" ht="12.8" hidden="false" customHeight="true" outlineLevel="0" collapsed="false">
      <c r="K18" s="6" t="n">
        <v>0.08</v>
      </c>
      <c r="L18" s="6" t="n">
        <v>0.06</v>
      </c>
      <c r="M18" s="6" t="n">
        <v>0.03</v>
      </c>
    </row>
  </sheetData>
  <sheetProtection sheet="true" objects="true" scenarios="true"/>
  <mergeCells count="2">
    <mergeCell ref="J9:N9"/>
    <mergeCell ref="J16:M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3"/>
  </cols>
  <sheetData>
    <row r="6" customFormat="false" ht="12.8" hidden="false" customHeight="false" outlineLevel="0" collapsed="false">
      <c r="A6" s="2" t="s">
        <v>17</v>
      </c>
      <c r="B6" s="7" t="s">
        <v>9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164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48</v>
      </c>
    </row>
  </sheetData>
  <dataValidations count="1">
    <dataValidation allowBlank="true" errorStyle="stop" operator="equal" showDropDown="false" showErrorMessage="true" showInputMessage="false" sqref="B6" type="list">
      <formula1>Hilfstabellen!$J$11:$J$13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3"/>
  </cols>
  <sheetData>
    <row r="1" customFormat="false" ht="12.8" hidden="false" customHeight="false" outlineLevel="0" collapsed="false">
      <c r="A1" s="9" t="str">
        <f aca="false">CONCATENATE("Ferienhaus ",B6)</f>
        <v>Ferienhaus </v>
      </c>
      <c r="B1" s="9"/>
      <c r="C1" s="9"/>
      <c r="D1" s="9"/>
      <c r="E1" s="9"/>
    </row>
    <row r="2" customFormat="false" ht="12.8" hidden="false" customHeight="false" outlineLevel="0" collapsed="false">
      <c r="A2" s="9"/>
      <c r="B2" s="9"/>
      <c r="C2" s="9"/>
      <c r="D2" s="9"/>
      <c r="E2" s="9"/>
    </row>
    <row r="3" customFormat="false" ht="12.8" hidden="false" customHeight="false" outlineLevel="0" collapsed="false">
      <c r="A3" s="10" t="e">
        <f aca="false">CONCATENATE("Anschrift: ",VLOOKUP(B6,Hilfstabellen!J9:N13,2,0),", ",VLOOKUP(B6,Hilfstabellen!J9:N13,3,0))</f>
        <v>#N/A</v>
      </c>
      <c r="B3" s="10"/>
      <c r="C3" s="10"/>
      <c r="D3" s="10"/>
      <c r="E3" s="10"/>
    </row>
    <row r="4" customFormat="false" ht="12.8" hidden="false" customHeight="false" outlineLevel="0" collapsed="false">
      <c r="A4" s="10" t="str">
        <f aca="false">CONCATENATE("Email: ","info.",B6,"@ferienhäuser.at")</f>
        <v>Email: info.@ferienhäuser.at</v>
      </c>
      <c r="B4" s="10"/>
      <c r="C4" s="10"/>
      <c r="D4" s="10"/>
      <c r="E4" s="10"/>
    </row>
    <row r="6" customFormat="false" ht="12.8" hidden="false" customHeight="false" outlineLevel="0" collapsed="false">
      <c r="A6" s="2" t="s">
        <v>17</v>
      </c>
    </row>
    <row r="7" customFormat="false" ht="12.8" hidden="false" customHeight="false" outlineLevel="0" collapsed="false">
      <c r="A7" s="2" t="s">
        <v>4</v>
      </c>
      <c r="B7" s="8" t="e">
        <f aca="false">VLOOKUP(B6,Hilfstabellen!J11:N13,4,0)</f>
        <v>#N/A</v>
      </c>
    </row>
    <row r="8" customFormat="false" ht="12.8" hidden="false" customHeight="false" outlineLevel="0" collapsed="false">
      <c r="A8" s="2" t="s">
        <v>18</v>
      </c>
      <c r="B8" s="8" t="e">
        <f aca="false">VLOOKUP(B6,Hilfstabellen!J11:N13,5,0)</f>
        <v>#N/A</v>
      </c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H22" activeCellId="0" sqref="H2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 t="s">
        <v>6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23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</row>
    <row r="13" customFormat="false" ht="12.8" hidden="false" customHeight="false" outlineLevel="0" collapsed="false">
      <c r="A13" s="14" t="s">
        <v>24</v>
      </c>
      <c r="B13" s="0" t="s">
        <v>25</v>
      </c>
      <c r="C13" s="0" t="s">
        <v>26</v>
      </c>
      <c r="D13" s="15" t="n">
        <v>36252</v>
      </c>
      <c r="E13" s="16" t="e">
        <f aca="false">org.openoffice.years(D13,TODAY(),0)</f>
        <v>#NAME?</v>
      </c>
    </row>
    <row r="14" customFormat="false" ht="12.8" hidden="false" customHeight="false" outlineLevel="0" collapsed="false">
      <c r="A14" s="14" t="s">
        <v>27</v>
      </c>
      <c r="B14" s="0" t="s">
        <v>28</v>
      </c>
      <c r="C14" s="0" t="s">
        <v>29</v>
      </c>
      <c r="D14" s="15" t="n">
        <v>35151</v>
      </c>
      <c r="E14" s="16" t="e">
        <f aca="false">org.openoffice.years(D14,TODAY(),0)</f>
        <v>#NAME?</v>
      </c>
    </row>
    <row r="15" customFormat="false" ht="12.8" hidden="false" customHeight="false" outlineLevel="0" collapsed="false">
      <c r="A15" s="14" t="s">
        <v>24</v>
      </c>
      <c r="B15" s="0" t="s">
        <v>30</v>
      </c>
      <c r="C15" s="0" t="s">
        <v>31</v>
      </c>
      <c r="D15" s="15" t="n">
        <v>35647</v>
      </c>
      <c r="E15" s="16" t="e">
        <f aca="false">org.openoffice.years(D15,TODAY(),0)</f>
        <v>#NAME?</v>
      </c>
    </row>
    <row r="16" customFormat="false" ht="12.8" hidden="false" customHeight="false" outlineLevel="0" collapsed="false">
      <c r="A16" s="14" t="s">
        <v>32</v>
      </c>
      <c r="B16" s="0" t="s">
        <v>33</v>
      </c>
      <c r="C16" s="0" t="s">
        <v>34</v>
      </c>
      <c r="D16" s="15" t="n">
        <v>32826</v>
      </c>
      <c r="E16" s="16" t="e">
        <f aca="false">org.openoffice.years(D16,TODAY(),0)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7" t="n">
        <v>2</v>
      </c>
      <c r="D19" s="18" t="n">
        <v>23</v>
      </c>
      <c r="E19" s="16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7" t="n">
        <f aca="false">COUNTIF($A$13:$A$16,A20)</f>
        <v>1</v>
      </c>
      <c r="D20" s="19" t="n">
        <v>26</v>
      </c>
      <c r="E20" s="16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7" t="n">
        <f aca="false">COUNTIF($A$13:$A$16,A21)</f>
        <v>1</v>
      </c>
      <c r="D21" s="20" t="n">
        <v>26</v>
      </c>
      <c r="E21" s="16" t="n">
        <f aca="false">COUNTIF($E$13:$E$16,"&gt;"&amp;D21)</f>
        <v>0</v>
      </c>
    </row>
  </sheetData>
  <mergeCells count="3">
    <mergeCell ref="A1:E2"/>
    <mergeCell ref="A3:E3"/>
    <mergeCell ref="A4:E4"/>
  </mergeCells>
  <dataValidations count="5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equal" showDropDown="false" showErrorMessage="true" showInputMessage="false" sqref="A13" type="list">
      <formula1>Aufgabe3!$A$19:$A$21</formula1>
      <formula2>0</formula2>
    </dataValidation>
    <dataValidation allowBlank="true" errorStyle="stop" operator="equal" showDropDown="false" showErrorMessage="true" showInputMessage="false" sqref="A14" type="list">
      <formula1>Aufgabe3!$A$19:$A$21</formula1>
      <formula2>0</formula2>
    </dataValidation>
    <dataValidation allowBlank="true" errorStyle="stop" operator="equal" showDropDown="false" showErrorMessage="true" showInputMessage="false" sqref="A15" type="list">
      <formula1>Aufgabe3!$A$19:$A$21</formula1>
      <formula2>0</formula2>
    </dataValidation>
    <dataValidation allowBlank="true" errorStyle="stop" operator="equal" showDropDown="false" showErrorMessage="true" showInputMessage="false" sqref="A16" type="list">
      <formula1>Aufgabe3!$A$19:$A$21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 t="s">
        <v>6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23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 t="s">
        <v>32</v>
      </c>
      <c r="B13" s="0" t="s">
        <v>25</v>
      </c>
      <c r="C13" s="0" t="s">
        <v>26</v>
      </c>
      <c r="D13" s="15" t="n">
        <v>36252</v>
      </c>
      <c r="E13" s="16" t="e">
        <f aca="false">org.openoffice.years(D13,TODAY(),0)</f>
        <v>#NAME?</v>
      </c>
      <c r="F13" s="16" t="e">
        <f aca="false">IF(AND(A13=$A$19,E13&gt;$D$21),1,IF(OR(A13=$A$21,E13&lt;$D$19),3,2))</f>
        <v>#NAME?</v>
      </c>
    </row>
    <row r="14" customFormat="false" ht="12.8" hidden="false" customHeight="false" outlineLevel="0" collapsed="false">
      <c r="A14" s="14" t="s">
        <v>24</v>
      </c>
      <c r="B14" s="0" t="s">
        <v>28</v>
      </c>
      <c r="C14" s="0" t="s">
        <v>29</v>
      </c>
      <c r="D14" s="15" t="n">
        <v>35151</v>
      </c>
      <c r="E14" s="16" t="e">
        <f aca="false">org.openoffice.years(D14,TODAY(),0)</f>
        <v>#NAME?</v>
      </c>
      <c r="F14" s="16" t="e">
        <f aca="false">IF(AND(A14=$A$19,E14&gt;$D$21),1,IF(OR(A14=$A$21,E14&lt;$D$19),3,2))</f>
        <v>#NAME?</v>
      </c>
    </row>
    <row r="15" customFormat="false" ht="12.8" hidden="false" customHeight="false" outlineLevel="0" collapsed="false">
      <c r="A15" s="14" t="s">
        <v>27</v>
      </c>
      <c r="B15" s="0" t="s">
        <v>30</v>
      </c>
      <c r="C15" s="0" t="s">
        <v>31</v>
      </c>
      <c r="D15" s="15" t="n">
        <v>35647</v>
      </c>
      <c r="E15" s="16" t="e">
        <f aca="false">org.openoffice.years(D15,TODAY(),0)</f>
        <v>#NAME?</v>
      </c>
      <c r="F15" s="16" t="e">
        <f aca="false">IF(AND(A15=$A$19,E15&gt;$D$21),1,IF(OR(A15=$A$21,E15&lt;$D$19),3,2))</f>
        <v>#NAME?</v>
      </c>
    </row>
    <row r="16" customFormat="false" ht="12.8" hidden="false" customHeight="false" outlineLevel="0" collapsed="false">
      <c r="A16" s="14" t="s">
        <v>24</v>
      </c>
      <c r="B16" s="0" t="s">
        <v>33</v>
      </c>
      <c r="C16" s="0" t="s">
        <v>34</v>
      </c>
      <c r="D16" s="15" t="n">
        <v>32826</v>
      </c>
      <c r="E16" s="16" t="e">
        <f aca="false">org.openoffice.years(D16,TODAY(),0)</f>
        <v>#NAME?</v>
      </c>
      <c r="F16" s="16" t="e">
        <f aca="false">IF(AND(A16=$A$19,E16&gt;$D$21),1,IF(OR(A16=$A$21,E16&lt;$D$19),3,2))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7" t="n">
        <f aca="false">COUNTIF($A$13:$A$16,A19)</f>
        <v>2</v>
      </c>
      <c r="D19" s="18" t="n">
        <v>23</v>
      </c>
      <c r="E19" s="16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7" t="n">
        <f aca="false">COUNTIF($A$13:$A$16,A20)</f>
        <v>1</v>
      </c>
      <c r="D20" s="19" t="n">
        <v>26</v>
      </c>
      <c r="E20" s="16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7" t="n">
        <f aca="false">COUNTIF($A$13:$A$16,A21)</f>
        <v>1</v>
      </c>
      <c r="D21" s="20" t="n">
        <v>26</v>
      </c>
      <c r="E21" s="16" t="n">
        <f aca="false">COUNTIF($E$13:$E$16,"&gt;"&amp;D21)</f>
        <v>0</v>
      </c>
    </row>
    <row r="23" customFormat="false" ht="12.8" hidden="false" customHeight="false" outlineLevel="0" collapsed="false">
      <c r="A23" s="13" t="s">
        <v>37</v>
      </c>
      <c r="B23" s="13" t="s">
        <v>35</v>
      </c>
    </row>
    <row r="24" customFormat="false" ht="12.8" hidden="false" customHeight="false" outlineLevel="0" collapsed="false">
      <c r="A24" s="0" t="n">
        <v>1</v>
      </c>
      <c r="B24" s="16" t="n">
        <f aca="false">COUNTIF($F$13:$F$16,A24)</f>
        <v>0</v>
      </c>
    </row>
    <row r="25" customFormat="false" ht="12.8" hidden="false" customHeight="false" outlineLevel="0" collapsed="false">
      <c r="A25" s="0" t="n">
        <v>2</v>
      </c>
      <c r="B25" s="16" t="n">
        <f aca="false">COUNTIF($F$13:$F$16,A25)</f>
        <v>0</v>
      </c>
    </row>
    <row r="26" customFormat="false" ht="12.8" hidden="false" customHeight="false" outlineLevel="0" collapsed="false">
      <c r="A26" s="0" t="n">
        <v>3</v>
      </c>
      <c r="B26" s="16" t="n">
        <f aca="false">COUNTIF($F$13:$F$16,A26)</f>
        <v>0</v>
      </c>
    </row>
  </sheetData>
  <mergeCells count="3">
    <mergeCell ref="A1:E2"/>
    <mergeCell ref="A3:E3"/>
    <mergeCell ref="A4:E4"/>
  </mergeCells>
  <dataValidations count="5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equal" showDropDown="false" showErrorMessage="true" showInputMessage="false" sqref="A13" type="list">
      <formula1>Aufgabe4!$A$19:$A$21</formula1>
      <formula2>0</formula2>
    </dataValidation>
    <dataValidation allowBlank="true" errorStyle="stop" operator="equal" showDropDown="false" showErrorMessage="true" showInputMessage="false" sqref="A14" type="list">
      <formula1>Aufgabe4!$A$19:$A$21</formula1>
      <formula2>0</formula2>
    </dataValidation>
    <dataValidation allowBlank="true" errorStyle="stop" operator="equal" showDropDown="false" showErrorMessage="true" showInputMessage="false" sqref="A15" type="list">
      <formula1>Aufgabe4!$A$19:$A$21</formula1>
      <formula2>0</formula2>
    </dataValidation>
    <dataValidation allowBlank="true" errorStyle="stop" operator="equal" showDropDown="false" showErrorMessage="true" showInputMessage="false" sqref="A16" type="list">
      <formula1>Aufgabe4!$A$19:$A$21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7" t="s">
        <v>6</v>
      </c>
    </row>
    <row r="7" customFormat="false" ht="12.8" hidden="false" customHeight="false" outlineLevel="0" collapsed="false">
      <c r="A7" s="2" t="s">
        <v>4</v>
      </c>
      <c r="B7" s="8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8" t="n">
        <f aca="false">VLOOKUP(B6,Hilfstabellen!J11:N13,5,0)</f>
        <v>23</v>
      </c>
    </row>
    <row r="9" customFormat="false" ht="12.8" hidden="false" customHeight="false" outlineLevel="0" collapsed="false">
      <c r="A9" s="2" t="s">
        <v>38</v>
      </c>
      <c r="B9" s="21" t="n">
        <v>45249</v>
      </c>
    </row>
    <row r="10" customFormat="false" ht="12.8" hidden="false" customHeight="false" outlineLevel="0" collapsed="false">
      <c r="A10" s="2" t="s">
        <v>39</v>
      </c>
      <c r="B10" s="21" t="n">
        <v>45250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14" t="s">
        <v>27</v>
      </c>
      <c r="B13" s="0" t="s">
        <v>25</v>
      </c>
      <c r="C13" s="0" t="s">
        <v>26</v>
      </c>
      <c r="D13" s="15" t="n">
        <v>36252</v>
      </c>
      <c r="E13" s="16" t="e">
        <f aca="false">org.openoffice.years(D13,TODAY(),0)</f>
        <v>#NAME?</v>
      </c>
      <c r="F13" s="16" t="e">
        <f aca="false">IF(AND(A13=$A$19,E13&gt;$D$21),1,IF(OR(A13=$A$21,E13&lt;$D$19),3,2))</f>
        <v>#NAME?</v>
      </c>
    </row>
    <row r="14" customFormat="false" ht="12.8" hidden="false" customHeight="false" outlineLevel="0" collapsed="false">
      <c r="A14" s="14" t="s">
        <v>32</v>
      </c>
      <c r="B14" s="0" t="s">
        <v>28</v>
      </c>
      <c r="C14" s="0" t="s">
        <v>29</v>
      </c>
      <c r="D14" s="15" t="n">
        <v>35151</v>
      </c>
      <c r="E14" s="16" t="e">
        <f aca="false">org.openoffice.years(D14,TODAY(),0)</f>
        <v>#NAME?</v>
      </c>
      <c r="F14" s="16" t="e">
        <f aca="false">IF(AND(A14=$A$19,E14&gt;$D$21),1,IF(OR(A14=$A$21,E14&lt;$D$19),3,2))</f>
        <v>#NAME?</v>
      </c>
    </row>
    <row r="15" customFormat="false" ht="12.8" hidden="false" customHeight="false" outlineLevel="0" collapsed="false">
      <c r="A15" s="14" t="s">
        <v>24</v>
      </c>
      <c r="B15" s="0" t="s">
        <v>30</v>
      </c>
      <c r="C15" s="0" t="s">
        <v>31</v>
      </c>
      <c r="D15" s="15" t="n">
        <v>35647</v>
      </c>
      <c r="E15" s="16" t="e">
        <f aca="false">org.openoffice.years(D15,TODAY(),0)</f>
        <v>#NAME?</v>
      </c>
      <c r="F15" s="16" t="e">
        <f aca="false">IF(AND(A15=$A$19,E15&gt;$D$21),1,IF(OR(A15=$A$21,E15&lt;$D$19),3,2))</f>
        <v>#NAME?</v>
      </c>
    </row>
    <row r="16" customFormat="false" ht="12.8" hidden="false" customHeight="false" outlineLevel="0" collapsed="false">
      <c r="A16" s="14" t="s">
        <v>27</v>
      </c>
      <c r="B16" s="0" t="s">
        <v>33</v>
      </c>
      <c r="C16" s="0" t="s">
        <v>34</v>
      </c>
      <c r="D16" s="15" t="n">
        <v>32826</v>
      </c>
      <c r="E16" s="16" t="e">
        <f aca="false">org.openoffice.years(D16,TODAY(),0)</f>
        <v>#NAME?</v>
      </c>
      <c r="F16" s="16" t="e">
        <f aca="false">IF(AND(A16=$A$19,E16&gt;$D$21),1,IF(OR(A16=$A$21,E16&lt;$D$19),3,2))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7" t="n">
        <f aca="false">COUNTIF($A$13:$A$16,A19)</f>
        <v>1</v>
      </c>
      <c r="D19" s="18" t="n">
        <v>23</v>
      </c>
      <c r="E19" s="16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7" t="n">
        <f aca="false">COUNTIF($A$13:$A$16,A20)</f>
        <v>1</v>
      </c>
      <c r="D20" s="19" t="n">
        <v>26</v>
      </c>
      <c r="E20" s="16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7" t="n">
        <f aca="false">COUNTIF($A$13:$A$16,A21)</f>
        <v>2</v>
      </c>
      <c r="D21" s="20" t="n">
        <v>26</v>
      </c>
      <c r="E21" s="16" t="n">
        <f aca="false">COUNTIF($E$13:$E$16,"&gt;"&amp;D21)</f>
        <v>0</v>
      </c>
    </row>
    <row r="23" customFormat="false" ht="12.8" hidden="false" customHeight="false" outlineLevel="0" collapsed="false">
      <c r="A23" s="13" t="s">
        <v>37</v>
      </c>
      <c r="B23" s="13" t="s">
        <v>35</v>
      </c>
    </row>
    <row r="24" customFormat="false" ht="12.8" hidden="false" customHeight="false" outlineLevel="0" collapsed="false">
      <c r="A24" s="0" t="n">
        <v>1</v>
      </c>
      <c r="B24" s="16" t="n">
        <f aca="false">COUNTIF($F$13:$F$16,A24)</f>
        <v>0</v>
      </c>
    </row>
    <row r="25" customFormat="false" ht="12.8" hidden="false" customHeight="false" outlineLevel="0" collapsed="false">
      <c r="A25" s="0" t="n">
        <v>2</v>
      </c>
      <c r="B25" s="16" t="n">
        <f aca="false">COUNTIF($F$13:$F$16,A25)</f>
        <v>0</v>
      </c>
    </row>
    <row r="26" customFormat="false" ht="12.8" hidden="false" customHeight="false" outlineLevel="0" collapsed="false">
      <c r="A26" s="0" t="n">
        <v>3</v>
      </c>
      <c r="B26" s="16" t="n">
        <f aca="false">COUNTIF($F$13:$F$16,A26)</f>
        <v>0</v>
      </c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16" t="n">
        <f aca="false">B7*_xlfn.DAYS(B10,B9)+B8*COUNTA(A13:A16)*_xlfn.DAYS(B10,B9)</f>
        <v>194</v>
      </c>
    </row>
    <row r="30" customFormat="false" ht="12.8" hidden="false" customHeight="false" outlineLevel="0" collapsed="false">
      <c r="A30" s="22" t="s">
        <v>42</v>
      </c>
      <c r="B30" s="23" t="n">
        <f aca="false">B26*B8*_xlfn.DAYS(B10,B9)*(1-Hilfstabellen!M18)+B25*B8*_xlfn.DAYS(B10,B9)*(1-Hilfstabellen!L18)</f>
        <v>0</v>
      </c>
    </row>
    <row r="31" customFormat="false" ht="12.8" hidden="false" customHeight="false" outlineLevel="0" collapsed="false">
      <c r="A31" s="22" t="s">
        <v>43</v>
      </c>
      <c r="B31" s="16" t="n">
        <f aca="false">B29-B30</f>
        <v>194</v>
      </c>
    </row>
    <row r="32" customFormat="false" ht="12.8" hidden="false" customHeight="false" outlineLevel="0" collapsed="false">
      <c r="A32" s="22" t="s">
        <v>18</v>
      </c>
      <c r="B32" s="16" t="n">
        <f aca="false">B31/COUNTA(A13:A16)</f>
        <v>48.5</v>
      </c>
    </row>
  </sheetData>
  <mergeCells count="4">
    <mergeCell ref="A1:E2"/>
    <mergeCell ref="A3:E3"/>
    <mergeCell ref="A4:E4"/>
    <mergeCell ref="A28:B28"/>
  </mergeCells>
  <dataValidations count="4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greaterThan" showDropDown="false" showErrorMessage="true" showInputMessage="false" sqref="B9" type="date">
      <formula1>TODAY()</formula1>
      <formula2>0</formula2>
    </dataValidation>
    <dataValidation allowBlank="true" errorStyle="stop" operator="greaterThan" showDropDown="false" showErrorMessage="true" showInputMessage="false" sqref="B10" type="date">
      <formula1>B9</formula1>
      <formula2>0</formula2>
    </dataValidation>
    <dataValidation allowBlank="true" errorStyle="stop" operator="equal" showDropDown="false" showErrorMessage="true" showInputMessage="false" sqref="A13:A16" type="list">
      <formula1>Aufgabe5!$A$19:$A$21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  <col collapsed="false" customWidth="false" hidden="true" outlineLevel="0" max="6" min="6" style="0" width="11.57"/>
  </cols>
  <sheetData>
    <row r="1" customFormat="false" ht="12.8" hidden="false" customHeight="false" outlineLevel="0" collapsed="false">
      <c r="A1" s="11" t="str">
        <f aca="false">CONCATENATE("Ferienhaus ",B6)</f>
        <v>Ferienhaus Bergtraum</v>
      </c>
      <c r="B1" s="11"/>
      <c r="C1" s="11"/>
      <c r="D1" s="11"/>
      <c r="E1" s="11"/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2" t="e">
        <f aca="false">CONCATENATE("Anschrift: ",VLOOKUP(B6,Hilfstabellen!A3:E5,2,0),", ",VLOOKUP(B6,Hilfstabellen!A3:E5,3,0))</f>
        <v>#N/A</v>
      </c>
      <c r="B3" s="12"/>
      <c r="C3" s="12"/>
      <c r="D3" s="12"/>
      <c r="E3" s="12"/>
    </row>
    <row r="4" customFormat="false" ht="12.8" hidden="false" customHeight="false" outlineLevel="0" collapsed="false">
      <c r="A4" s="12" t="str">
        <f aca="false">CONCATENATE("Email: ","info.",B6,"@ferienhäuser.at")</f>
        <v>Email: info.Bergtraum@ferienhäuser.at</v>
      </c>
      <c r="B4" s="12"/>
      <c r="C4" s="12"/>
      <c r="D4" s="12"/>
      <c r="E4" s="12"/>
    </row>
    <row r="6" customFormat="false" ht="12.8" hidden="false" customHeight="false" outlineLevel="0" collapsed="false">
      <c r="A6" s="2" t="s">
        <v>17</v>
      </c>
      <c r="B6" s="24" t="s">
        <v>6</v>
      </c>
    </row>
    <row r="7" customFormat="false" ht="12.8" hidden="false" customHeight="false" outlineLevel="0" collapsed="false">
      <c r="A7" s="2" t="s">
        <v>4</v>
      </c>
      <c r="B7" s="25" t="n">
        <f aca="false">VLOOKUP(B6,Hilfstabellen!J11:N13,4,0)</f>
        <v>102</v>
      </c>
    </row>
    <row r="8" customFormat="false" ht="12.8" hidden="false" customHeight="false" outlineLevel="0" collapsed="false">
      <c r="A8" s="2" t="s">
        <v>18</v>
      </c>
      <c r="B8" s="25" t="n">
        <f aca="false">VLOOKUP(B6,Hilfstabellen!J11:N13,5,0)</f>
        <v>23</v>
      </c>
    </row>
    <row r="9" customFormat="false" ht="12.8" hidden="false" customHeight="false" outlineLevel="0" collapsed="false">
      <c r="A9" s="2" t="s">
        <v>38</v>
      </c>
      <c r="B9" s="21" t="n">
        <v>45249</v>
      </c>
    </row>
    <row r="10" customFormat="false" ht="12.8" hidden="false" customHeight="false" outlineLevel="0" collapsed="false">
      <c r="A10" s="2" t="s">
        <v>39</v>
      </c>
      <c r="B10" s="21" t="n">
        <v>45250</v>
      </c>
    </row>
    <row r="12" customFormat="false" ht="12.8" hidden="false" customHeight="false" outlineLevel="0" collapsed="false">
      <c r="A12" s="13" t="s">
        <v>19</v>
      </c>
      <c r="B12" s="13" t="s">
        <v>20</v>
      </c>
      <c r="C12" s="13" t="s">
        <v>21</v>
      </c>
      <c r="D12" s="13" t="s">
        <v>22</v>
      </c>
      <c r="E12" s="13" t="s">
        <v>23</v>
      </c>
      <c r="F12" s="13" t="s">
        <v>37</v>
      </c>
    </row>
    <row r="13" customFormat="false" ht="12.8" hidden="false" customHeight="false" outlineLevel="0" collapsed="false">
      <c r="A13" s="26" t="s">
        <v>27</v>
      </c>
      <c r="B13" s="0" t="s">
        <v>25</v>
      </c>
      <c r="C13" s="0" t="s">
        <v>26</v>
      </c>
      <c r="D13" s="15" t="n">
        <v>36252</v>
      </c>
      <c r="E13" s="16" t="e">
        <f aca="false">org.openoffice.years(D13,TODAY(),0)</f>
        <v>#NAME?</v>
      </c>
      <c r="F13" s="16" t="e">
        <f aca="false">IF(AND(A13=$A$19,E13&gt;$D$21),1,IF(OR(A13=$A$21,E13&lt;$D$19),3,2))</f>
        <v>#NAME?</v>
      </c>
    </row>
    <row r="14" customFormat="false" ht="12.8" hidden="false" customHeight="false" outlineLevel="0" collapsed="false">
      <c r="A14" s="26" t="s">
        <v>27</v>
      </c>
      <c r="B14" s="0" t="s">
        <v>28</v>
      </c>
      <c r="C14" s="0" t="s">
        <v>29</v>
      </c>
      <c r="D14" s="15" t="n">
        <v>35151</v>
      </c>
      <c r="E14" s="16" t="e">
        <f aca="false">org.openoffice.years(D14,TODAY(),0)</f>
        <v>#NAME?</v>
      </c>
      <c r="F14" s="16" t="e">
        <f aca="false">IF(AND(A14=$A$19,E14&gt;$D$21),1,IF(OR(A14=$A$21,E14&lt;$D$19),3,2))</f>
        <v>#NAME?</v>
      </c>
    </row>
    <row r="15" customFormat="false" ht="12.8" hidden="false" customHeight="false" outlineLevel="0" collapsed="false">
      <c r="A15" s="26" t="s">
        <v>27</v>
      </c>
      <c r="B15" s="0" t="s">
        <v>30</v>
      </c>
      <c r="C15" s="0" t="s">
        <v>31</v>
      </c>
      <c r="D15" s="15" t="n">
        <v>35647</v>
      </c>
      <c r="E15" s="16" t="e">
        <f aca="false">org.openoffice.years(D15,TODAY(),0)</f>
        <v>#NAME?</v>
      </c>
      <c r="F15" s="16" t="e">
        <f aca="false">IF(AND(A15=$A$19,E15&gt;$D$21),1,IF(OR(A15=$A$21,E15&lt;$D$19),3,2))</f>
        <v>#NAME?</v>
      </c>
    </row>
    <row r="16" customFormat="false" ht="12.8" hidden="false" customHeight="false" outlineLevel="0" collapsed="false">
      <c r="A16" s="26" t="s">
        <v>27</v>
      </c>
      <c r="B16" s="0" t="s">
        <v>33</v>
      </c>
      <c r="C16" s="0" t="s">
        <v>34</v>
      </c>
      <c r="D16" s="15" t="n">
        <v>32826</v>
      </c>
      <c r="E16" s="16" t="e">
        <f aca="false">org.openoffice.years(D16,TODAY(),0)</f>
        <v>#NAME?</v>
      </c>
      <c r="F16" s="16" t="e">
        <f aca="false">IF(AND(A16=$A$19,E16&gt;$D$21),1,IF(OR(A16=$A$21,E16&lt;$D$19),3,2))</f>
        <v>#NAME?</v>
      </c>
    </row>
    <row r="18" customFormat="false" ht="12.8" hidden="false" customHeight="false" outlineLevel="0" collapsed="false">
      <c r="A18" s="13" t="s">
        <v>19</v>
      </c>
      <c r="B18" s="13" t="s">
        <v>35</v>
      </c>
      <c r="D18" s="13" t="s">
        <v>36</v>
      </c>
      <c r="E18" s="13" t="s">
        <v>35</v>
      </c>
    </row>
    <row r="19" customFormat="false" ht="12.8" hidden="false" customHeight="false" outlineLevel="0" collapsed="false">
      <c r="A19" s="0" t="s">
        <v>24</v>
      </c>
      <c r="B19" s="17" t="n">
        <f aca="false">COUNTIF($A$13:$A$16,A19)</f>
        <v>0</v>
      </c>
      <c r="D19" s="18" t="n">
        <v>23</v>
      </c>
      <c r="E19" s="16" t="n">
        <f aca="false">COUNTIF($E$13:$E$16,"&lt;"&amp;D19)</f>
        <v>0</v>
      </c>
    </row>
    <row r="20" customFormat="false" ht="12.8" hidden="false" customHeight="false" outlineLevel="0" collapsed="false">
      <c r="A20" s="0" t="s">
        <v>32</v>
      </c>
      <c r="B20" s="17" t="n">
        <f aca="false">COUNTIF($A$13:$A$16,A20)</f>
        <v>0</v>
      </c>
      <c r="D20" s="19" t="n">
        <v>26</v>
      </c>
      <c r="E20" s="16" t="n">
        <f aca="false">COUNTIF($E$13:$E$16,"&lt;="&amp;D20)-E19</f>
        <v>0</v>
      </c>
    </row>
    <row r="21" customFormat="false" ht="12.8" hidden="false" customHeight="false" outlineLevel="0" collapsed="false">
      <c r="A21" s="0" t="s">
        <v>27</v>
      </c>
      <c r="B21" s="17" t="n">
        <f aca="false">COUNTIF($A$13:$A$16,A21)</f>
        <v>4</v>
      </c>
      <c r="D21" s="20" t="n">
        <v>26</v>
      </c>
      <c r="E21" s="16" t="n">
        <f aca="false">COUNTIF($E$13:$E$16,"&gt;"&amp;D21)</f>
        <v>0</v>
      </c>
    </row>
    <row r="23" customFormat="false" ht="12.8" hidden="false" customHeight="false" outlineLevel="0" collapsed="false">
      <c r="A23" s="13" t="s">
        <v>37</v>
      </c>
      <c r="B23" s="13" t="s">
        <v>35</v>
      </c>
    </row>
    <row r="24" customFormat="false" ht="12.8" hidden="false" customHeight="false" outlineLevel="0" collapsed="false">
      <c r="A24" s="0" t="n">
        <v>1</v>
      </c>
      <c r="B24" s="16" t="n">
        <f aca="false">COUNTIF($F$13:$F$16,A24)</f>
        <v>0</v>
      </c>
    </row>
    <row r="25" customFormat="false" ht="12.8" hidden="false" customHeight="false" outlineLevel="0" collapsed="false">
      <c r="A25" s="0" t="n">
        <v>2</v>
      </c>
      <c r="B25" s="16" t="n">
        <f aca="false">COUNTIF($F$13:$F$16,A25)</f>
        <v>0</v>
      </c>
    </row>
    <row r="26" customFormat="false" ht="12.8" hidden="false" customHeight="false" outlineLevel="0" collapsed="false">
      <c r="A26" s="0" t="n">
        <v>3</v>
      </c>
      <c r="B26" s="16" t="n">
        <f aca="false">COUNTIF($F$13:$F$16,A26)</f>
        <v>0</v>
      </c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2" t="s">
        <v>41</v>
      </c>
      <c r="B29" s="27" t="n">
        <f aca="false">B7*_xlfn.DAYS(B10,B9)+B8*COUNTA(A13:A16)*_xlfn.DAYS(B10,B9)</f>
        <v>194</v>
      </c>
    </row>
    <row r="30" customFormat="false" ht="12.8" hidden="false" customHeight="false" outlineLevel="0" collapsed="false">
      <c r="A30" s="22" t="s">
        <v>42</v>
      </c>
      <c r="B30" s="27" t="n">
        <f aca="false">B26*B8*_xlfn.DAYS(B10,B9)*(1-Hilfstabellen!M18)+B25*B8*_xlfn.DAYS(B10,B9)*(1-Hilfstabellen!L18)</f>
        <v>0</v>
      </c>
    </row>
    <row r="31" customFormat="false" ht="12.8" hidden="false" customHeight="false" outlineLevel="0" collapsed="false">
      <c r="A31" s="22" t="s">
        <v>43</v>
      </c>
      <c r="B31" s="27" t="n">
        <f aca="false">B29-B30</f>
        <v>194</v>
      </c>
    </row>
    <row r="32" customFormat="false" ht="12.8" hidden="false" customHeight="false" outlineLevel="0" collapsed="false">
      <c r="A32" s="22" t="s">
        <v>18</v>
      </c>
      <c r="B32" s="27" t="n">
        <f aca="false">B31/COUNTA(A13:A16)</f>
        <v>48.5</v>
      </c>
    </row>
  </sheetData>
  <sheetProtection sheet="true" objects="true" scenarios="true"/>
  <mergeCells count="4">
    <mergeCell ref="A1:E2"/>
    <mergeCell ref="A3:E3"/>
    <mergeCell ref="A4:E4"/>
    <mergeCell ref="A28:B28"/>
  </mergeCells>
  <dataValidations count="4">
    <dataValidation allowBlank="true" errorStyle="stop" operator="equal" showDropDown="false" showErrorMessage="true" showInputMessage="false" sqref="B6" type="list">
      <formula1>Hilfstabellen!$J$11:$J$13</formula1>
      <formula2>0</formula2>
    </dataValidation>
    <dataValidation allowBlank="true" errorStyle="stop" operator="greaterThan" showDropDown="false" showErrorMessage="true" showInputMessage="false" sqref="B9" type="date">
      <formula1>TODAY()</formula1>
      <formula2>0</formula2>
    </dataValidation>
    <dataValidation allowBlank="true" errorStyle="stop" operator="greaterThan" showDropDown="false" showErrorMessage="true" showInputMessage="false" sqref="B10" type="date">
      <formula1>B9</formula1>
      <formula2>0</formula2>
    </dataValidation>
    <dataValidation allowBlank="true" errorStyle="stop" operator="equal" showDropDown="false" showErrorMessage="true" showInputMessage="false" sqref="A13:A16" type="list">
      <formula1>Aufagbe6!$A$19:$A$21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2022-05-22T14:20:19Z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