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ilfstabellen" sheetId="1" state="visible" r:id="rId2"/>
    <sheet name="Aufgabe1" sheetId="2" state="visible" r:id="rId3"/>
    <sheet name="Aufgabe2" sheetId="3" state="visible" r:id="rId4"/>
    <sheet name="Aufgabe3" sheetId="4" state="visible" r:id="rId5"/>
    <sheet name="Aufgabe4" sheetId="5" state="visible" r:id="rId6"/>
    <sheet name="Aufgabe5" sheetId="6" state="visible" r:id="rId7"/>
    <sheet name="Aufagbe6" sheetId="7" state="visible" r:id="rId8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<sst xmlns="http://schemas.openxmlformats.org/spreadsheetml/2006/main" count="160" uniqueCount="44">
  <si>
    <t xml:space="preserve">Hilfstabelle 1</t>
  </si>
  <si>
    <t xml:space="preserve">Ferienhaus</t>
  </si>
  <si>
    <t xml:space="preserve">Straße</t>
  </si>
  <si>
    <t xml:space="preserve">Ort</t>
  </si>
  <si>
    <t xml:space="preserve">Unterkunft pro Tag</t>
  </si>
  <si>
    <t xml:space="preserve">Kosten pro Person (Tagespauschale)</t>
  </si>
  <si>
    <t xml:space="preserve">Bergtraum</t>
  </si>
  <si>
    <t xml:space="preserve">Ahornweg 255</t>
  </si>
  <si>
    <t xml:space="preserve">5700 Zell am See</t>
  </si>
  <si>
    <t xml:space="preserve">Seeparadies</t>
  </si>
  <si>
    <t xml:space="preserve">Ried 4513</t>
  </si>
  <si>
    <t xml:space="preserve">5350 Ried</t>
  </si>
  <si>
    <t xml:space="preserve">Citytrip-Wien</t>
  </si>
  <si>
    <t xml:space="preserve">Wildbärengasse 19</t>
  </si>
  <si>
    <t xml:space="preserve">1210 Wien</t>
  </si>
  <si>
    <t xml:space="preserve">Hilfstabelle 2</t>
  </si>
  <si>
    <t xml:space="preserve">Rabattklasse:</t>
  </si>
  <si>
    <t xml:space="preserve">Unterkunft</t>
  </si>
  <si>
    <t xml:space="preserve">Kosten pro Person</t>
  </si>
  <si>
    <t xml:space="preserve">Herkunft</t>
  </si>
  <si>
    <t xml:space="preserve">Vorname</t>
  </si>
  <si>
    <t xml:space="preserve">Nachname</t>
  </si>
  <si>
    <t xml:space="preserve">Geburtsdatum</t>
  </si>
  <si>
    <t xml:space="preserve">Alter</t>
  </si>
  <si>
    <t xml:space="preserve">EU-Staaten</t>
  </si>
  <si>
    <t xml:space="preserve">Max</t>
  </si>
  <si>
    <t xml:space="preserve">Mustermann</t>
  </si>
  <si>
    <t xml:space="preserve">Patrick</t>
  </si>
  <si>
    <t xml:space="preserve">Huber</t>
  </si>
  <si>
    <t xml:space="preserve">Österreich</t>
  </si>
  <si>
    <t xml:space="preserve">Karl</t>
  </si>
  <si>
    <t xml:space="preserve">Schnitt</t>
  </si>
  <si>
    <t xml:space="preserve">Sandra</t>
  </si>
  <si>
    <t xml:space="preserve">Müller</t>
  </si>
  <si>
    <t xml:space="preserve">Anzahl</t>
  </si>
  <si>
    <t xml:space="preserve">Kategorie</t>
  </si>
  <si>
    <t xml:space="preserve">Drittländer</t>
  </si>
  <si>
    <t xml:space="preserve">Rabattklasse</t>
  </si>
  <si>
    <t xml:space="preserve">Von</t>
  </si>
  <si>
    <t xml:space="preserve">Bis</t>
  </si>
  <si>
    <t xml:space="preserve">Kosten</t>
  </si>
  <si>
    <t xml:space="preserve">Gesamtkosten</t>
  </si>
  <si>
    <t xml:space="preserve">Rabatt</t>
  </si>
  <si>
    <t xml:space="preserve">Endkosten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</si>
</sst>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0.00\ %"/>
    <numFmt numFmtId="166" formatCode="General"/>
    <numFmt numFmtId="167" formatCode="dd/mm/yy"/>
    <numFmt numFmtId="168" formatCode="\&lt;General"/>
    <numFmt numFmtId="169" formatCode="&quot;23-&quot;General"/>
    <numFmt numFmtId="170" formatCode="\&gt;General"/>
    <numFmt numFmtId="171" formatCode="[$€-C07]\ #,##0.00;[RED]\-[$€-C07]\ #,##0.0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4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5EB91E"/>
        <bgColor rgb="FF808000"/>
      </patternFill>
    </fill>
    <fill>
      <patternFill patternType="solid">
        <fgColor rgb="FFEEEEEE"/>
        <bgColor rgb="FFFFFFCC"/>
      </patternFill>
    </fill>
    <fill>
      <patternFill patternType="solid">
        <fgColor rgb="FF00A933"/>
        <bgColor rgb="FF00800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FF8000"/>
        <bgColor rgb="FFFF66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3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3" borderId="1" xfId="0" applyFont="true" applyBorder="true" applyAlignment="true" applyProtection="true">
      <alignment horizontal="general" vertical="bottom" textRotation="0" wrapText="true" indent="0" shrinkToFit="false"/>
      <protection locked="false" hidden="false"/>
    </xf>
    <xf numFmtId="164" fontId="0" fillId="0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1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5" fontId="0" fillId="0" borderId="1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5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5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71" fontId="0" fillId="5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71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5EB91E"/>
      <rgbColor rgb="FFFFCC00"/>
      <rgbColor rgb="FFFF80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ColWidth="11.66796875" defaultRowHeight="12.8" zeroHeight="false" outlineLevelRow="0" outlineLevelCol="0"/>
  <cols>
    <col collapsed="false" customWidth="true" hidden="false" outlineLevel="0" max="1" min="1" style="0" width="13.89"/>
    <col collapsed="false" customWidth="true" hidden="false" outlineLevel="0" max="2" min="2" style="0" width="16.77"/>
    <col collapsed="false" customWidth="true" hidden="false" outlineLevel="0" max="3" min="3" style="0" width="15.53"/>
    <col collapsed="false" customWidth="true" hidden="false" outlineLevel="0" max="4" min="4" style="0" width="28.27"/>
    <col collapsed="false" customWidth="true" hidden="false" outlineLevel="0" max="5" min="5" style="0" width="16.26"/>
  </cols>
  <sheetData>
    <row r="1" customFormat="false" ht="12.8" hidden="false" customHeight="false" outlineLevel="0" collapsed="false">
      <c r="A1" s="1" t="s">
        <v>0</v>
      </c>
      <c r="B1" s="1"/>
      <c r="C1" s="1"/>
      <c r="D1" s="1"/>
      <c r="E1" s="1"/>
    </row>
    <row r="2" customFormat="false" ht="24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3" t="s">
        <v>5</v>
      </c>
    </row>
    <row r="3" customFormat="false" ht="12.5" hidden="false" customHeight="true" outlineLevel="0" collapsed="false">
      <c r="A3" s="4" t="s">
        <v>6</v>
      </c>
      <c r="B3" s="4" t="s">
        <v>7</v>
      </c>
      <c r="C3" s="4" t="s">
        <v>8</v>
      </c>
      <c r="D3" s="5" t="n">
        <v>120</v>
      </c>
      <c r="E3" s="5" t="n">
        <v>6</v>
      </c>
    </row>
    <row r="4" customFormat="false" ht="12.8" hidden="false" customHeight="false" outlineLevel="0" collapsed="false">
      <c r="A4" s="4" t="s">
        <v>9</v>
      </c>
      <c r="B4" s="4" t="s">
        <v>10</v>
      </c>
      <c r="C4" s="4" t="s">
        <v>11</v>
      </c>
      <c r="D4" s="5" t="n">
        <v>30</v>
      </c>
      <c r="E4" s="5" t="n">
        <v>8</v>
      </c>
    </row>
    <row r="5" customFormat="false" ht="12.8" hidden="false" customHeight="false" outlineLevel="0" collapsed="false">
      <c r="A5" s="4" t="s">
        <v>12</v>
      </c>
      <c r="B5" s="4" t="s">
        <v>13</v>
      </c>
      <c r="C5" s="4" t="s">
        <v>14</v>
      </c>
      <c r="D5" s="5" t="n">
        <v>44</v>
      </c>
      <c r="E5" s="5" t="n">
        <v>12</v>
      </c>
    </row>
    <row r="6" customFormat="false" ht="12.8" hidden="false" customHeight="false" outlineLevel="0" collapsed="false">
      <c r="A6" s="6"/>
      <c r="B6" s="6"/>
      <c r="C6" s="6"/>
      <c r="D6" s="6"/>
      <c r="E6" s="6"/>
    </row>
    <row r="7" customFormat="false" ht="12.8" hidden="false" customHeight="false" outlineLevel="0" collapsed="false">
      <c r="A7" s="6"/>
      <c r="B7" s="6"/>
      <c r="C7" s="6"/>
      <c r="D7" s="6"/>
      <c r="E7" s="6"/>
    </row>
    <row r="8" customFormat="false" ht="12.8" hidden="false" customHeight="false" outlineLevel="0" collapsed="false">
      <c r="A8" s="1" t="s">
        <v>15</v>
      </c>
      <c r="B8" s="1"/>
      <c r="C8" s="1"/>
      <c r="D8" s="1"/>
      <c r="E8" s="6"/>
    </row>
    <row r="9" customFormat="false" ht="12.8" hidden="false" customHeight="false" outlineLevel="0" collapsed="false">
      <c r="A9" s="2" t="s">
        <v>16</v>
      </c>
      <c r="B9" s="2" t="n">
        <v>1</v>
      </c>
      <c r="C9" s="2" t="n">
        <v>2</v>
      </c>
      <c r="D9" s="2" t="n">
        <v>3</v>
      </c>
      <c r="E9" s="6"/>
    </row>
    <row r="10" customFormat="false" ht="12.8" hidden="false" customHeight="false" outlineLevel="0" collapsed="false">
      <c r="B10" s="7" t="n">
        <v>0</v>
      </c>
      <c r="C10" s="7" t="n">
        <v>0.02</v>
      </c>
      <c r="D10" s="7" t="n">
        <v>0.05</v>
      </c>
      <c r="E10" s="6"/>
    </row>
  </sheetData>
  <sheetProtection sheet="true" objects="true" scenarios="true"/>
  <mergeCells count="2">
    <mergeCell ref="A1:E1"/>
    <mergeCell ref="A8:D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6:B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11.66796875" defaultRowHeight="12.8" zeroHeight="false" outlineLevelRow="0" outlineLevelCol="0"/>
  <cols>
    <col collapsed="false" customWidth="true" hidden="false" outlineLevel="0" max="1" min="1" style="0" width="16.33"/>
  </cols>
  <sheetData>
    <row r="6" customFormat="false" ht="12.8" hidden="false" customHeight="false" outlineLevel="0" collapsed="false">
      <c r="A6" s="8" t="s">
        <v>17</v>
      </c>
      <c r="B6" s="9" t="s">
        <v>6</v>
      </c>
    </row>
    <row r="7" customFormat="false" ht="12.8" hidden="false" customHeight="false" outlineLevel="0" collapsed="false">
      <c r="A7" s="8" t="s">
        <v>4</v>
      </c>
      <c r="B7" s="10" t="n">
        <f aca="false">VLOOKUP(B6,Hilfstabellen!A3:E5,4,0)</f>
        <v>120</v>
      </c>
    </row>
    <row r="8" customFormat="false" ht="12.8" hidden="false" customHeight="false" outlineLevel="0" collapsed="false">
      <c r="A8" s="8" t="s">
        <v>18</v>
      </c>
      <c r="B8" s="10" t="n">
        <f aca="false">VLOOKUP(B6,Hilfstabellen!A3:E5,5,0)</f>
        <v>6</v>
      </c>
    </row>
  </sheetData>
  <dataValidations count="1">
    <dataValidation allowBlank="true" errorStyle="stop" operator="equal" showDropDown="false" showErrorMessage="true" showInputMessage="false" sqref="B6" type="list">
      <formula1>Hilfstabellen!$A$3:$A$5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11.66796875" defaultRowHeight="12.8" zeroHeight="false" outlineLevelRow="0" outlineLevelCol="0"/>
  <cols>
    <col collapsed="false" customWidth="true" hidden="false" outlineLevel="0" max="1" min="1" style="0" width="16.33"/>
  </cols>
  <sheetData>
    <row r="1" customFormat="false" ht="12.8" hidden="false" customHeight="false" outlineLevel="0" collapsed="false">
      <c r="A1" s="11" t="str">
        <f aca="false">CONCATENATE("Ferienhaus ",B6)</f>
        <v>Ferienhaus Citytrip-Wien</v>
      </c>
      <c r="B1" s="11"/>
      <c r="C1" s="11"/>
      <c r="D1" s="11"/>
      <c r="E1" s="11"/>
    </row>
    <row r="2" customFormat="false" ht="12.8" hidden="false" customHeight="false" outlineLevel="0" collapsed="false">
      <c r="A2" s="11"/>
      <c r="B2" s="11"/>
      <c r="C2" s="11"/>
      <c r="D2" s="11"/>
      <c r="E2" s="11"/>
    </row>
    <row r="3" customFormat="false" ht="12.8" hidden="false" customHeight="false" outlineLevel="0" collapsed="false">
      <c r="A3" s="12" t="str">
        <f aca="false">CONCATENATE("Anschrift: ",VLOOKUP(B6,Hilfstabellen!A3:E5,2,0),", ",VLOOKUP(B6,Hilfstabellen!A3:E5,3,0))</f>
        <v>Anschrift: Wildbärengasse 19, 1210 Wien</v>
      </c>
      <c r="B3" s="12"/>
      <c r="C3" s="12"/>
      <c r="D3" s="12"/>
      <c r="E3" s="12"/>
    </row>
    <row r="4" customFormat="false" ht="12.8" hidden="false" customHeight="false" outlineLevel="0" collapsed="false">
      <c r="A4" s="12" t="str">
        <f aca="false">CONCATENATE("Email: ","info.",B6,"@ferienhäuser.at")</f>
        <v>Email: info.Citytrip-Wien@ferienhäuser.at</v>
      </c>
      <c r="B4" s="12"/>
      <c r="C4" s="12"/>
      <c r="D4" s="12"/>
      <c r="E4" s="12"/>
    </row>
    <row r="6" customFormat="false" ht="12.8" hidden="false" customHeight="false" outlineLevel="0" collapsed="false">
      <c r="A6" s="8" t="s">
        <v>17</v>
      </c>
      <c r="B6" s="9" t="s">
        <v>12</v>
      </c>
    </row>
    <row r="7" customFormat="false" ht="12.8" hidden="false" customHeight="false" outlineLevel="0" collapsed="false">
      <c r="A7" s="8" t="s">
        <v>4</v>
      </c>
      <c r="B7" s="10" t="n">
        <f aca="false">VLOOKUP(B6,Hilfstabellen!A3:E5,4,0)</f>
        <v>44</v>
      </c>
    </row>
    <row r="8" customFormat="false" ht="12.8" hidden="false" customHeight="false" outlineLevel="0" collapsed="false">
      <c r="A8" s="8" t="s">
        <v>18</v>
      </c>
      <c r="B8" s="10" t="n">
        <f aca="false">VLOOKUP(B6,Hilfstabellen!A3:E5,5,0)</f>
        <v>12</v>
      </c>
    </row>
  </sheetData>
  <mergeCells count="3">
    <mergeCell ref="A1:E2"/>
    <mergeCell ref="A3:E3"/>
    <mergeCell ref="A4:E4"/>
  </mergeCells>
  <dataValidations count="1">
    <dataValidation allowBlank="true" errorStyle="stop" operator="equal" showDropDown="false" showErrorMessage="true" showInputMessage="false" sqref="B6" type="list">
      <formula1>Hilfstabellen!$A$3:$A$5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6" activeCellId="0" sqref="C26"/>
    </sheetView>
  </sheetViews>
  <sheetFormatPr defaultColWidth="11.66796875" defaultRowHeight="12.8" zeroHeight="false" outlineLevelRow="0" outlineLevelCol="0"/>
  <cols>
    <col collapsed="false" customWidth="true" hidden="false" outlineLevel="0" max="1" min="1" style="0" width="16.33"/>
    <col collapsed="false" customWidth="true" hidden="false" outlineLevel="0" max="4" min="4" style="0" width="12.8"/>
  </cols>
  <sheetData>
    <row r="1" customFormat="false" ht="12.8" hidden="false" customHeight="false" outlineLevel="0" collapsed="false">
      <c r="A1" s="13" t="str">
        <f aca="false">CONCATENATE("Ferienhaus ",B6)</f>
        <v>Ferienhaus Citytrip-Wien</v>
      </c>
      <c r="B1" s="13"/>
      <c r="C1" s="13"/>
      <c r="D1" s="13"/>
      <c r="E1" s="13"/>
    </row>
    <row r="2" customFormat="false" ht="12.8" hidden="false" customHeight="false" outlineLevel="0" collapsed="false">
      <c r="A2" s="13"/>
      <c r="B2" s="13"/>
      <c r="C2" s="13"/>
      <c r="D2" s="13"/>
      <c r="E2" s="13"/>
    </row>
    <row r="3" customFormat="false" ht="12.8" hidden="false" customHeight="false" outlineLevel="0" collapsed="false">
      <c r="A3" s="14" t="str">
        <f aca="false">CONCATENATE("Anschrift: ",VLOOKUP(B6,Hilfstabellen!A3:E5,2,0),", ",VLOOKUP(B6,Hilfstabellen!A3:E5,3,0))</f>
        <v>Anschrift: Wildbärengasse 19, 1210 Wien</v>
      </c>
      <c r="B3" s="14"/>
      <c r="C3" s="14"/>
      <c r="D3" s="14"/>
      <c r="E3" s="14"/>
    </row>
    <row r="4" customFormat="false" ht="12.8" hidden="false" customHeight="false" outlineLevel="0" collapsed="false">
      <c r="A4" s="14" t="str">
        <f aca="false">CONCATENATE("Email: ","info.",B6,"@ferienhäuser.at")</f>
        <v>Email: info.Citytrip-Wien@ferienhäuser.at</v>
      </c>
      <c r="B4" s="14"/>
      <c r="C4" s="14"/>
      <c r="D4" s="14"/>
      <c r="E4" s="14"/>
    </row>
    <row r="6" customFormat="false" ht="12.8" hidden="false" customHeight="false" outlineLevel="0" collapsed="false">
      <c r="A6" s="8" t="s">
        <v>17</v>
      </c>
      <c r="B6" s="9" t="s">
        <v>12</v>
      </c>
    </row>
    <row r="7" customFormat="false" ht="12.8" hidden="false" customHeight="false" outlineLevel="0" collapsed="false">
      <c r="A7" s="8" t="s">
        <v>4</v>
      </c>
      <c r="B7" s="10" t="n">
        <f aca="false">VLOOKUP(B6,Hilfstabellen!A3:E5,4,0)</f>
        <v>44</v>
      </c>
    </row>
    <row r="8" customFormat="false" ht="12.8" hidden="false" customHeight="false" outlineLevel="0" collapsed="false">
      <c r="A8" s="8" t="s">
        <v>18</v>
      </c>
      <c r="B8" s="10" t="n">
        <f aca="false">VLOOKUP(B6,Hilfstabellen!A3:E5,5,0)</f>
        <v>12</v>
      </c>
    </row>
    <row r="12" customFormat="false" ht="12.8" hidden="false" customHeight="false" outlineLevel="0" collapsed="false">
      <c r="A12" s="15" t="s">
        <v>19</v>
      </c>
      <c r="B12" s="15" t="s">
        <v>20</v>
      </c>
      <c r="C12" s="15" t="s">
        <v>21</v>
      </c>
      <c r="D12" s="15" t="s">
        <v>22</v>
      </c>
      <c r="E12" s="15" t="s">
        <v>23</v>
      </c>
    </row>
    <row r="13" customFormat="false" ht="12.8" hidden="false" customHeight="false" outlineLevel="0" collapsed="false">
      <c r="A13" s="16" t="s">
        <v>24</v>
      </c>
      <c r="B13" s="0" t="s">
        <v>25</v>
      </c>
      <c r="C13" s="0" t="s">
        <v>26</v>
      </c>
      <c r="D13" s="17" t="n">
        <v>36252</v>
      </c>
      <c r="E13" s="18" t="e">
        <f aca="false">org.openoffice.years(D13,TODAY(),0)</f>
        <v>#NAME?</v>
      </c>
    </row>
    <row r="14" customFormat="false" ht="12.8" hidden="false" customHeight="false" outlineLevel="0" collapsed="false">
      <c r="A14" s="16" t="s">
        <v>24</v>
      </c>
      <c r="B14" s="0" t="s">
        <v>27</v>
      </c>
      <c r="C14" s="0" t="s">
        <v>28</v>
      </c>
      <c r="D14" s="17" t="n">
        <v>35151</v>
      </c>
      <c r="E14" s="18" t="e">
        <f aca="false">org.openoffice.years(D14,TODAY(),0)</f>
        <v>#NAME?</v>
      </c>
    </row>
    <row r="15" customFormat="false" ht="12.8" hidden="false" customHeight="false" outlineLevel="0" collapsed="false">
      <c r="A15" s="16" t="s">
        <v>29</v>
      </c>
      <c r="B15" s="0" t="s">
        <v>30</v>
      </c>
      <c r="C15" s="0" t="s">
        <v>31</v>
      </c>
      <c r="D15" s="17" t="n">
        <v>35647</v>
      </c>
      <c r="E15" s="18" t="e">
        <f aca="false">org.openoffice.years(D15,TODAY(),0)</f>
        <v>#NAME?</v>
      </c>
    </row>
    <row r="16" customFormat="false" ht="12.8" hidden="false" customHeight="false" outlineLevel="0" collapsed="false">
      <c r="A16" s="16" t="s">
        <v>24</v>
      </c>
      <c r="B16" s="0" t="s">
        <v>32</v>
      </c>
      <c r="C16" s="0" t="s">
        <v>33</v>
      </c>
      <c r="D16" s="17" t="n">
        <v>32826</v>
      </c>
      <c r="E16" s="18" t="e">
        <f aca="false">org.openoffice.years(D16,TODAY(),0)</f>
        <v>#NAME?</v>
      </c>
    </row>
    <row r="18" customFormat="false" ht="12.8" hidden="false" customHeight="false" outlineLevel="0" collapsed="false">
      <c r="A18" s="15" t="s">
        <v>19</v>
      </c>
      <c r="B18" s="15" t="s">
        <v>34</v>
      </c>
      <c r="D18" s="15" t="s">
        <v>35</v>
      </c>
      <c r="E18" s="15" t="s">
        <v>34</v>
      </c>
    </row>
    <row r="19" customFormat="false" ht="12.8" hidden="false" customHeight="false" outlineLevel="0" collapsed="false">
      <c r="A19" s="0" t="s">
        <v>29</v>
      </c>
      <c r="B19" s="19" t="n">
        <f aca="false">COUNTIF($A$13:$A$16,A19)</f>
        <v>1</v>
      </c>
      <c r="D19" s="20" t="n">
        <v>23</v>
      </c>
      <c r="E19" s="18" t="n">
        <f aca="false">COUNTIF($E$13:$E$16,"&lt;"&amp;D19)</f>
        <v>0</v>
      </c>
    </row>
    <row r="20" customFormat="false" ht="12.8" hidden="false" customHeight="false" outlineLevel="0" collapsed="false">
      <c r="A20" s="0" t="s">
        <v>24</v>
      </c>
      <c r="B20" s="19" t="n">
        <f aca="false">COUNTIF($A$13:$A$16,A20)</f>
        <v>3</v>
      </c>
      <c r="D20" s="21" t="n">
        <v>26</v>
      </c>
      <c r="E20" s="18" t="n">
        <f aca="false">COUNTIF($E$13:$E$16,"&lt;="&amp;D20)-E19</f>
        <v>0</v>
      </c>
    </row>
    <row r="21" customFormat="false" ht="12.8" hidden="false" customHeight="false" outlineLevel="0" collapsed="false">
      <c r="A21" s="0" t="s">
        <v>36</v>
      </c>
      <c r="B21" s="19" t="n">
        <f aca="false">COUNTIF($A$13:$A$16,A21)</f>
        <v>0</v>
      </c>
      <c r="D21" s="22" t="n">
        <v>26</v>
      </c>
      <c r="E21" s="18" t="n">
        <f aca="false">COUNTIF($E$13:$E$16,"&gt;"&amp;D21)</f>
        <v>0</v>
      </c>
    </row>
  </sheetData>
  <mergeCells count="3">
    <mergeCell ref="A1:E2"/>
    <mergeCell ref="A3:E3"/>
    <mergeCell ref="A4:E4"/>
  </mergeCells>
  <dataValidations count="5">
    <dataValidation allowBlank="true" errorStyle="stop" operator="equal" showDropDown="false" showErrorMessage="true" showInputMessage="false" sqref="B6" type="list">
      <formula1>Hilfstabellen!$A$3:$A$5</formula1>
      <formula2>0</formula2>
    </dataValidation>
    <dataValidation allowBlank="true" errorStyle="stop" operator="equal" showDropDown="false" showErrorMessage="true" showInputMessage="false" sqref="A13" type="list">
      <formula1>Aufgabe3!$A$19:$A$21</formula1>
      <formula2>0</formula2>
    </dataValidation>
    <dataValidation allowBlank="true" errorStyle="stop" operator="equal" showDropDown="false" showErrorMessage="true" showInputMessage="false" sqref="A14" type="list">
      <formula1>Aufgabe3!$A$19:$A$21</formula1>
      <formula2>0</formula2>
    </dataValidation>
    <dataValidation allowBlank="true" errorStyle="stop" operator="equal" showDropDown="false" showErrorMessage="true" showInputMessage="false" sqref="A15" type="list">
      <formula1>Aufgabe3!$A$19:$A$21</formula1>
      <formula2>0</formula2>
    </dataValidation>
    <dataValidation allowBlank="true" errorStyle="stop" operator="equal" showDropDown="false" showErrorMessage="true" showInputMessage="false" sqref="A16" type="list">
      <formula1>Aufgabe3!$A$19:$A$21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6"/>
  <sheetViews>
    <sheetView showFormulas="false" showGridLines="true" showRowColHeaders="true" showZeros="true" rightToLeft="false" tabSelected="false" showOutlineSymbols="true" defaultGridColor="true" view="normal" topLeftCell="A3" colorId="64" zoomScale="100" zoomScaleNormal="100" zoomScalePageLayoutView="100" workbookViewId="0">
      <selection pane="topLeft" activeCell="A30" activeCellId="0" sqref="A30"/>
    </sheetView>
  </sheetViews>
  <sheetFormatPr defaultColWidth="11.66796875" defaultRowHeight="12.8" zeroHeight="false" outlineLevelRow="0" outlineLevelCol="0"/>
  <cols>
    <col collapsed="false" customWidth="true" hidden="false" outlineLevel="0" max="1" min="1" style="0" width="16.33"/>
    <col collapsed="false" customWidth="true" hidden="false" outlineLevel="0" max="4" min="4" style="0" width="12.8"/>
  </cols>
  <sheetData>
    <row r="1" customFormat="false" ht="12.8" hidden="false" customHeight="false" outlineLevel="0" collapsed="false">
      <c r="A1" s="13" t="str">
        <f aca="false">CONCATENATE("Ferienhaus ",B6)</f>
        <v>Ferienhaus Citytrip-Wien</v>
      </c>
      <c r="B1" s="13"/>
      <c r="C1" s="13"/>
      <c r="D1" s="13"/>
      <c r="E1" s="13"/>
    </row>
    <row r="2" customFormat="false" ht="12.8" hidden="false" customHeight="false" outlineLevel="0" collapsed="false">
      <c r="A2" s="13"/>
      <c r="B2" s="13"/>
      <c r="C2" s="13"/>
      <c r="D2" s="13"/>
      <c r="E2" s="13"/>
    </row>
    <row r="3" customFormat="false" ht="12.8" hidden="false" customHeight="false" outlineLevel="0" collapsed="false">
      <c r="A3" s="14" t="str">
        <f aca="false">CONCATENATE("Anschrift: ",VLOOKUP(B6,Hilfstabellen!A3:E5,2,0),", ",VLOOKUP(B6,Hilfstabellen!A3:E5,3,0))</f>
        <v>Anschrift: Wildbärengasse 19, 1210 Wien</v>
      </c>
      <c r="B3" s="14"/>
      <c r="C3" s="14"/>
      <c r="D3" s="14"/>
      <c r="E3" s="14"/>
    </row>
    <row r="4" customFormat="false" ht="12.8" hidden="false" customHeight="false" outlineLevel="0" collapsed="false">
      <c r="A4" s="14" t="str">
        <f aca="false">CONCATENATE("Email: ","info.",B6,"@ferienhäuser.at")</f>
        <v>Email: info.Citytrip-Wien@ferienhäuser.at</v>
      </c>
      <c r="B4" s="14"/>
      <c r="C4" s="14"/>
      <c r="D4" s="14"/>
      <c r="E4" s="14"/>
    </row>
    <row r="6" customFormat="false" ht="12.8" hidden="false" customHeight="false" outlineLevel="0" collapsed="false">
      <c r="A6" s="8" t="s">
        <v>17</v>
      </c>
      <c r="B6" s="9" t="s">
        <v>12</v>
      </c>
    </row>
    <row r="7" customFormat="false" ht="12.8" hidden="false" customHeight="false" outlineLevel="0" collapsed="false">
      <c r="A7" s="8" t="s">
        <v>4</v>
      </c>
      <c r="B7" s="10" t="n">
        <f aca="false">VLOOKUP(B6,Hilfstabellen!A3:E5,4,0)</f>
        <v>44</v>
      </c>
    </row>
    <row r="8" customFormat="false" ht="12.8" hidden="false" customHeight="false" outlineLevel="0" collapsed="false">
      <c r="A8" s="8" t="s">
        <v>18</v>
      </c>
      <c r="B8" s="10" t="n">
        <f aca="false">VLOOKUP(B6,Hilfstabellen!A3:E5,5,0)</f>
        <v>12</v>
      </c>
    </row>
    <row r="12" customFormat="false" ht="12.8" hidden="false" customHeight="false" outlineLevel="0" collapsed="false">
      <c r="A12" s="15" t="s">
        <v>19</v>
      </c>
      <c r="B12" s="15" t="s">
        <v>20</v>
      </c>
      <c r="C12" s="15" t="s">
        <v>21</v>
      </c>
      <c r="D12" s="15" t="s">
        <v>22</v>
      </c>
      <c r="E12" s="15" t="s">
        <v>23</v>
      </c>
      <c r="F12" s="15" t="s">
        <v>37</v>
      </c>
    </row>
    <row r="13" customFormat="false" ht="12.8" hidden="false" customHeight="false" outlineLevel="0" collapsed="false">
      <c r="A13" s="16" t="s">
        <v>29</v>
      </c>
      <c r="B13" s="0" t="s">
        <v>25</v>
      </c>
      <c r="C13" s="0" t="s">
        <v>26</v>
      </c>
      <c r="D13" s="17" t="n">
        <v>36252</v>
      </c>
      <c r="E13" s="18" t="e">
        <f aca="false">org.openoffice.years(D13,TODAY(),0)</f>
        <v>#NAME?</v>
      </c>
      <c r="F13" s="18" t="e">
        <f aca="false">IF(AND(A13=$A$19,E13&gt;$D$21),1,IF(OR(A13=$A$21,E13&lt;$D$19),3,2))</f>
        <v>#NAME?</v>
      </c>
    </row>
    <row r="14" customFormat="false" ht="12.8" hidden="false" customHeight="false" outlineLevel="0" collapsed="false">
      <c r="A14" s="16" t="s">
        <v>24</v>
      </c>
      <c r="B14" s="0" t="s">
        <v>27</v>
      </c>
      <c r="C14" s="0" t="s">
        <v>28</v>
      </c>
      <c r="D14" s="17" t="n">
        <v>35151</v>
      </c>
      <c r="E14" s="18" t="e">
        <f aca="false">org.openoffice.years(D14,TODAY(),0)</f>
        <v>#NAME?</v>
      </c>
      <c r="F14" s="18" t="e">
        <f aca="false">IF(AND(A14=$A$19,E14&gt;$D$21),1,IF(OR(A14=$A$21,E14&lt;$D$19),3,2))</f>
        <v>#NAME?</v>
      </c>
    </row>
    <row r="15" customFormat="false" ht="12.8" hidden="false" customHeight="false" outlineLevel="0" collapsed="false">
      <c r="A15" s="16" t="s">
        <v>36</v>
      </c>
      <c r="B15" s="0" t="s">
        <v>30</v>
      </c>
      <c r="C15" s="0" t="s">
        <v>31</v>
      </c>
      <c r="D15" s="17" t="n">
        <v>35647</v>
      </c>
      <c r="E15" s="18" t="e">
        <f aca="false">org.openoffice.years(D15,TODAY(),0)</f>
        <v>#NAME?</v>
      </c>
      <c r="F15" s="18" t="e">
        <f aca="false">IF(AND(A15=$A$19,E15&gt;$D$21),1,IF(OR(A15=$A$21,E15&lt;$D$19),3,2))</f>
        <v>#NAME?</v>
      </c>
    </row>
    <row r="16" customFormat="false" ht="12.8" hidden="false" customHeight="false" outlineLevel="0" collapsed="false">
      <c r="A16" s="16" t="s">
        <v>29</v>
      </c>
      <c r="B16" s="0" t="s">
        <v>32</v>
      </c>
      <c r="C16" s="0" t="s">
        <v>33</v>
      </c>
      <c r="D16" s="17" t="n">
        <v>32826</v>
      </c>
      <c r="E16" s="18" t="e">
        <f aca="false">org.openoffice.years(D16,TODAY(),0)</f>
        <v>#NAME?</v>
      </c>
      <c r="F16" s="18" t="e">
        <f aca="false">IF(AND(A16=$A$19,E16&gt;$D$21),1,IF(OR(A16=$A$21,E16&lt;$D$19),3,2))</f>
        <v>#NAME?</v>
      </c>
    </row>
    <row r="18" customFormat="false" ht="12.8" hidden="false" customHeight="false" outlineLevel="0" collapsed="false">
      <c r="A18" s="15" t="s">
        <v>19</v>
      </c>
      <c r="B18" s="15" t="s">
        <v>34</v>
      </c>
      <c r="D18" s="15" t="s">
        <v>35</v>
      </c>
      <c r="E18" s="15" t="s">
        <v>34</v>
      </c>
    </row>
    <row r="19" customFormat="false" ht="12.8" hidden="false" customHeight="false" outlineLevel="0" collapsed="false">
      <c r="A19" s="0" t="s">
        <v>29</v>
      </c>
      <c r="B19" s="19" t="n">
        <f aca="false">COUNTIF($A$13:$A$16,A19)</f>
        <v>2</v>
      </c>
      <c r="D19" s="20" t="n">
        <v>23</v>
      </c>
      <c r="E19" s="18" t="n">
        <f aca="false">COUNTIF($E$13:$E$16,"&lt;"&amp;D19)</f>
        <v>0</v>
      </c>
    </row>
    <row r="20" customFormat="false" ht="12.8" hidden="false" customHeight="false" outlineLevel="0" collapsed="false">
      <c r="A20" s="0" t="s">
        <v>24</v>
      </c>
      <c r="B20" s="19" t="n">
        <f aca="false">COUNTIF($A$13:$A$16,A20)</f>
        <v>1</v>
      </c>
      <c r="D20" s="21" t="n">
        <v>26</v>
      </c>
      <c r="E20" s="18" t="n">
        <f aca="false">COUNTIF($E$13:$E$16,"&lt;="&amp;D20)-E19</f>
        <v>0</v>
      </c>
    </row>
    <row r="21" customFormat="false" ht="12.8" hidden="false" customHeight="false" outlineLevel="0" collapsed="false">
      <c r="A21" s="0" t="s">
        <v>36</v>
      </c>
      <c r="B21" s="19" t="n">
        <f aca="false">COUNTIF($A$13:$A$16,A21)</f>
        <v>1</v>
      </c>
      <c r="D21" s="22" t="n">
        <v>26</v>
      </c>
      <c r="E21" s="18" t="n">
        <f aca="false">COUNTIF($E$13:$E$16,"&gt;"&amp;D21)</f>
        <v>0</v>
      </c>
    </row>
    <row r="23" customFormat="false" ht="12.8" hidden="false" customHeight="false" outlineLevel="0" collapsed="false">
      <c r="A23" s="15" t="s">
        <v>37</v>
      </c>
      <c r="B23" s="15" t="s">
        <v>34</v>
      </c>
    </row>
    <row r="24" customFormat="false" ht="12.8" hidden="false" customHeight="false" outlineLevel="0" collapsed="false">
      <c r="A24" s="0" t="n">
        <v>1</v>
      </c>
      <c r="B24" s="18" t="n">
        <f aca="false">COUNTIF($F$13:$F$16,A24)</f>
        <v>0</v>
      </c>
    </row>
    <row r="25" customFormat="false" ht="12.8" hidden="false" customHeight="false" outlineLevel="0" collapsed="false">
      <c r="A25" s="0" t="n">
        <v>2</v>
      </c>
      <c r="B25" s="18" t="n">
        <f aca="false">COUNTIF($F$13:$F$16,A25)</f>
        <v>0</v>
      </c>
    </row>
    <row r="26" customFormat="false" ht="12.8" hidden="false" customHeight="false" outlineLevel="0" collapsed="false">
      <c r="A26" s="0" t="n">
        <v>3</v>
      </c>
      <c r="B26" s="18" t="n">
        <f aca="false">COUNTIF($F$13:$F$16,A26)</f>
        <v>0</v>
      </c>
    </row>
  </sheetData>
  <mergeCells count="3">
    <mergeCell ref="A1:E2"/>
    <mergeCell ref="A3:E3"/>
    <mergeCell ref="A4:E4"/>
  </mergeCells>
  <dataValidations count="5">
    <dataValidation allowBlank="true" errorStyle="stop" operator="equal" showDropDown="false" showErrorMessage="true" showInputMessage="false" sqref="B6" type="list">
      <formula1>Hilfstabellen!$A$3:$A$5</formula1>
      <formula2>0</formula2>
    </dataValidation>
    <dataValidation allowBlank="true" errorStyle="stop" operator="equal" showDropDown="false" showErrorMessage="true" showInputMessage="false" sqref="A13" type="list">
      <formula1>Aufgabe3!$A$19:$A$21</formula1>
      <formula2>0</formula2>
    </dataValidation>
    <dataValidation allowBlank="true" errorStyle="stop" operator="equal" showDropDown="false" showErrorMessage="true" showInputMessage="false" sqref="A14" type="list">
      <formula1>Aufgabe3!$A$19:$A$21</formula1>
      <formula2>0</formula2>
    </dataValidation>
    <dataValidation allowBlank="true" errorStyle="stop" operator="equal" showDropDown="false" showErrorMessage="true" showInputMessage="false" sqref="A15" type="list">
      <formula1>Aufgabe3!$A$19:$A$21</formula1>
      <formula2>0</formula2>
    </dataValidation>
    <dataValidation allowBlank="true" errorStyle="stop" operator="equal" showDropDown="false" showErrorMessage="true" showInputMessage="false" sqref="A16" type="list">
      <formula1>Aufgabe3!$A$19:$A$21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1" activeCellId="0" sqref="B31"/>
    </sheetView>
  </sheetViews>
  <sheetFormatPr defaultColWidth="11.66796875" defaultRowHeight="12.8" zeroHeight="false" outlineLevelRow="0" outlineLevelCol="0"/>
  <cols>
    <col collapsed="false" customWidth="true" hidden="false" outlineLevel="0" max="1" min="1" style="0" width="16.33"/>
    <col collapsed="false" customWidth="true" hidden="false" outlineLevel="0" max="4" min="4" style="0" width="12.8"/>
  </cols>
  <sheetData>
    <row r="1" customFormat="false" ht="12.8" hidden="false" customHeight="false" outlineLevel="0" collapsed="false">
      <c r="A1" s="13" t="str">
        <f aca="false">CONCATENATE("Ferienhaus ",B6)</f>
        <v>Ferienhaus Bergtraum</v>
      </c>
      <c r="B1" s="13"/>
      <c r="C1" s="13"/>
      <c r="D1" s="13"/>
      <c r="E1" s="13"/>
    </row>
    <row r="2" customFormat="false" ht="12.8" hidden="false" customHeight="false" outlineLevel="0" collapsed="false">
      <c r="A2" s="13"/>
      <c r="B2" s="13"/>
      <c r="C2" s="13"/>
      <c r="D2" s="13"/>
      <c r="E2" s="13"/>
    </row>
    <row r="3" customFormat="false" ht="12.8" hidden="false" customHeight="false" outlineLevel="0" collapsed="false">
      <c r="A3" s="14" t="str">
        <f aca="false">CONCATENATE("Anschrift: ",VLOOKUP(B6,Hilfstabellen!A3:E5,2,0),", ",VLOOKUP(B6,Hilfstabellen!A3:E5,3,0))</f>
        <v>Anschrift: Ahornweg 255, 5700 Zell am See</v>
      </c>
      <c r="B3" s="14"/>
      <c r="C3" s="14"/>
      <c r="D3" s="14"/>
      <c r="E3" s="14"/>
    </row>
    <row r="4" customFormat="false" ht="12.8" hidden="false" customHeight="false" outlineLevel="0" collapsed="false">
      <c r="A4" s="14" t="str">
        <f aca="false">CONCATENATE("Email: ","info.",B6,"@ferienhäuser.at")</f>
        <v>Email: info.Bergtraum@ferienhäuser.at</v>
      </c>
      <c r="B4" s="14"/>
      <c r="C4" s="14"/>
      <c r="D4" s="14"/>
      <c r="E4" s="14"/>
    </row>
    <row r="6" customFormat="false" ht="12.8" hidden="false" customHeight="false" outlineLevel="0" collapsed="false">
      <c r="A6" s="8" t="s">
        <v>17</v>
      </c>
      <c r="B6" s="9" t="s">
        <v>6</v>
      </c>
    </row>
    <row r="7" customFormat="false" ht="12.8" hidden="false" customHeight="false" outlineLevel="0" collapsed="false">
      <c r="A7" s="8" t="s">
        <v>4</v>
      </c>
      <c r="B7" s="10" t="n">
        <f aca="false">VLOOKUP(B6,Hilfstabellen!A3:E5,4,0)</f>
        <v>120</v>
      </c>
    </row>
    <row r="8" customFormat="false" ht="12.8" hidden="false" customHeight="false" outlineLevel="0" collapsed="false">
      <c r="A8" s="8" t="s">
        <v>18</v>
      </c>
      <c r="B8" s="10" t="n">
        <f aca="false">VLOOKUP(B6,Hilfstabellen!A3:E5,5,0)</f>
        <v>6</v>
      </c>
    </row>
    <row r="9" customFormat="false" ht="12.8" hidden="false" customHeight="false" outlineLevel="0" collapsed="false">
      <c r="A9" s="8" t="s">
        <v>38</v>
      </c>
      <c r="B9" s="23" t="n">
        <v>45249</v>
      </c>
    </row>
    <row r="10" customFormat="false" ht="12.8" hidden="false" customHeight="false" outlineLevel="0" collapsed="false">
      <c r="A10" s="8" t="s">
        <v>39</v>
      </c>
      <c r="B10" s="23" t="n">
        <v>45252</v>
      </c>
    </row>
    <row r="12" customFormat="false" ht="12.8" hidden="false" customHeight="false" outlineLevel="0" collapsed="false">
      <c r="A12" s="15" t="s">
        <v>19</v>
      </c>
      <c r="B12" s="15" t="s">
        <v>20</v>
      </c>
      <c r="C12" s="15" t="s">
        <v>21</v>
      </c>
      <c r="D12" s="15" t="s">
        <v>22</v>
      </c>
      <c r="E12" s="15" t="s">
        <v>23</v>
      </c>
      <c r="F12" s="15" t="s">
        <v>37</v>
      </c>
    </row>
    <row r="13" customFormat="false" ht="12.8" hidden="false" customHeight="false" outlineLevel="0" collapsed="false">
      <c r="A13" s="16" t="s">
        <v>29</v>
      </c>
      <c r="B13" s="0" t="s">
        <v>25</v>
      </c>
      <c r="C13" s="0" t="s">
        <v>26</v>
      </c>
      <c r="D13" s="17" t="n">
        <v>36252</v>
      </c>
      <c r="E13" s="18" t="e">
        <f aca="false">org.openoffice.years(D13,TODAY(),0)</f>
        <v>#NAME?</v>
      </c>
      <c r="F13" s="18" t="e">
        <f aca="false">IF(AND(A13=$A$19,E13&gt;$D$21),1,IF(OR(A13=$A$21,E13&lt;$D$19),3,2))</f>
        <v>#NAME?</v>
      </c>
    </row>
    <row r="14" customFormat="false" ht="12.8" hidden="false" customHeight="false" outlineLevel="0" collapsed="false">
      <c r="A14" s="16" t="s">
        <v>24</v>
      </c>
      <c r="B14" s="0" t="s">
        <v>27</v>
      </c>
      <c r="C14" s="0" t="s">
        <v>28</v>
      </c>
      <c r="D14" s="17" t="n">
        <v>35151</v>
      </c>
      <c r="E14" s="18" t="e">
        <f aca="false">org.openoffice.years(D14,TODAY(),0)</f>
        <v>#NAME?</v>
      </c>
      <c r="F14" s="18" t="e">
        <f aca="false">IF(AND(A14=$A$19,E14&gt;$D$21),1,IF(OR(A14=$A$21,E14&lt;$D$19),3,2))</f>
        <v>#NAME?</v>
      </c>
    </row>
    <row r="15" customFormat="false" ht="12.8" hidden="false" customHeight="false" outlineLevel="0" collapsed="false">
      <c r="A15" s="16" t="s">
        <v>36</v>
      </c>
      <c r="B15" s="0" t="s">
        <v>30</v>
      </c>
      <c r="C15" s="0" t="s">
        <v>31</v>
      </c>
      <c r="D15" s="17" t="n">
        <v>35647</v>
      </c>
      <c r="E15" s="18" t="e">
        <f aca="false">org.openoffice.years(D15,TODAY(),0)</f>
        <v>#NAME?</v>
      </c>
      <c r="F15" s="18" t="e">
        <f aca="false">IF(AND(A15=$A$19,E15&gt;$D$21),1,IF(OR(A15=$A$21,E15&lt;$D$19),3,2))</f>
        <v>#NAME?</v>
      </c>
    </row>
    <row r="16" customFormat="false" ht="12.8" hidden="false" customHeight="false" outlineLevel="0" collapsed="false">
      <c r="A16" s="16" t="s">
        <v>29</v>
      </c>
      <c r="B16" s="0" t="s">
        <v>32</v>
      </c>
      <c r="C16" s="0" t="s">
        <v>33</v>
      </c>
      <c r="D16" s="17" t="n">
        <v>32826</v>
      </c>
      <c r="E16" s="18" t="e">
        <f aca="false">org.openoffice.years(D16,TODAY(),0)</f>
        <v>#NAME?</v>
      </c>
      <c r="F16" s="18" t="e">
        <f aca="false">IF(AND(A16=$A$19,E16&gt;$D$21),1,IF(OR(A16=$A$21,E16&lt;$D$19),3,2))</f>
        <v>#NAME?</v>
      </c>
    </row>
    <row r="18" customFormat="false" ht="12.8" hidden="false" customHeight="false" outlineLevel="0" collapsed="false">
      <c r="A18" s="15" t="s">
        <v>19</v>
      </c>
      <c r="B18" s="15" t="s">
        <v>34</v>
      </c>
      <c r="D18" s="15" t="s">
        <v>35</v>
      </c>
      <c r="E18" s="15" t="s">
        <v>34</v>
      </c>
    </row>
    <row r="19" customFormat="false" ht="12.8" hidden="false" customHeight="false" outlineLevel="0" collapsed="false">
      <c r="A19" s="0" t="s">
        <v>29</v>
      </c>
      <c r="B19" s="19" t="n">
        <f aca="false">COUNTIF($A$13:$A$16,A19)</f>
        <v>2</v>
      </c>
      <c r="D19" s="20" t="n">
        <v>23</v>
      </c>
      <c r="E19" s="18" t="n">
        <f aca="false">COUNTIF($E$13:$E$16,"&lt;"&amp;D19)</f>
        <v>0</v>
      </c>
    </row>
    <row r="20" customFormat="false" ht="12.8" hidden="false" customHeight="false" outlineLevel="0" collapsed="false">
      <c r="A20" s="0" t="s">
        <v>24</v>
      </c>
      <c r="B20" s="19" t="n">
        <f aca="false">COUNTIF($A$13:$A$16,A20)</f>
        <v>1</v>
      </c>
      <c r="D20" s="21" t="n">
        <v>26</v>
      </c>
      <c r="E20" s="18" t="n">
        <f aca="false">COUNTIF($E$13:$E$16,"&lt;="&amp;D20)-E19</f>
        <v>0</v>
      </c>
    </row>
    <row r="21" customFormat="false" ht="12.8" hidden="false" customHeight="false" outlineLevel="0" collapsed="false">
      <c r="A21" s="0" t="s">
        <v>36</v>
      </c>
      <c r="B21" s="19" t="n">
        <f aca="false">COUNTIF($A$13:$A$16,A21)</f>
        <v>1</v>
      </c>
      <c r="D21" s="22" t="n">
        <v>26</v>
      </c>
      <c r="E21" s="18" t="n">
        <f aca="false">COUNTIF($E$13:$E$16,"&gt;"&amp;D21)</f>
        <v>0</v>
      </c>
    </row>
    <row r="23" customFormat="false" ht="12.8" hidden="false" customHeight="false" outlineLevel="0" collapsed="false">
      <c r="A23" s="15" t="s">
        <v>37</v>
      </c>
      <c r="B23" s="15" t="s">
        <v>34</v>
      </c>
    </row>
    <row r="24" customFormat="false" ht="12.8" hidden="false" customHeight="false" outlineLevel="0" collapsed="false">
      <c r="A24" s="0" t="n">
        <v>1</v>
      </c>
      <c r="B24" s="18" t="n">
        <f aca="false">COUNTIF($F$13:$F$16,A24)</f>
        <v>0</v>
      </c>
    </row>
    <row r="25" customFormat="false" ht="12.8" hidden="false" customHeight="false" outlineLevel="0" collapsed="false">
      <c r="A25" s="0" t="n">
        <v>2</v>
      </c>
      <c r="B25" s="18" t="n">
        <f aca="false">COUNTIF($F$13:$F$16,A25)</f>
        <v>0</v>
      </c>
    </row>
    <row r="26" customFormat="false" ht="12.8" hidden="false" customHeight="false" outlineLevel="0" collapsed="false">
      <c r="A26" s="0" t="n">
        <v>3</v>
      </c>
      <c r="B26" s="18" t="n">
        <f aca="false">COUNTIF($F$13:$F$16,A26)</f>
        <v>0</v>
      </c>
    </row>
    <row r="28" customFormat="false" ht="12.8" hidden="false" customHeight="false" outlineLevel="0" collapsed="false">
      <c r="A28" s="24" t="s">
        <v>40</v>
      </c>
      <c r="B28" s="24"/>
    </row>
    <row r="29" customFormat="false" ht="12.8" hidden="false" customHeight="false" outlineLevel="0" collapsed="false">
      <c r="A29" s="25" t="s">
        <v>41</v>
      </c>
      <c r="B29" s="18" t="n">
        <f aca="false">B7*_xlfn.DAYS(B10,B9)+B8*COUNTA(A13:A16)*_xlfn.DAYS(B10,B9)</f>
        <v>432</v>
      </c>
    </row>
    <row r="30" customFormat="false" ht="12.8" hidden="false" customHeight="false" outlineLevel="0" collapsed="false">
      <c r="A30" s="25" t="s">
        <v>42</v>
      </c>
      <c r="B30" s="26" t="n">
        <f aca="false">B26*B8*_xlfn.DAYS(B10,B9)*(1-Hilfstabellen!D10)+B25*B8*_xlfn.DAYS(B10,B9)*(1-Hilfstabellen!C10)</f>
        <v>0</v>
      </c>
    </row>
    <row r="31" customFormat="false" ht="12.8" hidden="false" customHeight="false" outlineLevel="0" collapsed="false">
      <c r="A31" s="25" t="s">
        <v>43</v>
      </c>
      <c r="B31" s="18" t="n">
        <f aca="false">B29-B30</f>
        <v>432</v>
      </c>
    </row>
    <row r="32" customFormat="false" ht="12.8" hidden="false" customHeight="false" outlineLevel="0" collapsed="false">
      <c r="A32" s="25" t="s">
        <v>18</v>
      </c>
      <c r="B32" s="18" t="n">
        <f aca="false">B31/COUNTA(A13:A16)</f>
        <v>108</v>
      </c>
    </row>
  </sheetData>
  <mergeCells count="4">
    <mergeCell ref="A1:E2"/>
    <mergeCell ref="A3:E3"/>
    <mergeCell ref="A4:E4"/>
    <mergeCell ref="A28:B28"/>
  </mergeCells>
  <dataValidations count="7">
    <dataValidation allowBlank="true" errorStyle="stop" operator="equal" showDropDown="false" showErrorMessage="true" showInputMessage="false" sqref="B6" type="list">
      <formula1>Hilfstabellen!$A$3:$A$5</formula1>
      <formula2>0</formula2>
    </dataValidation>
    <dataValidation allowBlank="true" errorStyle="stop" operator="equal" showDropDown="false" showErrorMessage="true" showInputMessage="false" sqref="A13" type="list">
      <formula1>Aufgabe3!$A$19:$A$21</formula1>
      <formula2>0</formula2>
    </dataValidation>
    <dataValidation allowBlank="true" errorStyle="stop" operator="equal" showDropDown="false" showErrorMessage="true" showInputMessage="false" sqref="A14" type="list">
      <formula1>Aufgabe3!$A$19:$A$21</formula1>
      <formula2>0</formula2>
    </dataValidation>
    <dataValidation allowBlank="true" errorStyle="stop" operator="equal" showDropDown="false" showErrorMessage="true" showInputMessage="false" sqref="A15" type="list">
      <formula1>Aufgabe3!$A$19:$A$21</formula1>
      <formula2>0</formula2>
    </dataValidation>
    <dataValidation allowBlank="true" errorStyle="stop" operator="equal" showDropDown="false" showErrorMessage="true" showInputMessage="false" sqref="A16" type="list">
      <formula1>Aufgabe3!$A$19:$A$21</formula1>
      <formula2>0</formula2>
    </dataValidation>
    <dataValidation allowBlank="true" errorStyle="stop" operator="greaterThan" showDropDown="false" showErrorMessage="true" showInputMessage="false" sqref="B9" type="date">
      <formula1>TODAY()</formula1>
      <formula2>0</formula2>
    </dataValidation>
    <dataValidation allowBlank="true" errorStyle="stop" operator="greaterThan" showDropDown="false" showErrorMessage="true" showInputMessage="false" sqref="B10" type="date">
      <formula1>B9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0" activeCellId="0" sqref="B30"/>
    </sheetView>
  </sheetViews>
  <sheetFormatPr defaultColWidth="11.66796875" defaultRowHeight="12.8" zeroHeight="false" outlineLevelRow="0" outlineLevelCol="0"/>
  <cols>
    <col collapsed="false" customWidth="true" hidden="false" outlineLevel="0" max="1" min="1" style="0" width="16.33"/>
    <col collapsed="false" customWidth="true" hidden="false" outlineLevel="0" max="4" min="4" style="0" width="12.8"/>
    <col collapsed="false" customWidth="true" hidden="true" outlineLevel="0" max="6" min="6" style="0" width="11.57"/>
  </cols>
  <sheetData>
    <row r="1" customFormat="false" ht="12.8" hidden="false" customHeight="false" outlineLevel="0" collapsed="false">
      <c r="A1" s="13" t="str">
        <f aca="false">CONCATENATE("Ferienhaus ",B6)</f>
        <v>Ferienhaus Seeparadies</v>
      </c>
      <c r="B1" s="13"/>
      <c r="C1" s="13"/>
      <c r="D1" s="13"/>
      <c r="E1" s="13"/>
    </row>
    <row r="2" customFormat="false" ht="12.8" hidden="false" customHeight="false" outlineLevel="0" collapsed="false">
      <c r="A2" s="13"/>
      <c r="B2" s="13"/>
      <c r="C2" s="13"/>
      <c r="D2" s="13"/>
      <c r="E2" s="13"/>
    </row>
    <row r="3" customFormat="false" ht="12.8" hidden="false" customHeight="false" outlineLevel="0" collapsed="false">
      <c r="A3" s="14" t="str">
        <f aca="false">CONCATENATE("Anschrift: ",VLOOKUP(B6,Hilfstabellen!A3:E5,2,0),", ",VLOOKUP(B6,Hilfstabellen!A3:E5,3,0))</f>
        <v>Anschrift: Ried 4513, 5350 Ried</v>
      </c>
      <c r="B3" s="14"/>
      <c r="C3" s="14"/>
      <c r="D3" s="14"/>
      <c r="E3" s="14"/>
    </row>
    <row r="4" customFormat="false" ht="12.8" hidden="false" customHeight="false" outlineLevel="0" collapsed="false">
      <c r="A4" s="14" t="str">
        <f aca="false">CONCATENATE("Email: ","info.",B6,"@ferienhäuser.at")</f>
        <v>Email: info.Seeparadies@ferienhäuser.at</v>
      </c>
      <c r="B4" s="14"/>
      <c r="C4" s="14"/>
      <c r="D4" s="14"/>
      <c r="E4" s="14"/>
    </row>
    <row r="6" customFormat="false" ht="12.8" hidden="false" customHeight="false" outlineLevel="0" collapsed="false">
      <c r="A6" s="8" t="s">
        <v>17</v>
      </c>
      <c r="B6" s="27" t="s">
        <v>9</v>
      </c>
    </row>
    <row r="7" customFormat="false" ht="12.8" hidden="false" customHeight="false" outlineLevel="0" collapsed="false">
      <c r="A7" s="8" t="s">
        <v>4</v>
      </c>
      <c r="B7" s="28" t="n">
        <f aca="false">VLOOKUP(B6,Hilfstabellen!A3:E5,4,0)</f>
        <v>30</v>
      </c>
    </row>
    <row r="8" customFormat="false" ht="12.8" hidden="false" customHeight="false" outlineLevel="0" collapsed="false">
      <c r="A8" s="8" t="s">
        <v>18</v>
      </c>
      <c r="B8" s="28" t="n">
        <f aca="false">VLOOKUP(B6,Hilfstabellen!A3:E5,5,0)</f>
        <v>8</v>
      </c>
    </row>
    <row r="9" customFormat="false" ht="12.8" hidden="false" customHeight="false" outlineLevel="0" collapsed="false">
      <c r="A9" s="8" t="s">
        <v>38</v>
      </c>
      <c r="B9" s="23" t="n">
        <v>45249</v>
      </c>
    </row>
    <row r="10" customFormat="false" ht="12.8" hidden="false" customHeight="false" outlineLevel="0" collapsed="false">
      <c r="A10" s="8" t="s">
        <v>39</v>
      </c>
      <c r="B10" s="23" t="n">
        <v>45252</v>
      </c>
    </row>
    <row r="12" customFormat="false" ht="12.8" hidden="false" customHeight="false" outlineLevel="0" collapsed="false">
      <c r="A12" s="15" t="s">
        <v>19</v>
      </c>
      <c r="B12" s="15" t="s">
        <v>20</v>
      </c>
      <c r="C12" s="15" t="s">
        <v>21</v>
      </c>
      <c r="D12" s="15" t="s">
        <v>22</v>
      </c>
      <c r="E12" s="15" t="s">
        <v>23</v>
      </c>
      <c r="F12" s="15" t="s">
        <v>37</v>
      </c>
    </row>
    <row r="13" customFormat="false" ht="12.8" hidden="false" customHeight="false" outlineLevel="0" collapsed="false">
      <c r="A13" s="29" t="s">
        <v>29</v>
      </c>
      <c r="B13" s="0" t="s">
        <v>25</v>
      </c>
      <c r="C13" s="0" t="s">
        <v>26</v>
      </c>
      <c r="D13" s="17" t="n">
        <v>36252</v>
      </c>
      <c r="E13" s="18" t="e">
        <f aca="false">org.openoffice.years(D13,TODAY(),0)</f>
        <v>#NAME?</v>
      </c>
      <c r="F13" s="18" t="e">
        <f aca="false">IF(AND(A13=$A$19,E13&gt;$D$21),1,IF(OR(A13=$A$21,E13&lt;$D$19),3,2))</f>
        <v>#NAME?</v>
      </c>
    </row>
    <row r="14" customFormat="false" ht="12.8" hidden="false" customHeight="false" outlineLevel="0" collapsed="false">
      <c r="A14" s="29" t="s">
        <v>36</v>
      </c>
      <c r="B14" s="0" t="s">
        <v>27</v>
      </c>
      <c r="C14" s="0" t="s">
        <v>28</v>
      </c>
      <c r="D14" s="17" t="n">
        <v>35151</v>
      </c>
      <c r="E14" s="18" t="e">
        <f aca="false">org.openoffice.years(D14,TODAY(),0)</f>
        <v>#NAME?</v>
      </c>
      <c r="F14" s="18" t="e">
        <f aca="false">IF(AND(A14=$A$19,E14&gt;$D$21),1,IF(OR(A14=$A$21,E14&lt;$D$19),3,2))</f>
        <v>#NAME?</v>
      </c>
    </row>
    <row r="15" customFormat="false" ht="12.8" hidden="false" customHeight="false" outlineLevel="0" collapsed="false">
      <c r="A15" s="29" t="s">
        <v>29</v>
      </c>
      <c r="B15" s="0" t="s">
        <v>30</v>
      </c>
      <c r="C15" s="0" t="s">
        <v>31</v>
      </c>
      <c r="D15" s="17" t="n">
        <v>35647</v>
      </c>
      <c r="E15" s="18" t="e">
        <f aca="false">org.openoffice.years(D15,TODAY(),0)</f>
        <v>#NAME?</v>
      </c>
      <c r="F15" s="18" t="e">
        <f aca="false">IF(AND(A15=$A$19,E15&gt;$D$21),1,IF(OR(A15=$A$21,E15&lt;$D$19),3,2))</f>
        <v>#NAME?</v>
      </c>
    </row>
    <row r="16" customFormat="false" ht="12.8" hidden="false" customHeight="false" outlineLevel="0" collapsed="false">
      <c r="A16" s="29" t="s">
        <v>36</v>
      </c>
      <c r="B16" s="0" t="s">
        <v>32</v>
      </c>
      <c r="C16" s="0" t="s">
        <v>33</v>
      </c>
      <c r="D16" s="17" t="n">
        <v>32826</v>
      </c>
      <c r="E16" s="18" t="e">
        <f aca="false">org.openoffice.years(D16,TODAY(),0)</f>
        <v>#NAME?</v>
      </c>
      <c r="F16" s="18" t="e">
        <f aca="false">IF(AND(A16=$A$19,E16&gt;$D$21),1,IF(OR(A16=$A$21,E16&lt;$D$19),3,2))</f>
        <v>#NAME?</v>
      </c>
    </row>
    <row r="18" customFormat="false" ht="12.8" hidden="true" customHeight="false" outlineLevel="0" collapsed="false">
      <c r="A18" s="15" t="s">
        <v>19</v>
      </c>
      <c r="B18" s="15" t="s">
        <v>34</v>
      </c>
      <c r="D18" s="15" t="s">
        <v>35</v>
      </c>
      <c r="E18" s="15" t="s">
        <v>34</v>
      </c>
    </row>
    <row r="19" customFormat="false" ht="12.8" hidden="true" customHeight="false" outlineLevel="0" collapsed="false">
      <c r="A19" s="0" t="s">
        <v>29</v>
      </c>
      <c r="B19" s="19" t="n">
        <f aca="false">COUNTIF($A$13:$A$16,A19)</f>
        <v>2</v>
      </c>
      <c r="D19" s="20" t="n">
        <v>23</v>
      </c>
      <c r="E19" s="18" t="n">
        <f aca="false">COUNTIF($E$13:$E$16,"&lt;"&amp;D19)</f>
        <v>0</v>
      </c>
    </row>
    <row r="20" customFormat="false" ht="12.8" hidden="true" customHeight="false" outlineLevel="0" collapsed="false">
      <c r="A20" s="0" t="s">
        <v>24</v>
      </c>
      <c r="B20" s="19" t="n">
        <f aca="false">COUNTIF($A$13:$A$16,A20)</f>
        <v>0</v>
      </c>
      <c r="D20" s="21" t="n">
        <v>26</v>
      </c>
      <c r="E20" s="18" t="n">
        <f aca="false">COUNTIF($E$13:$E$16,"&lt;="&amp;D20)-E19</f>
        <v>0</v>
      </c>
    </row>
    <row r="21" customFormat="false" ht="12.8" hidden="true" customHeight="false" outlineLevel="0" collapsed="false">
      <c r="A21" s="0" t="s">
        <v>36</v>
      </c>
      <c r="B21" s="19" t="n">
        <f aca="false">COUNTIF($A$13:$A$16,A21)</f>
        <v>2</v>
      </c>
      <c r="D21" s="22" t="n">
        <v>26</v>
      </c>
      <c r="E21" s="18" t="n">
        <f aca="false">COUNTIF($E$13:$E$16,"&gt;"&amp;D21)</f>
        <v>0</v>
      </c>
    </row>
    <row r="22" customFormat="false" ht="12.8" hidden="true" customHeight="false" outlineLevel="0" collapsed="false"/>
    <row r="23" customFormat="false" ht="12.8" hidden="true" customHeight="false" outlineLevel="0" collapsed="false">
      <c r="A23" s="15" t="s">
        <v>37</v>
      </c>
      <c r="B23" s="15" t="s">
        <v>34</v>
      </c>
    </row>
    <row r="24" customFormat="false" ht="12.8" hidden="true" customHeight="false" outlineLevel="0" collapsed="false">
      <c r="A24" s="0" t="n">
        <v>1</v>
      </c>
      <c r="B24" s="18" t="n">
        <f aca="false">COUNTIF($F$13:$F$16,A24)</f>
        <v>0</v>
      </c>
    </row>
    <row r="25" customFormat="false" ht="12.8" hidden="true" customHeight="false" outlineLevel="0" collapsed="false">
      <c r="A25" s="0" t="n">
        <v>2</v>
      </c>
      <c r="B25" s="18" t="n">
        <f aca="false">COUNTIF($F$13:$F$16,A25)</f>
        <v>0</v>
      </c>
    </row>
    <row r="26" customFormat="false" ht="12.8" hidden="true" customHeight="false" outlineLevel="0" collapsed="false">
      <c r="A26" s="0" t="n">
        <v>3</v>
      </c>
      <c r="B26" s="18" t="n">
        <f aca="false">COUNTIF($F$13:$F$16,A26)</f>
        <v>0</v>
      </c>
    </row>
    <row r="27" customFormat="false" ht="12.8" hidden="true" customHeight="false" outlineLevel="0" collapsed="false"/>
    <row r="28" customFormat="false" ht="12.8" hidden="false" customHeight="false" outlineLevel="0" collapsed="false">
      <c r="A28" s="24" t="s">
        <v>40</v>
      </c>
      <c r="B28" s="24"/>
    </row>
    <row r="29" customFormat="false" ht="12.8" hidden="false" customHeight="false" outlineLevel="0" collapsed="false">
      <c r="A29" s="25" t="s">
        <v>41</v>
      </c>
      <c r="B29" s="30" t="n">
        <f aca="false">B7*_xlfn.DAYS(B10,B9)+B8*COUNTA(A13:A16)*_xlfn.DAYS(B10,B9)</f>
        <v>186</v>
      </c>
    </row>
    <row r="30" customFormat="false" ht="12.8" hidden="false" customHeight="false" outlineLevel="0" collapsed="false">
      <c r="A30" s="25" t="s">
        <v>42</v>
      </c>
      <c r="B30" s="30" t="n">
        <f aca="false">B26*B8*_xlfn.DAYS(B10,B9)*(1-Hilfstabellen!D10)+B25*B8*_xlfn.DAYS(B10,B9)*(1-Hilfstabellen!C10)</f>
        <v>0</v>
      </c>
    </row>
    <row r="31" customFormat="false" ht="12.8" hidden="false" customHeight="false" outlineLevel="0" collapsed="false">
      <c r="A31" s="25" t="s">
        <v>43</v>
      </c>
      <c r="B31" s="30" t="n">
        <f aca="false">B29-B30</f>
        <v>186</v>
      </c>
    </row>
    <row r="32" customFormat="false" ht="12.8" hidden="false" customHeight="false" outlineLevel="0" collapsed="false">
      <c r="A32" s="25" t="s">
        <v>18</v>
      </c>
      <c r="B32" s="30" t="n">
        <f aca="false">B31/COUNTA(A13:A16)</f>
        <v>46.5</v>
      </c>
    </row>
  </sheetData>
  <sheetProtection sheet="true" objects="true" scenarios="true"/>
  <mergeCells count="4">
    <mergeCell ref="A1:E2"/>
    <mergeCell ref="A3:E3"/>
    <mergeCell ref="A4:E4"/>
    <mergeCell ref="A28:B28"/>
  </mergeCells>
  <dataValidations count="7">
    <dataValidation allowBlank="true" errorStyle="stop" operator="equal" showDropDown="false" showErrorMessage="true" showInputMessage="false" sqref="B6" type="list">
      <formula1>Hilfstabellen!$A$3:$A$5</formula1>
      <formula2>0</formula2>
    </dataValidation>
    <dataValidation allowBlank="true" errorStyle="stop" operator="equal" showDropDown="false" showErrorMessage="true" showInputMessage="false" sqref="A13" type="list">
      <formula1>Aufgabe3!$A$19:$A$21</formula1>
      <formula2>0</formula2>
    </dataValidation>
    <dataValidation allowBlank="true" errorStyle="stop" operator="equal" showDropDown="false" showErrorMessage="true" showInputMessage="false" sqref="A14" type="list">
      <formula1>Aufgabe3!$A$19:$A$21</formula1>
      <formula2>0</formula2>
    </dataValidation>
    <dataValidation allowBlank="true" errorStyle="stop" operator="equal" showDropDown="false" showErrorMessage="true" showInputMessage="false" sqref="A15" type="list">
      <formula1>Aufgabe3!$A$19:$A$21</formula1>
      <formula2>0</formula2>
    </dataValidation>
    <dataValidation allowBlank="true" errorStyle="stop" operator="equal" showDropDown="false" showErrorMessage="true" showInputMessage="false" sqref="A16" type="list">
      <formula1>Aufgabe3!$A$19:$A$21</formula1>
      <formula2>0</formula2>
    </dataValidation>
    <dataValidation allowBlank="true" errorStyle="stop" operator="greaterThan" showDropDown="false" showErrorMessage="true" showInputMessage="false" sqref="B9" type="date">
      <formula1>TODAY()</formula1>
      <formula2>0</formula2>
    </dataValidation>
    <dataValidation allowBlank="true" errorStyle="stop" operator="greaterThan" showDropDown="false" showErrorMessage="true" showInputMessage="false" sqref="B10" type="date">
      <formula1>B9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463</TotalTime>
  <Application>LibreOffice/7.3.1.3$MacOSX_AARCH64 LibreOffice_project/a69ca51ded25f3eefd52d7bf9a5fad8c90b87951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2022-04-04T18:23:38Z</dcterms:created>
  <dc:creator/>
  <dc:description/>
  <dc:language>de-AT</dc:language>
  <cp:lastModifiedBy/>
  <dcterms:modified xsi:type="dcterms:W3CDTF">2022-04-09T10:14:20Z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