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tepacific-my.sharepoint.com/personal/gilbert_purol_gpsynergia_com/Documents/Microsoft Teams Chat Files/"/>
    </mc:Choice>
  </mc:AlternateContent>
  <xr:revisionPtr revIDLastSave="1028" documentId="13_ncr:1_{964D0D11-DB52-4E81-A0F9-5C03F00531CC}" xr6:coauthVersionLast="47" xr6:coauthVersionMax="47" xr10:uidLastSave="{DF97219E-E3E8-4051-B249-A33940672194}"/>
  <bookViews>
    <workbookView xWindow="-120" yWindow="-120" windowWidth="29040" windowHeight="15840" tabRatio="616" firstSheet="2" activeTab="3" xr2:uid="{F4F91A80-0B28-47C8-857B-9FC41CC1D8BF}"/>
  </bookViews>
  <sheets>
    <sheet name="Timeline" sheetId="8" r:id="rId1"/>
    <sheet name="HWSW Development Timeline" sheetId="9" r:id="rId2"/>
    <sheet name="LEGACY RESOURCE MAP" sheetId="1" r:id="rId3"/>
    <sheet name="LEGACY VS. GP3 RESOURCE MAP" sheetId="3" r:id="rId4"/>
    <sheet name="LEGACY RELAY MAP" sheetId="2" r:id="rId5"/>
    <sheet name="GP3_Relay_Map (SITE 1)" sheetId="23" r:id="rId6"/>
    <sheet name="GP3_Relay_Map (SITE 2)" sheetId="24" r:id="rId7"/>
    <sheet name="GP3_Relay_Map (SITE 3)" sheetId="25" r:id="rId8"/>
    <sheet name="GP3_Relay_Map (SITE 4)" sheetId="26" r:id="rId9"/>
    <sheet name="GP3_Resource_Pin_Map" sheetId="7" r:id="rId10"/>
    <sheet name="Slot10_11_12 PXIe-4162_SMU" sheetId="10" r:id="rId11"/>
    <sheet name="PXIe-4137_SMU" sheetId="11" r:id="rId12"/>
    <sheet name="Slot13 PXIe-4163_SMU" sheetId="12" r:id="rId13"/>
    <sheet name="PXIe-4110" sheetId="13" r:id="rId14"/>
    <sheet name="Spring Probe Map" sheetId="18" r:id="rId15"/>
    <sheet name="Connections List" sheetId="19" r:id="rId16"/>
    <sheet name="Pinouts" sheetId="20" r:id="rId17"/>
    <sheet name="Chassis 1." sheetId="21" r:id="rId18"/>
    <sheet name="Chassis 2." sheetId="22" r:id="rId19"/>
  </sheets>
  <externalReferences>
    <externalReference r:id="rId20"/>
    <externalReference r:id="rId21"/>
  </externalReferences>
  <definedNames>
    <definedName name="_xlnm._FilterDatabase" localSheetId="9" hidden="1">GP3_Resource_Pin_Map!$B$5:$Q$1187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3" l="1" a="1"/>
  <c r="H43" i="3" s="1"/>
  <c r="U57" i="3"/>
  <c r="U58" i="3"/>
  <c r="U47" i="3"/>
  <c r="U45" i="3"/>
  <c r="Q83" i="2"/>
  <c r="Q84" i="2" s="1"/>
  <c r="Q85" i="2" s="1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4" i="3"/>
  <c r="U46" i="3"/>
  <c r="U48" i="3"/>
  <c r="U49" i="3"/>
  <c r="U50" i="3"/>
  <c r="U51" i="3"/>
  <c r="U52" i="3"/>
  <c r="U53" i="3"/>
  <c r="U54" i="3"/>
  <c r="U56" i="3"/>
  <c r="U60" i="3"/>
  <c r="U61" i="3"/>
  <c r="U63" i="3"/>
  <c r="U64" i="3"/>
  <c r="U65" i="3"/>
  <c r="U66" i="3"/>
  <c r="U68" i="3"/>
  <c r="U69" i="3"/>
  <c r="U70" i="3"/>
  <c r="U71" i="3"/>
  <c r="U72" i="3"/>
  <c r="U73" i="3"/>
  <c r="U74" i="3"/>
  <c r="U75" i="3"/>
  <c r="U76" i="3"/>
  <c r="U77" i="3"/>
  <c r="U78" i="3"/>
  <c r="U80" i="3"/>
  <c r="U6" i="3"/>
  <c r="U7" i="3"/>
  <c r="U8" i="3"/>
  <c r="U42" i="3"/>
  <c r="U43" i="3"/>
  <c r="Q83" i="26"/>
  <c r="Q84" i="26" s="1"/>
  <c r="Q85" i="26" s="1"/>
  <c r="Q83" i="25"/>
  <c r="Q84" i="25" s="1"/>
  <c r="Q85" i="25" s="1"/>
  <c r="Q83" i="24"/>
  <c r="Q84" i="24" s="1"/>
  <c r="Q85" i="24" s="1"/>
  <c r="Q83" i="23"/>
  <c r="Q84" i="23" s="1"/>
  <c r="Q85" i="23" s="1"/>
  <c r="AF42" i="18"/>
  <c r="Z42" i="18"/>
  <c r="T42" i="18"/>
  <c r="N42" i="18"/>
  <c r="H42" i="18"/>
  <c r="AF40" i="18"/>
  <c r="Z40" i="18"/>
  <c r="T40" i="18"/>
  <c r="N40" i="18"/>
  <c r="H40" i="18"/>
  <c r="AK36" i="18"/>
  <c r="AI36" i="18"/>
  <c r="E36" i="18"/>
  <c r="C36" i="18"/>
  <c r="AK30" i="18"/>
  <c r="C30" i="18"/>
  <c r="AI24" i="18"/>
  <c r="C24" i="18"/>
  <c r="AK18" i="18"/>
  <c r="C18" i="18"/>
  <c r="AK12" i="18"/>
  <c r="AI12" i="18"/>
  <c r="E12" i="18"/>
  <c r="C12" i="18"/>
  <c r="AF8" i="18"/>
  <c r="Z8" i="18"/>
  <c r="T8" i="18"/>
  <c r="N8" i="18"/>
  <c r="H8" i="18"/>
  <c r="AF6" i="18"/>
  <c r="Z6" i="18"/>
  <c r="T6" i="18"/>
  <c r="N6" i="18"/>
  <c r="H6" i="18"/>
  <c r="D47" i="8"/>
  <c r="D39" i="8"/>
  <c r="D35" i="8"/>
  <c r="H46" i="8"/>
  <c r="H42" i="8"/>
  <c r="H41" i="8"/>
  <c r="H38" i="8"/>
  <c r="E10" i="8" l="1"/>
  <c r="E11" i="8" s="1"/>
  <c r="D12" i="8" s="1"/>
  <c r="E12" i="8" s="1"/>
  <c r="D13" i="8" s="1"/>
  <c r="E13" i="8" s="1"/>
  <c r="D14" i="8" s="1"/>
  <c r="E14" i="8" s="1"/>
  <c r="D15" i="8" s="1"/>
  <c r="AB14" i="3" l="1"/>
  <c r="AB7" i="3"/>
  <c r="E15" i="8" l="1"/>
  <c r="D16" i="8" s="1"/>
  <c r="E16" i="8" l="1"/>
  <c r="D17" i="8" s="1"/>
  <c r="E17" i="8" l="1"/>
  <c r="D18" i="8" s="1"/>
  <c r="D26" i="8"/>
  <c r="E18" i="8"/>
  <c r="D19" i="8" s="1"/>
  <c r="E19" i="8" s="1"/>
  <c r="D20" i="8" l="1"/>
  <c r="E20" i="8" s="1"/>
  <c r="D21" i="8" l="1"/>
  <c r="E21" i="8" s="1"/>
  <c r="D22" i="8" l="1"/>
  <c r="E22" i="8" s="1"/>
  <c r="H16" i="8"/>
  <c r="H17" i="8"/>
  <c r="H18" i="8"/>
  <c r="H10" i="8"/>
  <c r="H11" i="8"/>
  <c r="H12" i="8"/>
  <c r="H13" i="8"/>
  <c r="H14" i="8"/>
  <c r="H19" i="8"/>
  <c r="H20" i="8"/>
  <c r="H21" i="8"/>
  <c r="H22" i="8"/>
  <c r="H23" i="8"/>
  <c r="H24" i="8"/>
  <c r="H25" i="8"/>
  <c r="H26" i="8"/>
  <c r="H27" i="8"/>
  <c r="H28" i="8"/>
  <c r="H29" i="8"/>
  <c r="H30" i="8"/>
  <c r="H33" i="8"/>
  <c r="H34" i="8"/>
  <c r="H35" i="8"/>
  <c r="H36" i="8"/>
  <c r="H37" i="8"/>
  <c r="H39" i="8"/>
  <c r="H40" i="8"/>
  <c r="H43" i="8"/>
  <c r="H44" i="8"/>
  <c r="H45" i="8"/>
  <c r="H47" i="8"/>
  <c r="H48" i="8"/>
  <c r="D23" i="8" l="1"/>
  <c r="E23" i="8" s="1"/>
  <c r="O12" i="1"/>
  <c r="P12" i="1" s="1"/>
  <c r="O11" i="1"/>
  <c r="O6" i="1"/>
  <c r="O7" i="1"/>
  <c r="O8" i="1"/>
  <c r="O9" i="1"/>
  <c r="O10" i="1"/>
  <c r="L1187" i="7"/>
  <c r="H1187" i="7"/>
  <c r="L1186" i="7"/>
  <c r="H1186" i="7"/>
  <c r="L1185" i="7"/>
  <c r="H1185" i="7"/>
  <c r="L1184" i="7"/>
  <c r="H1184" i="7"/>
  <c r="L1183" i="7"/>
  <c r="H1183" i="7"/>
  <c r="L1182" i="7"/>
  <c r="H1182" i="7"/>
  <c r="L1181" i="7"/>
  <c r="H1181" i="7"/>
  <c r="L1180" i="7"/>
  <c r="H1180" i="7"/>
  <c r="L1179" i="7"/>
  <c r="L1178" i="7"/>
  <c r="L1177" i="7"/>
  <c r="L1176" i="7"/>
  <c r="L1175" i="7"/>
  <c r="H1175" i="7"/>
  <c r="L1174" i="7"/>
  <c r="H1174" i="7"/>
  <c r="L1173" i="7"/>
  <c r="H1173" i="7"/>
  <c r="L1172" i="7"/>
  <c r="H1172" i="7"/>
  <c r="L1171" i="7"/>
  <c r="H1171" i="7"/>
  <c r="L1170" i="7"/>
  <c r="H1170" i="7"/>
  <c r="L1169" i="7"/>
  <c r="H1169" i="7"/>
  <c r="L1168" i="7"/>
  <c r="H1168" i="7"/>
  <c r="L1167" i="7"/>
  <c r="H1167" i="7"/>
  <c r="L1166" i="7"/>
  <c r="H1166" i="7"/>
  <c r="L1165" i="7"/>
  <c r="H1165" i="7"/>
  <c r="L1164" i="7"/>
  <c r="H1164" i="7"/>
  <c r="L1163" i="7"/>
  <c r="H1163" i="7"/>
  <c r="L1162" i="7"/>
  <c r="H1162" i="7"/>
  <c r="L1161" i="7"/>
  <c r="H1161" i="7"/>
  <c r="L1160" i="7"/>
  <c r="H1160" i="7"/>
  <c r="L1159" i="7"/>
  <c r="H1159" i="7"/>
  <c r="L1158" i="7"/>
  <c r="H1158" i="7"/>
  <c r="L1157" i="7"/>
  <c r="H1157" i="7"/>
  <c r="L1156" i="7"/>
  <c r="H1156" i="7"/>
  <c r="L1155" i="7"/>
  <c r="H1155" i="7"/>
  <c r="L1154" i="7"/>
  <c r="H1154" i="7"/>
  <c r="L1153" i="7"/>
  <c r="H1153" i="7"/>
  <c r="L1152" i="7"/>
  <c r="H1152" i="7"/>
  <c r="L1151" i="7"/>
  <c r="H1151" i="7"/>
  <c r="L1150" i="7"/>
  <c r="H1150" i="7"/>
  <c r="L1149" i="7"/>
  <c r="H1149" i="7"/>
  <c r="L1148" i="7"/>
  <c r="H1148" i="7"/>
  <c r="L1147" i="7"/>
  <c r="H1147" i="7"/>
  <c r="L1146" i="7"/>
  <c r="H1146" i="7"/>
  <c r="L1145" i="7"/>
  <c r="H1145" i="7"/>
  <c r="L1144" i="7"/>
  <c r="H1144" i="7"/>
  <c r="L1143" i="7"/>
  <c r="H1143" i="7"/>
  <c r="L1142" i="7"/>
  <c r="H1142" i="7"/>
  <c r="L1141" i="7"/>
  <c r="H1141" i="7"/>
  <c r="L1140" i="7"/>
  <c r="H1140" i="7"/>
  <c r="L1139" i="7"/>
  <c r="H1139" i="7"/>
  <c r="L1138" i="7"/>
  <c r="H1138" i="7"/>
  <c r="L1137" i="7"/>
  <c r="H1137" i="7"/>
  <c r="L1136" i="7"/>
  <c r="H1136" i="7"/>
  <c r="L1135" i="7"/>
  <c r="H1135" i="7"/>
  <c r="L1134" i="7"/>
  <c r="H1134" i="7"/>
  <c r="L1133" i="7"/>
  <c r="H1133" i="7"/>
  <c r="L1132" i="7"/>
  <c r="H1132" i="7"/>
  <c r="L1131" i="7"/>
  <c r="H1131" i="7"/>
  <c r="L1130" i="7"/>
  <c r="H1130" i="7"/>
  <c r="L1129" i="7"/>
  <c r="H1129" i="7"/>
  <c r="L1128" i="7"/>
  <c r="H1128" i="7"/>
  <c r="L1127" i="7"/>
  <c r="H1127" i="7"/>
  <c r="L1126" i="7"/>
  <c r="H1126" i="7"/>
  <c r="L1125" i="7"/>
  <c r="H1125" i="7"/>
  <c r="L1124" i="7"/>
  <c r="H1124" i="7"/>
  <c r="L1123" i="7"/>
  <c r="H1123" i="7"/>
  <c r="L1122" i="7"/>
  <c r="H1122" i="7"/>
  <c r="L1121" i="7"/>
  <c r="H1121" i="7"/>
  <c r="L1120" i="7"/>
  <c r="H1120" i="7"/>
  <c r="L1119" i="7"/>
  <c r="H1119" i="7"/>
  <c r="L1118" i="7"/>
  <c r="H1118" i="7"/>
  <c r="L1117" i="7"/>
  <c r="H1117" i="7"/>
  <c r="L1116" i="7"/>
  <c r="H1116" i="7"/>
  <c r="L1115" i="7"/>
  <c r="H1115" i="7"/>
  <c r="L1114" i="7"/>
  <c r="H1114" i="7"/>
  <c r="L1113" i="7"/>
  <c r="H1113" i="7"/>
  <c r="L1112" i="7"/>
  <c r="H1112" i="7"/>
  <c r="L1111" i="7"/>
  <c r="H1111" i="7"/>
  <c r="L1110" i="7"/>
  <c r="H1110" i="7"/>
  <c r="L1109" i="7"/>
  <c r="H1109" i="7"/>
  <c r="L1108" i="7"/>
  <c r="H1108" i="7"/>
  <c r="L1107" i="7"/>
  <c r="H1107" i="7"/>
  <c r="L1106" i="7"/>
  <c r="H1106" i="7"/>
  <c r="L1105" i="7"/>
  <c r="H1105" i="7"/>
  <c r="L1104" i="7"/>
  <c r="H1104" i="7"/>
  <c r="L1103" i="7"/>
  <c r="H1103" i="7"/>
  <c r="L1102" i="7"/>
  <c r="H1102" i="7"/>
  <c r="L1101" i="7"/>
  <c r="H1101" i="7"/>
  <c r="L1100" i="7"/>
  <c r="H1100" i="7"/>
  <c r="L1099" i="7"/>
  <c r="H1099" i="7"/>
  <c r="L1098" i="7"/>
  <c r="H1098" i="7"/>
  <c r="L1097" i="7"/>
  <c r="H1097" i="7"/>
  <c r="L1096" i="7"/>
  <c r="H1096" i="7"/>
  <c r="L1095" i="7"/>
  <c r="H1095" i="7"/>
  <c r="L1094" i="7"/>
  <c r="H1094" i="7"/>
  <c r="L1093" i="7"/>
  <c r="H1093" i="7"/>
  <c r="L1092" i="7"/>
  <c r="H1092" i="7"/>
  <c r="L1091" i="7"/>
  <c r="H1091" i="7"/>
  <c r="L1090" i="7"/>
  <c r="H1090" i="7"/>
  <c r="L1089" i="7"/>
  <c r="H1089" i="7"/>
  <c r="L1088" i="7"/>
  <c r="H1088" i="7"/>
  <c r="L1087" i="7"/>
  <c r="H1087" i="7"/>
  <c r="L1086" i="7"/>
  <c r="H1086" i="7"/>
  <c r="L1085" i="7"/>
  <c r="H1085" i="7"/>
  <c r="L1084" i="7"/>
  <c r="H1084" i="7"/>
  <c r="L1083" i="7"/>
  <c r="H1083" i="7"/>
  <c r="L1082" i="7"/>
  <c r="H1082" i="7"/>
  <c r="L1081" i="7"/>
  <c r="H1081" i="7"/>
  <c r="L1080" i="7"/>
  <c r="H1080" i="7"/>
  <c r="L1079" i="7"/>
  <c r="H1079" i="7"/>
  <c r="L1078" i="7"/>
  <c r="H1078" i="7"/>
  <c r="L1077" i="7"/>
  <c r="H1077" i="7"/>
  <c r="L1076" i="7"/>
  <c r="H1076" i="7"/>
  <c r="L1075" i="7"/>
  <c r="H1075" i="7"/>
  <c r="L1074" i="7"/>
  <c r="H1074" i="7"/>
  <c r="L1073" i="7"/>
  <c r="H1073" i="7"/>
  <c r="L1072" i="7"/>
  <c r="H1072" i="7"/>
  <c r="L1071" i="7"/>
  <c r="H1071" i="7"/>
  <c r="L1070" i="7"/>
  <c r="H1070" i="7"/>
  <c r="L1069" i="7"/>
  <c r="H1069" i="7"/>
  <c r="L1068" i="7"/>
  <c r="H1068" i="7"/>
  <c r="L1067" i="7"/>
  <c r="H1067" i="7"/>
  <c r="L1066" i="7"/>
  <c r="H1066" i="7"/>
  <c r="L1065" i="7"/>
  <c r="H1065" i="7"/>
  <c r="L1064" i="7"/>
  <c r="H1064" i="7"/>
  <c r="L1063" i="7"/>
  <c r="H1063" i="7"/>
  <c r="L1062" i="7"/>
  <c r="H1062" i="7"/>
  <c r="L1061" i="7"/>
  <c r="H1061" i="7"/>
  <c r="L1060" i="7"/>
  <c r="H1060" i="7"/>
  <c r="L1059" i="7"/>
  <c r="H1059" i="7"/>
  <c r="L1058" i="7"/>
  <c r="H1058" i="7"/>
  <c r="L1057" i="7"/>
  <c r="H1057" i="7"/>
  <c r="L1056" i="7"/>
  <c r="H1056" i="7"/>
  <c r="L1055" i="7"/>
  <c r="H1055" i="7"/>
  <c r="L1054" i="7"/>
  <c r="H1054" i="7"/>
  <c r="L1053" i="7"/>
  <c r="H1053" i="7"/>
  <c r="L1052" i="7"/>
  <c r="H1052" i="7"/>
  <c r="L1051" i="7"/>
  <c r="H1051" i="7"/>
  <c r="L1050" i="7"/>
  <c r="H1050" i="7"/>
  <c r="L1049" i="7"/>
  <c r="H1049" i="7"/>
  <c r="L1048" i="7"/>
  <c r="H1048" i="7"/>
  <c r="L1047" i="7"/>
  <c r="H1047" i="7"/>
  <c r="L1046" i="7"/>
  <c r="H1046" i="7"/>
  <c r="L1045" i="7"/>
  <c r="H1045" i="7"/>
  <c r="L1044" i="7"/>
  <c r="H1044" i="7"/>
  <c r="L1043" i="7"/>
  <c r="H1043" i="7"/>
  <c r="L1042" i="7"/>
  <c r="H1042" i="7"/>
  <c r="L1041" i="7"/>
  <c r="H1041" i="7"/>
  <c r="L1040" i="7"/>
  <c r="H1040" i="7"/>
  <c r="L1039" i="7"/>
  <c r="H1039" i="7"/>
  <c r="L1038" i="7"/>
  <c r="H1038" i="7"/>
  <c r="L1037" i="7"/>
  <c r="H1037" i="7"/>
  <c r="L1036" i="7"/>
  <c r="H1036" i="7"/>
  <c r="L1035" i="7"/>
  <c r="H1035" i="7"/>
  <c r="L1034" i="7"/>
  <c r="H1034" i="7"/>
  <c r="L1033" i="7"/>
  <c r="H1033" i="7"/>
  <c r="L1032" i="7"/>
  <c r="H1032" i="7"/>
  <c r="L1031" i="7"/>
  <c r="H1031" i="7"/>
  <c r="L1030" i="7"/>
  <c r="H1030" i="7"/>
  <c r="L1029" i="7"/>
  <c r="H1029" i="7"/>
  <c r="L1028" i="7"/>
  <c r="H1028" i="7"/>
  <c r="L1027" i="7"/>
  <c r="H1027" i="7"/>
  <c r="L1026" i="7"/>
  <c r="H1026" i="7"/>
  <c r="L1025" i="7"/>
  <c r="H1025" i="7"/>
  <c r="L1024" i="7"/>
  <c r="H1024" i="7"/>
  <c r="L1023" i="7"/>
  <c r="H1023" i="7"/>
  <c r="L1022" i="7"/>
  <c r="H1022" i="7"/>
  <c r="L1021" i="7"/>
  <c r="H1021" i="7"/>
  <c r="L1020" i="7"/>
  <c r="H1020" i="7"/>
  <c r="L1019" i="7"/>
  <c r="H1019" i="7"/>
  <c r="L1018" i="7"/>
  <c r="H1018" i="7"/>
  <c r="L1017" i="7"/>
  <c r="H1017" i="7"/>
  <c r="L1016" i="7"/>
  <c r="H1016" i="7"/>
  <c r="L1015" i="7"/>
  <c r="H1015" i="7"/>
  <c r="L1014" i="7"/>
  <c r="H1014" i="7"/>
  <c r="L1013" i="7"/>
  <c r="H1013" i="7"/>
  <c r="L1012" i="7"/>
  <c r="H1012" i="7"/>
  <c r="L1011" i="7"/>
  <c r="H1011" i="7"/>
  <c r="L1010" i="7"/>
  <c r="H1010" i="7"/>
  <c r="L1009" i="7"/>
  <c r="H1009" i="7"/>
  <c r="L1008" i="7"/>
  <c r="H1008" i="7"/>
  <c r="L1007" i="7"/>
  <c r="H1007" i="7"/>
  <c r="L1006" i="7"/>
  <c r="H1006" i="7"/>
  <c r="L1005" i="7"/>
  <c r="H1005" i="7"/>
  <c r="L1004" i="7"/>
  <c r="H1004" i="7"/>
  <c r="L1003" i="7"/>
  <c r="H1003" i="7"/>
  <c r="L1002" i="7"/>
  <c r="H1002" i="7"/>
  <c r="L1001" i="7"/>
  <c r="H1001" i="7"/>
  <c r="L1000" i="7"/>
  <c r="H1000" i="7"/>
  <c r="L999" i="7"/>
  <c r="H999" i="7"/>
  <c r="L998" i="7"/>
  <c r="H998" i="7"/>
  <c r="L997" i="7"/>
  <c r="H997" i="7"/>
  <c r="L996" i="7"/>
  <c r="H996" i="7"/>
  <c r="L995" i="7"/>
  <c r="H995" i="7"/>
  <c r="L994" i="7"/>
  <c r="H994" i="7"/>
  <c r="L993" i="7"/>
  <c r="H993" i="7"/>
  <c r="L992" i="7"/>
  <c r="H992" i="7"/>
  <c r="L991" i="7"/>
  <c r="H991" i="7"/>
  <c r="L990" i="7"/>
  <c r="H990" i="7"/>
  <c r="L989" i="7"/>
  <c r="H989" i="7"/>
  <c r="L988" i="7"/>
  <c r="H988" i="7"/>
  <c r="L987" i="7"/>
  <c r="H987" i="7"/>
  <c r="L986" i="7"/>
  <c r="H986" i="7"/>
  <c r="L985" i="7"/>
  <c r="H985" i="7"/>
  <c r="L984" i="7"/>
  <c r="H984" i="7"/>
  <c r="L983" i="7"/>
  <c r="H983" i="7"/>
  <c r="L982" i="7"/>
  <c r="H982" i="7"/>
  <c r="L981" i="7"/>
  <c r="H981" i="7"/>
  <c r="L980" i="7"/>
  <c r="H980" i="7"/>
  <c r="L979" i="7"/>
  <c r="H979" i="7"/>
  <c r="L978" i="7"/>
  <c r="H978" i="7"/>
  <c r="L977" i="7"/>
  <c r="H977" i="7"/>
  <c r="L976" i="7"/>
  <c r="H976" i="7"/>
  <c r="L975" i="7"/>
  <c r="H975" i="7"/>
  <c r="L974" i="7"/>
  <c r="H974" i="7"/>
  <c r="L973" i="7"/>
  <c r="H973" i="7"/>
  <c r="L972" i="7"/>
  <c r="H972" i="7"/>
  <c r="L971" i="7"/>
  <c r="H971" i="7"/>
  <c r="L970" i="7"/>
  <c r="H970" i="7"/>
  <c r="L969" i="7"/>
  <c r="H969" i="7"/>
  <c r="L968" i="7"/>
  <c r="H968" i="7"/>
  <c r="L967" i="7"/>
  <c r="H967" i="7"/>
  <c r="L966" i="7"/>
  <c r="H966" i="7"/>
  <c r="L965" i="7"/>
  <c r="H965" i="7"/>
  <c r="L964" i="7"/>
  <c r="H964" i="7"/>
  <c r="L963" i="7"/>
  <c r="H963" i="7"/>
  <c r="L962" i="7"/>
  <c r="H962" i="7"/>
  <c r="L961" i="7"/>
  <c r="H961" i="7"/>
  <c r="L960" i="7"/>
  <c r="H960" i="7"/>
  <c r="L959" i="7"/>
  <c r="H959" i="7"/>
  <c r="L958" i="7"/>
  <c r="H958" i="7"/>
  <c r="L957" i="7"/>
  <c r="H957" i="7"/>
  <c r="L956" i="7"/>
  <c r="H956" i="7"/>
  <c r="L955" i="7"/>
  <c r="H955" i="7"/>
  <c r="L954" i="7"/>
  <c r="H954" i="7"/>
  <c r="L953" i="7"/>
  <c r="H953" i="7"/>
  <c r="L952" i="7"/>
  <c r="H952" i="7"/>
  <c r="L951" i="7"/>
  <c r="H951" i="7"/>
  <c r="L950" i="7"/>
  <c r="H950" i="7"/>
  <c r="L949" i="7"/>
  <c r="H949" i="7"/>
  <c r="L948" i="7"/>
  <c r="H948" i="7"/>
  <c r="L947" i="7"/>
  <c r="H947" i="7"/>
  <c r="L946" i="7"/>
  <c r="H946" i="7"/>
  <c r="L945" i="7"/>
  <c r="L944" i="7"/>
  <c r="L943" i="7"/>
  <c r="L942" i="7"/>
  <c r="L941" i="7"/>
  <c r="L940" i="7"/>
  <c r="L939" i="7"/>
  <c r="L938" i="7"/>
  <c r="L937" i="7"/>
  <c r="H937" i="7"/>
  <c r="L936" i="7"/>
  <c r="H936" i="7"/>
  <c r="L935" i="7"/>
  <c r="H935" i="7"/>
  <c r="L934" i="7"/>
  <c r="H934" i="7"/>
  <c r="L933" i="7"/>
  <c r="H933" i="7"/>
  <c r="L932" i="7"/>
  <c r="H932" i="7"/>
  <c r="L931" i="7"/>
  <c r="H931" i="7"/>
  <c r="L930" i="7"/>
  <c r="H930" i="7"/>
  <c r="L929" i="7"/>
  <c r="H929" i="7"/>
  <c r="L928" i="7"/>
  <c r="H928" i="7"/>
  <c r="L927" i="7"/>
  <c r="H927" i="7"/>
  <c r="L926" i="7"/>
  <c r="H926" i="7"/>
  <c r="L925" i="7"/>
  <c r="H925" i="7"/>
  <c r="L924" i="7"/>
  <c r="H924" i="7"/>
  <c r="L923" i="7"/>
  <c r="H923" i="7"/>
  <c r="L922" i="7"/>
  <c r="H922" i="7"/>
  <c r="L921" i="7"/>
  <c r="H921" i="7"/>
  <c r="L920" i="7"/>
  <c r="H920" i="7"/>
  <c r="L919" i="7"/>
  <c r="H919" i="7"/>
  <c r="L918" i="7"/>
  <c r="H918" i="7"/>
  <c r="L917" i="7"/>
  <c r="H917" i="7"/>
  <c r="L916" i="7"/>
  <c r="H916" i="7"/>
  <c r="L915" i="7"/>
  <c r="H915" i="7"/>
  <c r="L914" i="7"/>
  <c r="H914" i="7"/>
  <c r="L913" i="7"/>
  <c r="H913" i="7"/>
  <c r="L912" i="7"/>
  <c r="H912" i="7"/>
  <c r="L911" i="7"/>
  <c r="H911" i="7"/>
  <c r="L910" i="7"/>
  <c r="H910" i="7"/>
  <c r="L909" i="7"/>
  <c r="H909" i="7"/>
  <c r="L908" i="7"/>
  <c r="H908" i="7"/>
  <c r="L907" i="7"/>
  <c r="H907" i="7"/>
  <c r="L906" i="7"/>
  <c r="H906" i="7"/>
  <c r="L905" i="7"/>
  <c r="H905" i="7"/>
  <c r="L904" i="7"/>
  <c r="H904" i="7"/>
  <c r="L903" i="7"/>
  <c r="H903" i="7"/>
  <c r="L902" i="7"/>
  <c r="H902" i="7"/>
  <c r="L901" i="7"/>
  <c r="H901" i="7"/>
  <c r="L900" i="7"/>
  <c r="H900" i="7"/>
  <c r="L899" i="7"/>
  <c r="H899" i="7"/>
  <c r="L898" i="7"/>
  <c r="H898" i="7"/>
  <c r="L897" i="7"/>
  <c r="H897" i="7"/>
  <c r="L896" i="7"/>
  <c r="H896" i="7"/>
  <c r="L895" i="7"/>
  <c r="H895" i="7"/>
  <c r="L894" i="7"/>
  <c r="H894" i="7"/>
  <c r="L893" i="7"/>
  <c r="H893" i="7"/>
  <c r="L892" i="7"/>
  <c r="H892" i="7"/>
  <c r="L891" i="7"/>
  <c r="H891" i="7"/>
  <c r="L890" i="7"/>
  <c r="H890" i="7"/>
  <c r="L889" i="7"/>
  <c r="H889" i="7"/>
  <c r="L888" i="7"/>
  <c r="H888" i="7"/>
  <c r="L887" i="7"/>
  <c r="H887" i="7"/>
  <c r="L886" i="7"/>
  <c r="H886" i="7"/>
  <c r="L885" i="7"/>
  <c r="H885" i="7"/>
  <c r="L884" i="7"/>
  <c r="H884" i="7"/>
  <c r="L883" i="7"/>
  <c r="H883" i="7"/>
  <c r="L882" i="7"/>
  <c r="H882" i="7"/>
  <c r="L881" i="7"/>
  <c r="H881" i="7"/>
  <c r="L880" i="7"/>
  <c r="L879" i="7"/>
  <c r="L878" i="7"/>
  <c r="L877" i="7"/>
  <c r="L876" i="7"/>
  <c r="L875" i="7"/>
  <c r="L874" i="7"/>
  <c r="L873" i="7"/>
  <c r="L872" i="7"/>
  <c r="H872" i="7"/>
  <c r="L871" i="7"/>
  <c r="H871" i="7"/>
  <c r="L870" i="7"/>
  <c r="H870" i="7"/>
  <c r="L869" i="7"/>
  <c r="H869" i="7"/>
  <c r="L868" i="7"/>
  <c r="H868" i="7"/>
  <c r="L867" i="7"/>
  <c r="H867" i="7"/>
  <c r="L866" i="7"/>
  <c r="H866" i="7"/>
  <c r="L865" i="7"/>
  <c r="H865" i="7"/>
  <c r="L864" i="7"/>
  <c r="H864" i="7"/>
  <c r="L863" i="7"/>
  <c r="H863" i="7"/>
  <c r="L862" i="7"/>
  <c r="H862" i="7"/>
  <c r="L861" i="7"/>
  <c r="H861" i="7"/>
  <c r="L860" i="7"/>
  <c r="H860" i="7"/>
  <c r="L859" i="7"/>
  <c r="H859" i="7"/>
  <c r="L858" i="7"/>
  <c r="H858" i="7"/>
  <c r="L857" i="7"/>
  <c r="H857" i="7"/>
  <c r="L856" i="7"/>
  <c r="H856" i="7"/>
  <c r="L855" i="7"/>
  <c r="H855" i="7"/>
  <c r="L854" i="7"/>
  <c r="H854" i="7"/>
  <c r="L853" i="7"/>
  <c r="H853" i="7"/>
  <c r="L852" i="7"/>
  <c r="L851" i="7"/>
  <c r="L850" i="7"/>
  <c r="L849" i="7"/>
  <c r="L848" i="7"/>
  <c r="L847" i="7"/>
  <c r="L846" i="7"/>
  <c r="L845" i="7"/>
  <c r="L844" i="7"/>
  <c r="L843" i="7"/>
  <c r="L842" i="7"/>
  <c r="L841" i="7"/>
  <c r="H841" i="7"/>
  <c r="L840" i="7"/>
  <c r="H840" i="7"/>
  <c r="L839" i="7"/>
  <c r="H839" i="7"/>
  <c r="L838" i="7"/>
  <c r="H838" i="7"/>
  <c r="L837" i="7"/>
  <c r="H837" i="7"/>
  <c r="L836" i="7"/>
  <c r="H836" i="7"/>
  <c r="L835" i="7"/>
  <c r="H835" i="7"/>
  <c r="L834" i="7"/>
  <c r="H834" i="7"/>
  <c r="L833" i="7"/>
  <c r="H833" i="7"/>
  <c r="L832" i="7"/>
  <c r="H832" i="7"/>
  <c r="L831" i="7"/>
  <c r="H831" i="7"/>
  <c r="L830" i="7"/>
  <c r="H830" i="7"/>
  <c r="L829" i="7"/>
  <c r="H829" i="7"/>
  <c r="L828" i="7"/>
  <c r="H828" i="7"/>
  <c r="L827" i="7"/>
  <c r="H827" i="7"/>
  <c r="L826" i="7"/>
  <c r="H826" i="7"/>
  <c r="L825" i="7"/>
  <c r="H825" i="7"/>
  <c r="L824" i="7"/>
  <c r="H824" i="7"/>
  <c r="L823" i="7"/>
  <c r="H823" i="7"/>
  <c r="L822" i="7"/>
  <c r="H822" i="7"/>
  <c r="L821" i="7"/>
  <c r="H821" i="7"/>
  <c r="L820" i="7"/>
  <c r="H820" i="7"/>
  <c r="L819" i="7"/>
  <c r="H819" i="7"/>
  <c r="L818" i="7"/>
  <c r="H818" i="7"/>
  <c r="L817" i="7"/>
  <c r="H817" i="7"/>
  <c r="L816" i="7"/>
  <c r="H816" i="7"/>
  <c r="L815" i="7"/>
  <c r="H815" i="7"/>
  <c r="L814" i="7"/>
  <c r="H814" i="7"/>
  <c r="L813" i="7"/>
  <c r="H813" i="7"/>
  <c r="L812" i="7"/>
  <c r="H812" i="7"/>
  <c r="L811" i="7"/>
  <c r="H811" i="7"/>
  <c r="L810" i="7"/>
  <c r="H810" i="7"/>
  <c r="L809" i="7"/>
  <c r="H809" i="7"/>
  <c r="L808" i="7"/>
  <c r="H808" i="7"/>
  <c r="L807" i="7"/>
  <c r="H807" i="7"/>
  <c r="L806" i="7"/>
  <c r="H806" i="7"/>
  <c r="L805" i="7"/>
  <c r="H805" i="7"/>
  <c r="L804" i="7"/>
  <c r="H804" i="7"/>
  <c r="L803" i="7"/>
  <c r="H803" i="7"/>
  <c r="L802" i="7"/>
  <c r="H802" i="7"/>
  <c r="L801" i="7"/>
  <c r="H801" i="7"/>
  <c r="L800" i="7"/>
  <c r="H800" i="7"/>
  <c r="L799" i="7"/>
  <c r="H799" i="7"/>
  <c r="L798" i="7"/>
  <c r="H798" i="7"/>
  <c r="L797" i="7"/>
  <c r="H797" i="7"/>
  <c r="L796" i="7"/>
  <c r="H796" i="7"/>
  <c r="L795" i="7"/>
  <c r="H795" i="7"/>
  <c r="L794" i="7"/>
  <c r="H794" i="7"/>
  <c r="L793" i="7"/>
  <c r="H793" i="7"/>
  <c r="L792" i="7"/>
  <c r="H792" i="7"/>
  <c r="L791" i="7"/>
  <c r="H791" i="7"/>
  <c r="L790" i="7"/>
  <c r="H790" i="7"/>
  <c r="L789" i="7"/>
  <c r="H789" i="7"/>
  <c r="L788" i="7"/>
  <c r="H788" i="7"/>
  <c r="L787" i="7"/>
  <c r="H787" i="7"/>
  <c r="L786" i="7"/>
  <c r="H786" i="7"/>
  <c r="L785" i="7"/>
  <c r="H785" i="7"/>
  <c r="L784" i="7"/>
  <c r="H784" i="7"/>
  <c r="L783" i="7"/>
  <c r="H783" i="7"/>
  <c r="L782" i="7"/>
  <c r="H782" i="7"/>
  <c r="L781" i="7"/>
  <c r="H781" i="7"/>
  <c r="L780" i="7"/>
  <c r="H780" i="7"/>
  <c r="L779" i="7"/>
  <c r="H779" i="7"/>
  <c r="L778" i="7"/>
  <c r="H778" i="7"/>
  <c r="L777" i="7"/>
  <c r="H777" i="7"/>
  <c r="L776" i="7"/>
  <c r="H776" i="7"/>
  <c r="L775" i="7"/>
  <c r="H775" i="7"/>
  <c r="L774" i="7"/>
  <c r="H774" i="7"/>
  <c r="L773" i="7"/>
  <c r="H773" i="7"/>
  <c r="L772" i="7"/>
  <c r="H772" i="7"/>
  <c r="L771" i="7"/>
  <c r="H771" i="7"/>
  <c r="L770" i="7"/>
  <c r="H770" i="7"/>
  <c r="L769" i="7"/>
  <c r="H769" i="7"/>
  <c r="L768" i="7"/>
  <c r="H768" i="7"/>
  <c r="L767" i="7"/>
  <c r="H767" i="7"/>
  <c r="L766" i="7"/>
  <c r="H766" i="7"/>
  <c r="L765" i="7"/>
  <c r="H765" i="7"/>
  <c r="L764" i="7"/>
  <c r="H764" i="7"/>
  <c r="L763" i="7"/>
  <c r="H763" i="7"/>
  <c r="L762" i="7"/>
  <c r="H762" i="7"/>
  <c r="L761" i="7"/>
  <c r="H761" i="7"/>
  <c r="L760" i="7"/>
  <c r="H760" i="7"/>
  <c r="L759" i="7"/>
  <c r="H759" i="7"/>
  <c r="L758" i="7"/>
  <c r="H758" i="7"/>
  <c r="L757" i="7"/>
  <c r="H757" i="7"/>
  <c r="L756" i="7"/>
  <c r="H756" i="7"/>
  <c r="L755" i="7"/>
  <c r="H755" i="7"/>
  <c r="L754" i="7"/>
  <c r="H754" i="7"/>
  <c r="L753" i="7"/>
  <c r="H753" i="7"/>
  <c r="L752" i="7"/>
  <c r="H752" i="7"/>
  <c r="L751" i="7"/>
  <c r="H751" i="7"/>
  <c r="L750" i="7"/>
  <c r="H750" i="7"/>
  <c r="L749" i="7"/>
  <c r="H749" i="7"/>
  <c r="L748" i="7"/>
  <c r="H748" i="7"/>
  <c r="L747" i="7"/>
  <c r="H747" i="7"/>
  <c r="L746" i="7"/>
  <c r="H746" i="7"/>
  <c r="L745" i="7"/>
  <c r="H745" i="7"/>
  <c r="L744" i="7"/>
  <c r="H744" i="7"/>
  <c r="L743" i="7"/>
  <c r="H743" i="7"/>
  <c r="L742" i="7"/>
  <c r="H742" i="7"/>
  <c r="L741" i="7"/>
  <c r="H741" i="7"/>
  <c r="L740" i="7"/>
  <c r="H740" i="7"/>
  <c r="L739" i="7"/>
  <c r="H739" i="7"/>
  <c r="L738" i="7"/>
  <c r="H738" i="7"/>
  <c r="L737" i="7"/>
  <c r="H737" i="7"/>
  <c r="L736" i="7"/>
  <c r="H736" i="7"/>
  <c r="L735" i="7"/>
  <c r="H735" i="7"/>
  <c r="L734" i="7"/>
  <c r="H734" i="7"/>
  <c r="L733" i="7"/>
  <c r="H733" i="7"/>
  <c r="L732" i="7"/>
  <c r="H732" i="7"/>
  <c r="L731" i="7"/>
  <c r="H731" i="7"/>
  <c r="L730" i="7"/>
  <c r="H730" i="7"/>
  <c r="L729" i="7"/>
  <c r="H729" i="7"/>
  <c r="L728" i="7"/>
  <c r="H728" i="7"/>
  <c r="L727" i="7"/>
  <c r="H727" i="7"/>
  <c r="L726" i="7"/>
  <c r="H726" i="7"/>
  <c r="L725" i="7"/>
  <c r="H725" i="7"/>
  <c r="L724" i="7"/>
  <c r="H724" i="7"/>
  <c r="L723" i="7"/>
  <c r="H723" i="7"/>
  <c r="L722" i="7"/>
  <c r="H722" i="7"/>
  <c r="L721" i="7"/>
  <c r="H721" i="7"/>
  <c r="L720" i="7"/>
  <c r="H720" i="7"/>
  <c r="L719" i="7"/>
  <c r="H719" i="7"/>
  <c r="L718" i="7"/>
  <c r="H718" i="7"/>
  <c r="L717" i="7"/>
  <c r="H717" i="7"/>
  <c r="L716" i="7"/>
  <c r="H716" i="7"/>
  <c r="L715" i="7"/>
  <c r="H715" i="7"/>
  <c r="L714" i="7"/>
  <c r="H714" i="7"/>
  <c r="L713" i="7"/>
  <c r="H713" i="7"/>
  <c r="L712" i="7"/>
  <c r="H712" i="7"/>
  <c r="L711" i="7"/>
  <c r="H711" i="7"/>
  <c r="L710" i="7"/>
  <c r="H710" i="7"/>
  <c r="L709" i="7"/>
  <c r="H709" i="7"/>
  <c r="L708" i="7"/>
  <c r="H708" i="7"/>
  <c r="L707" i="7"/>
  <c r="H707" i="7"/>
  <c r="L706" i="7"/>
  <c r="H706" i="7"/>
  <c r="L705" i="7"/>
  <c r="H705" i="7"/>
  <c r="L704" i="7"/>
  <c r="H704" i="7"/>
  <c r="L703" i="7"/>
  <c r="H703" i="7"/>
  <c r="L702" i="7"/>
  <c r="H702" i="7"/>
  <c r="L701" i="7"/>
  <c r="H701" i="7"/>
  <c r="L700" i="7"/>
  <c r="H700" i="7"/>
  <c r="L699" i="7"/>
  <c r="H699" i="7"/>
  <c r="L698" i="7"/>
  <c r="H698" i="7"/>
  <c r="L697" i="7"/>
  <c r="H697" i="7"/>
  <c r="L696" i="7"/>
  <c r="H696" i="7"/>
  <c r="L695" i="7"/>
  <c r="H695" i="7"/>
  <c r="L694" i="7"/>
  <c r="H694" i="7"/>
  <c r="L693" i="7"/>
  <c r="H693" i="7"/>
  <c r="L692" i="7"/>
  <c r="H692" i="7"/>
  <c r="L691" i="7"/>
  <c r="H691" i="7"/>
  <c r="L690" i="7"/>
  <c r="H690" i="7"/>
  <c r="L689" i="7"/>
  <c r="H689" i="7"/>
  <c r="L688" i="7"/>
  <c r="H688" i="7"/>
  <c r="L687" i="7"/>
  <c r="H687" i="7"/>
  <c r="L686" i="7"/>
  <c r="H686" i="7"/>
  <c r="L685" i="7"/>
  <c r="H685" i="7"/>
  <c r="L684" i="7"/>
  <c r="H684" i="7"/>
  <c r="L683" i="7"/>
  <c r="H683" i="7"/>
  <c r="L682" i="7"/>
  <c r="H682" i="7"/>
  <c r="L681" i="7"/>
  <c r="H681" i="7"/>
  <c r="L680" i="7"/>
  <c r="H680" i="7"/>
  <c r="L679" i="7"/>
  <c r="H679" i="7"/>
  <c r="L678" i="7"/>
  <c r="H678" i="7"/>
  <c r="L677" i="7"/>
  <c r="H677" i="7"/>
  <c r="L676" i="7"/>
  <c r="H676" i="7"/>
  <c r="L675" i="7"/>
  <c r="H675" i="7"/>
  <c r="L674" i="7"/>
  <c r="H674" i="7"/>
  <c r="L673" i="7"/>
  <c r="H673" i="7"/>
  <c r="L672" i="7"/>
  <c r="H672" i="7"/>
  <c r="L671" i="7"/>
  <c r="H671" i="7"/>
  <c r="L670" i="7"/>
  <c r="H670" i="7"/>
  <c r="L669" i="7"/>
  <c r="H669" i="7"/>
  <c r="L668" i="7"/>
  <c r="H668" i="7"/>
  <c r="L667" i="7"/>
  <c r="H667" i="7"/>
  <c r="L666" i="7"/>
  <c r="H666" i="7"/>
  <c r="L665" i="7"/>
  <c r="H665" i="7"/>
  <c r="L664" i="7"/>
  <c r="H664" i="7"/>
  <c r="L663" i="7"/>
  <c r="H663" i="7"/>
  <c r="L662" i="7"/>
  <c r="H662" i="7"/>
  <c r="L661" i="7"/>
  <c r="H661" i="7"/>
  <c r="L660" i="7"/>
  <c r="H660" i="7"/>
  <c r="L659" i="7"/>
  <c r="H659" i="7"/>
  <c r="L658" i="7"/>
  <c r="H658" i="7"/>
  <c r="L657" i="7"/>
  <c r="H657" i="7"/>
  <c r="L656" i="7"/>
  <c r="H656" i="7"/>
  <c r="L655" i="7"/>
  <c r="H655" i="7"/>
  <c r="L654" i="7"/>
  <c r="H654" i="7"/>
  <c r="L653" i="7"/>
  <c r="H653" i="7"/>
  <c r="L652" i="7"/>
  <c r="H652" i="7"/>
  <c r="L651" i="7"/>
  <c r="H651" i="7"/>
  <c r="L650" i="7"/>
  <c r="H650" i="7"/>
  <c r="L649" i="7"/>
  <c r="H649" i="7"/>
  <c r="L648" i="7"/>
  <c r="H648" i="7"/>
  <c r="L647" i="7"/>
  <c r="H647" i="7"/>
  <c r="L646" i="7"/>
  <c r="H646" i="7"/>
  <c r="L645" i="7"/>
  <c r="H645" i="7"/>
  <c r="L644" i="7"/>
  <c r="H644" i="7"/>
  <c r="L643" i="7"/>
  <c r="H643" i="7"/>
  <c r="L642" i="7"/>
  <c r="H642" i="7"/>
  <c r="L641" i="7"/>
  <c r="H641" i="7"/>
  <c r="L640" i="7"/>
  <c r="H640" i="7"/>
  <c r="L639" i="7"/>
  <c r="H639" i="7"/>
  <c r="L638" i="7"/>
  <c r="H638" i="7"/>
  <c r="L637" i="7"/>
  <c r="H637" i="7"/>
  <c r="L636" i="7"/>
  <c r="H636" i="7"/>
  <c r="L635" i="7"/>
  <c r="H635" i="7"/>
  <c r="L634" i="7"/>
  <c r="H634" i="7"/>
  <c r="L633" i="7"/>
  <c r="H633" i="7"/>
  <c r="L632" i="7"/>
  <c r="H632" i="7"/>
  <c r="L631" i="7"/>
  <c r="H631" i="7"/>
  <c r="L630" i="7"/>
  <c r="H630" i="7"/>
  <c r="L629" i="7"/>
  <c r="H629" i="7"/>
  <c r="L628" i="7"/>
  <c r="H628" i="7"/>
  <c r="L627" i="7"/>
  <c r="H627" i="7"/>
  <c r="L626" i="7"/>
  <c r="H626" i="7"/>
  <c r="L625" i="7"/>
  <c r="H625" i="7"/>
  <c r="L624" i="7"/>
  <c r="H624" i="7"/>
  <c r="L623" i="7"/>
  <c r="H623" i="7"/>
  <c r="L622" i="7"/>
  <c r="H622" i="7"/>
  <c r="L621" i="7"/>
  <c r="H621" i="7"/>
  <c r="L620" i="7"/>
  <c r="H620" i="7"/>
  <c r="L619" i="7"/>
  <c r="H619" i="7"/>
  <c r="L618" i="7"/>
  <c r="H618" i="7"/>
  <c r="L617" i="7"/>
  <c r="H617" i="7"/>
  <c r="L616" i="7"/>
  <c r="H616" i="7"/>
  <c r="L615" i="7"/>
  <c r="H615" i="7"/>
  <c r="L614" i="7"/>
  <c r="H614" i="7"/>
  <c r="L613" i="7"/>
  <c r="H613" i="7"/>
  <c r="L612" i="7"/>
  <c r="H612" i="7"/>
  <c r="L611" i="7"/>
  <c r="H611" i="7"/>
  <c r="L610" i="7"/>
  <c r="H610" i="7"/>
  <c r="L609" i="7"/>
  <c r="H609" i="7"/>
  <c r="L608" i="7"/>
  <c r="H608" i="7"/>
  <c r="L607" i="7"/>
  <c r="H607" i="7"/>
  <c r="L606" i="7"/>
  <c r="H606" i="7"/>
  <c r="L605" i="7"/>
  <c r="H605" i="7"/>
  <c r="L604" i="7"/>
  <c r="H604" i="7"/>
  <c r="L603" i="7"/>
  <c r="H603" i="7"/>
  <c r="L602" i="7"/>
  <c r="H602" i="7"/>
  <c r="L601" i="7"/>
  <c r="H601" i="7"/>
  <c r="L600" i="7"/>
  <c r="H600" i="7"/>
  <c r="L599" i="7"/>
  <c r="H599" i="7"/>
  <c r="L598" i="7"/>
  <c r="H598" i="7"/>
  <c r="L597" i="7"/>
  <c r="H597" i="7"/>
  <c r="L596" i="7"/>
  <c r="H596" i="7"/>
  <c r="L595" i="7"/>
  <c r="H595" i="7"/>
  <c r="L594" i="7"/>
  <c r="H594" i="7"/>
  <c r="L593" i="7"/>
  <c r="H593" i="7"/>
  <c r="L592" i="7"/>
  <c r="H592" i="7"/>
  <c r="L591" i="7"/>
  <c r="H591" i="7"/>
  <c r="L590" i="7"/>
  <c r="H590" i="7"/>
  <c r="L589" i="7"/>
  <c r="H589" i="7"/>
  <c r="L588" i="7"/>
  <c r="H588" i="7"/>
  <c r="L587" i="7"/>
  <c r="H587" i="7"/>
  <c r="L586" i="7"/>
  <c r="H586" i="7"/>
  <c r="L585" i="7"/>
  <c r="H585" i="7"/>
  <c r="L584" i="7"/>
  <c r="H584" i="7"/>
  <c r="L583" i="7"/>
  <c r="H583" i="7"/>
  <c r="L582" i="7"/>
  <c r="H582" i="7"/>
  <c r="L581" i="7"/>
  <c r="H581" i="7"/>
  <c r="L580" i="7"/>
  <c r="H580" i="7"/>
  <c r="L579" i="7"/>
  <c r="H579" i="7"/>
  <c r="L578" i="7"/>
  <c r="H578" i="7"/>
  <c r="L577" i="7"/>
  <c r="H577" i="7"/>
  <c r="L576" i="7"/>
  <c r="H576" i="7"/>
  <c r="L575" i="7"/>
  <c r="H575" i="7"/>
  <c r="L574" i="7"/>
  <c r="H574" i="7"/>
  <c r="L573" i="7"/>
  <c r="H573" i="7"/>
  <c r="L572" i="7"/>
  <c r="H572" i="7"/>
  <c r="L571" i="7"/>
  <c r="H571" i="7"/>
  <c r="L570" i="7"/>
  <c r="H570" i="7"/>
  <c r="L569" i="7"/>
  <c r="H569" i="7"/>
  <c r="L568" i="7"/>
  <c r="H568" i="7"/>
  <c r="L567" i="7"/>
  <c r="H567" i="7"/>
  <c r="L566" i="7"/>
  <c r="H566" i="7"/>
  <c r="L565" i="7"/>
  <c r="H565" i="7"/>
  <c r="L564" i="7"/>
  <c r="H564" i="7"/>
  <c r="L563" i="7"/>
  <c r="H563" i="7"/>
  <c r="L562" i="7"/>
  <c r="H562" i="7"/>
  <c r="L561" i="7"/>
  <c r="H561" i="7"/>
  <c r="L560" i="7"/>
  <c r="H560" i="7"/>
  <c r="L559" i="7"/>
  <c r="H559" i="7"/>
  <c r="L558" i="7"/>
  <c r="H558" i="7"/>
  <c r="L557" i="7"/>
  <c r="H557" i="7"/>
  <c r="L556" i="7"/>
  <c r="H556" i="7"/>
  <c r="L555" i="7"/>
  <c r="H555" i="7"/>
  <c r="L554" i="7"/>
  <c r="H554" i="7"/>
  <c r="L553" i="7"/>
  <c r="H553" i="7"/>
  <c r="L552" i="7"/>
  <c r="H552" i="7"/>
  <c r="L551" i="7"/>
  <c r="H551" i="7"/>
  <c r="L550" i="7"/>
  <c r="H550" i="7"/>
  <c r="L549" i="7"/>
  <c r="H549" i="7"/>
  <c r="L548" i="7"/>
  <c r="H548" i="7"/>
  <c r="L547" i="7"/>
  <c r="H547" i="7"/>
  <c r="L546" i="7"/>
  <c r="H546" i="7"/>
  <c r="L545" i="7"/>
  <c r="H545" i="7"/>
  <c r="L544" i="7"/>
  <c r="H544" i="7"/>
  <c r="L543" i="7"/>
  <c r="H543" i="7"/>
  <c r="L542" i="7"/>
  <c r="H542" i="7"/>
  <c r="L541" i="7"/>
  <c r="H541" i="7"/>
  <c r="L540" i="7"/>
  <c r="H540" i="7"/>
  <c r="L539" i="7"/>
  <c r="H539" i="7"/>
  <c r="L538" i="7"/>
  <c r="H538" i="7"/>
  <c r="L537" i="7"/>
  <c r="H537" i="7"/>
  <c r="L536" i="7"/>
  <c r="H536" i="7"/>
  <c r="L535" i="7"/>
  <c r="H535" i="7"/>
  <c r="L534" i="7"/>
  <c r="H534" i="7"/>
  <c r="L533" i="7"/>
  <c r="H533" i="7"/>
  <c r="L532" i="7"/>
  <c r="H532" i="7"/>
  <c r="L531" i="7"/>
  <c r="H531" i="7"/>
  <c r="L530" i="7"/>
  <c r="H530" i="7"/>
  <c r="L529" i="7"/>
  <c r="H529" i="7"/>
  <c r="L528" i="7"/>
  <c r="H528" i="7"/>
  <c r="L527" i="7"/>
  <c r="H527" i="7"/>
  <c r="L526" i="7"/>
  <c r="H526" i="7"/>
  <c r="L525" i="7"/>
  <c r="H525" i="7"/>
  <c r="L524" i="7"/>
  <c r="H524" i="7"/>
  <c r="L523" i="7"/>
  <c r="H523" i="7"/>
  <c r="L522" i="7"/>
  <c r="H522" i="7"/>
  <c r="L521" i="7"/>
  <c r="H521" i="7"/>
  <c r="L520" i="7"/>
  <c r="H520" i="7"/>
  <c r="L519" i="7"/>
  <c r="H519" i="7"/>
  <c r="L518" i="7"/>
  <c r="H518" i="7"/>
  <c r="L517" i="7"/>
  <c r="H517" i="7"/>
  <c r="L516" i="7"/>
  <c r="H516" i="7"/>
  <c r="L515" i="7"/>
  <c r="H515" i="7"/>
  <c r="L514" i="7"/>
  <c r="H514" i="7"/>
  <c r="L513" i="7"/>
  <c r="H513" i="7"/>
  <c r="L512" i="7"/>
  <c r="H512" i="7"/>
  <c r="L511" i="7"/>
  <c r="H511" i="7"/>
  <c r="L510" i="7"/>
  <c r="H510" i="7"/>
  <c r="L509" i="7"/>
  <c r="H509" i="7"/>
  <c r="L508" i="7"/>
  <c r="H508" i="7"/>
  <c r="L507" i="7"/>
  <c r="H507" i="7"/>
  <c r="L506" i="7"/>
  <c r="H506" i="7"/>
  <c r="L505" i="7"/>
  <c r="H505" i="7"/>
  <c r="L504" i="7"/>
  <c r="H504" i="7"/>
  <c r="L503" i="7"/>
  <c r="H503" i="7"/>
  <c r="L502" i="7"/>
  <c r="H502" i="7"/>
  <c r="L501" i="7"/>
  <c r="H501" i="7"/>
  <c r="L500" i="7"/>
  <c r="H500" i="7"/>
  <c r="L499" i="7"/>
  <c r="H499" i="7"/>
  <c r="L498" i="7"/>
  <c r="H498" i="7"/>
  <c r="L497" i="7"/>
  <c r="H497" i="7"/>
  <c r="L496" i="7"/>
  <c r="H496" i="7"/>
  <c r="L495" i="7"/>
  <c r="H495" i="7"/>
  <c r="L494" i="7"/>
  <c r="H494" i="7"/>
  <c r="L493" i="7"/>
  <c r="H493" i="7"/>
  <c r="L492" i="7"/>
  <c r="H492" i="7"/>
  <c r="L491" i="7"/>
  <c r="H491" i="7"/>
  <c r="L490" i="7"/>
  <c r="H490" i="7"/>
  <c r="L489" i="7"/>
  <c r="H489" i="7"/>
  <c r="L488" i="7"/>
  <c r="H488" i="7"/>
  <c r="L487" i="7"/>
  <c r="H487" i="7"/>
  <c r="L486" i="7"/>
  <c r="H486" i="7"/>
  <c r="L485" i="7"/>
  <c r="H485" i="7"/>
  <c r="L484" i="7"/>
  <c r="H484" i="7"/>
  <c r="L483" i="7"/>
  <c r="H483" i="7"/>
  <c r="L482" i="7"/>
  <c r="H482" i="7"/>
  <c r="L481" i="7"/>
  <c r="H481" i="7"/>
  <c r="L480" i="7"/>
  <c r="H480" i="7"/>
  <c r="L479" i="7"/>
  <c r="H479" i="7"/>
  <c r="L478" i="7"/>
  <c r="H478" i="7"/>
  <c r="L477" i="7"/>
  <c r="H477" i="7"/>
  <c r="L476" i="7"/>
  <c r="H476" i="7"/>
  <c r="L475" i="7"/>
  <c r="H475" i="7"/>
  <c r="L474" i="7"/>
  <c r="H474" i="7"/>
  <c r="L473" i="7"/>
  <c r="H473" i="7"/>
  <c r="L472" i="7"/>
  <c r="H472" i="7"/>
  <c r="L471" i="7"/>
  <c r="H471" i="7"/>
  <c r="L470" i="7"/>
  <c r="H470" i="7"/>
  <c r="L469" i="7"/>
  <c r="H469" i="7"/>
  <c r="L468" i="7"/>
  <c r="H468" i="7"/>
  <c r="L467" i="7"/>
  <c r="H467" i="7"/>
  <c r="L466" i="7"/>
  <c r="H466" i="7"/>
  <c r="L465" i="7"/>
  <c r="H465" i="7"/>
  <c r="L464" i="7"/>
  <c r="H464" i="7"/>
  <c r="L463" i="7"/>
  <c r="H463" i="7"/>
  <c r="L462" i="7"/>
  <c r="H462" i="7"/>
  <c r="L461" i="7"/>
  <c r="H461" i="7"/>
  <c r="L460" i="7"/>
  <c r="H460" i="7"/>
  <c r="L459" i="7"/>
  <c r="H459" i="7"/>
  <c r="L458" i="7"/>
  <c r="H458" i="7"/>
  <c r="L457" i="7"/>
  <c r="H457" i="7"/>
  <c r="L456" i="7"/>
  <c r="H456" i="7"/>
  <c r="L455" i="7"/>
  <c r="H455" i="7"/>
  <c r="L454" i="7"/>
  <c r="H454" i="7"/>
  <c r="L453" i="7"/>
  <c r="H453" i="7"/>
  <c r="L452" i="7"/>
  <c r="H452" i="7"/>
  <c r="L451" i="7"/>
  <c r="H451" i="7"/>
  <c r="L450" i="7"/>
  <c r="H450" i="7"/>
  <c r="L449" i="7"/>
  <c r="H449" i="7"/>
  <c r="L448" i="7"/>
  <c r="H448" i="7"/>
  <c r="L447" i="7"/>
  <c r="H447" i="7"/>
  <c r="L446" i="7"/>
  <c r="H446" i="7"/>
  <c r="L445" i="7"/>
  <c r="H445" i="7"/>
  <c r="L444" i="7"/>
  <c r="H444" i="7"/>
  <c r="L443" i="7"/>
  <c r="H443" i="7"/>
  <c r="L442" i="7"/>
  <c r="H442" i="7"/>
  <c r="L441" i="7"/>
  <c r="H441" i="7"/>
  <c r="L440" i="7"/>
  <c r="H440" i="7"/>
  <c r="L439" i="7"/>
  <c r="H439" i="7"/>
  <c r="L438" i="7"/>
  <c r="H438" i="7"/>
  <c r="L437" i="7"/>
  <c r="H437" i="7"/>
  <c r="L436" i="7"/>
  <c r="H436" i="7"/>
  <c r="L435" i="7"/>
  <c r="H435" i="7"/>
  <c r="L434" i="7"/>
  <c r="H434" i="7"/>
  <c r="L433" i="7"/>
  <c r="H433" i="7"/>
  <c r="L432" i="7"/>
  <c r="H432" i="7"/>
  <c r="L431" i="7"/>
  <c r="H431" i="7"/>
  <c r="L430" i="7"/>
  <c r="H430" i="7"/>
  <c r="L429" i="7"/>
  <c r="H429" i="7"/>
  <c r="L428" i="7"/>
  <c r="H428" i="7"/>
  <c r="L427" i="7"/>
  <c r="H427" i="7"/>
  <c r="L426" i="7"/>
  <c r="H426" i="7"/>
  <c r="L425" i="7"/>
  <c r="H425" i="7"/>
  <c r="L424" i="7"/>
  <c r="H424" i="7"/>
  <c r="L423" i="7"/>
  <c r="H423" i="7"/>
  <c r="L422" i="7"/>
  <c r="H422" i="7"/>
  <c r="L421" i="7"/>
  <c r="H421" i="7"/>
  <c r="L420" i="7"/>
  <c r="H420" i="7"/>
  <c r="L419" i="7"/>
  <c r="H419" i="7"/>
  <c r="L418" i="7"/>
  <c r="H418" i="7"/>
  <c r="L417" i="7"/>
  <c r="H417" i="7"/>
  <c r="L416" i="7"/>
  <c r="H416" i="7"/>
  <c r="L415" i="7"/>
  <c r="H415" i="7"/>
  <c r="L414" i="7"/>
  <c r="H414" i="7"/>
  <c r="L413" i="7"/>
  <c r="H413" i="7"/>
  <c r="L412" i="7"/>
  <c r="H412" i="7"/>
  <c r="L411" i="7"/>
  <c r="H411" i="7"/>
  <c r="L410" i="7"/>
  <c r="H410" i="7"/>
  <c r="L409" i="7"/>
  <c r="H409" i="7"/>
  <c r="L408" i="7"/>
  <c r="H408" i="7"/>
  <c r="L407" i="7"/>
  <c r="H407" i="7"/>
  <c r="L406" i="7"/>
  <c r="H406" i="7"/>
  <c r="L405" i="7"/>
  <c r="H405" i="7"/>
  <c r="L404" i="7"/>
  <c r="H404" i="7"/>
  <c r="L403" i="7"/>
  <c r="H403" i="7"/>
  <c r="L402" i="7"/>
  <c r="H402" i="7"/>
  <c r="L401" i="7"/>
  <c r="H401" i="7"/>
  <c r="L400" i="7"/>
  <c r="H400" i="7"/>
  <c r="L399" i="7"/>
  <c r="H399" i="7"/>
  <c r="L398" i="7"/>
  <c r="H398" i="7"/>
  <c r="L397" i="7"/>
  <c r="H397" i="7"/>
  <c r="L396" i="7"/>
  <c r="H396" i="7"/>
  <c r="L395" i="7"/>
  <c r="H395" i="7"/>
  <c r="L394" i="7"/>
  <c r="H394" i="7"/>
  <c r="L393" i="7"/>
  <c r="H393" i="7"/>
  <c r="L392" i="7"/>
  <c r="H392" i="7"/>
  <c r="L391" i="7"/>
  <c r="H391" i="7"/>
  <c r="L390" i="7"/>
  <c r="H390" i="7"/>
  <c r="L389" i="7"/>
  <c r="H389" i="7"/>
  <c r="L388" i="7"/>
  <c r="H388" i="7"/>
  <c r="L387" i="7"/>
  <c r="H387" i="7"/>
  <c r="L386" i="7"/>
  <c r="H386" i="7"/>
  <c r="L385" i="7"/>
  <c r="H385" i="7"/>
  <c r="L384" i="7"/>
  <c r="H384" i="7"/>
  <c r="L383" i="7"/>
  <c r="H383" i="7"/>
  <c r="L382" i="7"/>
  <c r="H382" i="7"/>
  <c r="L381" i="7"/>
  <c r="H381" i="7"/>
  <c r="L380" i="7"/>
  <c r="H380" i="7"/>
  <c r="L379" i="7"/>
  <c r="H379" i="7"/>
  <c r="L378" i="7"/>
  <c r="H378" i="7"/>
  <c r="L377" i="7"/>
  <c r="H377" i="7"/>
  <c r="L376" i="7"/>
  <c r="H376" i="7"/>
  <c r="L375" i="7"/>
  <c r="H375" i="7"/>
  <c r="L374" i="7"/>
  <c r="H374" i="7"/>
  <c r="L373" i="7"/>
  <c r="H373" i="7"/>
  <c r="L372" i="7"/>
  <c r="H372" i="7"/>
  <c r="L371" i="7"/>
  <c r="H371" i="7"/>
  <c r="L370" i="7"/>
  <c r="H370" i="7"/>
  <c r="L369" i="7"/>
  <c r="H369" i="7"/>
  <c r="L368" i="7"/>
  <c r="H368" i="7"/>
  <c r="L367" i="7"/>
  <c r="H367" i="7"/>
  <c r="L366" i="7"/>
  <c r="H366" i="7"/>
  <c r="L365" i="7"/>
  <c r="H365" i="7"/>
  <c r="L364" i="7"/>
  <c r="H364" i="7"/>
  <c r="L363" i="7"/>
  <c r="H363" i="7"/>
  <c r="L362" i="7"/>
  <c r="H362" i="7"/>
  <c r="L361" i="7"/>
  <c r="H361" i="7"/>
  <c r="L360" i="7"/>
  <c r="H360" i="7"/>
  <c r="L359" i="7"/>
  <c r="H359" i="7"/>
  <c r="L358" i="7"/>
  <c r="H358" i="7"/>
  <c r="L357" i="7"/>
  <c r="H357" i="7"/>
  <c r="L356" i="7"/>
  <c r="H356" i="7"/>
  <c r="L355" i="7"/>
  <c r="H355" i="7"/>
  <c r="L354" i="7"/>
  <c r="H354" i="7"/>
  <c r="L353" i="7"/>
  <c r="H353" i="7"/>
  <c r="L352" i="7"/>
  <c r="H352" i="7"/>
  <c r="L351" i="7"/>
  <c r="H351" i="7"/>
  <c r="L350" i="7"/>
  <c r="H350" i="7"/>
  <c r="L349" i="7"/>
  <c r="H349" i="7"/>
  <c r="L348" i="7"/>
  <c r="H348" i="7"/>
  <c r="L347" i="7"/>
  <c r="H347" i="7"/>
  <c r="L346" i="7"/>
  <c r="H346" i="7"/>
  <c r="L345" i="7"/>
  <c r="H345" i="7"/>
  <c r="L344" i="7"/>
  <c r="H344" i="7"/>
  <c r="L343" i="7"/>
  <c r="H343" i="7"/>
  <c r="L342" i="7"/>
  <c r="H342" i="7"/>
  <c r="L341" i="7"/>
  <c r="H341" i="7"/>
  <c r="L340" i="7"/>
  <c r="H340" i="7"/>
  <c r="L339" i="7"/>
  <c r="H339" i="7"/>
  <c r="L338" i="7"/>
  <c r="H338" i="7"/>
  <c r="L337" i="7"/>
  <c r="H337" i="7"/>
  <c r="L336" i="7"/>
  <c r="H336" i="7"/>
  <c r="L335" i="7"/>
  <c r="H335" i="7"/>
  <c r="L334" i="7"/>
  <c r="H334" i="7"/>
  <c r="L333" i="7"/>
  <c r="H333" i="7"/>
  <c r="L332" i="7"/>
  <c r="H332" i="7"/>
  <c r="L331" i="7"/>
  <c r="H331" i="7"/>
  <c r="L330" i="7"/>
  <c r="H330" i="7"/>
  <c r="L329" i="7"/>
  <c r="H329" i="7"/>
  <c r="L328" i="7"/>
  <c r="H328" i="7"/>
  <c r="L327" i="7"/>
  <c r="H327" i="7"/>
  <c r="L326" i="7"/>
  <c r="H326" i="7"/>
  <c r="L325" i="7"/>
  <c r="H325" i="7"/>
  <c r="L324" i="7"/>
  <c r="H324" i="7"/>
  <c r="L323" i="7"/>
  <c r="H323" i="7"/>
  <c r="L322" i="7"/>
  <c r="H322" i="7"/>
  <c r="L321" i="7"/>
  <c r="H321" i="7"/>
  <c r="L320" i="7"/>
  <c r="H320" i="7"/>
  <c r="L319" i="7"/>
  <c r="H319" i="7"/>
  <c r="L318" i="7"/>
  <c r="H318" i="7"/>
  <c r="L317" i="7"/>
  <c r="H317" i="7"/>
  <c r="L316" i="7"/>
  <c r="H316" i="7"/>
  <c r="L315" i="7"/>
  <c r="H315" i="7"/>
  <c r="L314" i="7"/>
  <c r="H314" i="7"/>
  <c r="L313" i="7"/>
  <c r="H313" i="7"/>
  <c r="L312" i="7"/>
  <c r="H312" i="7"/>
  <c r="L311" i="7"/>
  <c r="H311" i="7"/>
  <c r="L310" i="7"/>
  <c r="H310" i="7"/>
  <c r="L309" i="7"/>
  <c r="H309" i="7"/>
  <c r="L308" i="7"/>
  <c r="H308" i="7"/>
  <c r="L307" i="7"/>
  <c r="H307" i="7"/>
  <c r="L306" i="7"/>
  <c r="H306" i="7"/>
  <c r="L305" i="7"/>
  <c r="H305" i="7"/>
  <c r="L304" i="7"/>
  <c r="H304" i="7"/>
  <c r="L303" i="7"/>
  <c r="H303" i="7"/>
  <c r="L302" i="7"/>
  <c r="H302" i="7"/>
  <c r="L301" i="7"/>
  <c r="H301" i="7"/>
  <c r="L300" i="7"/>
  <c r="H300" i="7"/>
  <c r="L299" i="7"/>
  <c r="H299" i="7"/>
  <c r="L298" i="7"/>
  <c r="H298" i="7"/>
  <c r="L297" i="7"/>
  <c r="H297" i="7"/>
  <c r="L296" i="7"/>
  <c r="H296" i="7"/>
  <c r="L295" i="7"/>
  <c r="H295" i="7"/>
  <c r="L294" i="7"/>
  <c r="H294" i="7"/>
  <c r="L293" i="7"/>
  <c r="H293" i="7"/>
  <c r="L292" i="7"/>
  <c r="H292" i="7"/>
  <c r="L291" i="7"/>
  <c r="H291" i="7"/>
  <c r="L290" i="7"/>
  <c r="H290" i="7"/>
  <c r="L289" i="7"/>
  <c r="H289" i="7"/>
  <c r="L288" i="7"/>
  <c r="H288" i="7"/>
  <c r="L287" i="7"/>
  <c r="H287" i="7"/>
  <c r="L286" i="7"/>
  <c r="H286" i="7"/>
  <c r="L285" i="7"/>
  <c r="H285" i="7"/>
  <c r="L284" i="7"/>
  <c r="H284" i="7"/>
  <c r="L283" i="7"/>
  <c r="H283" i="7"/>
  <c r="L282" i="7"/>
  <c r="H282" i="7"/>
  <c r="L281" i="7"/>
  <c r="H281" i="7"/>
  <c r="L280" i="7"/>
  <c r="H280" i="7"/>
  <c r="L279" i="7"/>
  <c r="H279" i="7"/>
  <c r="L278" i="7"/>
  <c r="H278" i="7"/>
  <c r="L277" i="7"/>
  <c r="H277" i="7"/>
  <c r="L276" i="7"/>
  <c r="H276" i="7"/>
  <c r="L275" i="7"/>
  <c r="H275" i="7"/>
  <c r="L274" i="7"/>
  <c r="H274" i="7"/>
  <c r="L273" i="7"/>
  <c r="H273" i="7"/>
  <c r="L272" i="7"/>
  <c r="H272" i="7"/>
  <c r="L271" i="7"/>
  <c r="H271" i="7"/>
  <c r="L270" i="7"/>
  <c r="H270" i="7"/>
  <c r="L269" i="7"/>
  <c r="H269" i="7"/>
  <c r="L268" i="7"/>
  <c r="H268" i="7"/>
  <c r="L267" i="7"/>
  <c r="H267" i="7"/>
  <c r="L266" i="7"/>
  <c r="H266" i="7"/>
  <c r="L265" i="7"/>
  <c r="H265" i="7"/>
  <c r="L264" i="7"/>
  <c r="H264" i="7"/>
  <c r="L263" i="7"/>
  <c r="H263" i="7"/>
  <c r="L262" i="7"/>
  <c r="H262" i="7"/>
  <c r="L261" i="7"/>
  <c r="H261" i="7"/>
  <c r="L260" i="7"/>
  <c r="H260" i="7"/>
  <c r="L259" i="7"/>
  <c r="H259" i="7"/>
  <c r="L258" i="7"/>
  <c r="H258" i="7"/>
  <c r="L257" i="7"/>
  <c r="H257" i="7"/>
  <c r="L256" i="7"/>
  <c r="H256" i="7"/>
  <c r="L255" i="7"/>
  <c r="H255" i="7"/>
  <c r="L254" i="7"/>
  <c r="H254" i="7"/>
  <c r="L253" i="7"/>
  <c r="H253" i="7"/>
  <c r="L252" i="7"/>
  <c r="H252" i="7"/>
  <c r="L251" i="7"/>
  <c r="H251" i="7"/>
  <c r="L250" i="7"/>
  <c r="H250" i="7"/>
  <c r="L249" i="7"/>
  <c r="H249" i="7"/>
  <c r="L248" i="7"/>
  <c r="H248" i="7"/>
  <c r="L247" i="7"/>
  <c r="H247" i="7"/>
  <c r="L246" i="7"/>
  <c r="H246" i="7"/>
  <c r="L245" i="7"/>
  <c r="H245" i="7"/>
  <c r="L244" i="7"/>
  <c r="H244" i="7"/>
  <c r="L243" i="7"/>
  <c r="H243" i="7"/>
  <c r="L242" i="7"/>
  <c r="H242" i="7"/>
  <c r="L241" i="7"/>
  <c r="H241" i="7"/>
  <c r="L240" i="7"/>
  <c r="H240" i="7"/>
  <c r="L239" i="7"/>
  <c r="H239" i="7"/>
  <c r="L238" i="7"/>
  <c r="H238" i="7"/>
  <c r="L237" i="7"/>
  <c r="H237" i="7"/>
  <c r="L236" i="7"/>
  <c r="H236" i="7"/>
  <c r="L235" i="7"/>
  <c r="H235" i="7"/>
  <c r="L234" i="7"/>
  <c r="H234" i="7"/>
  <c r="L233" i="7"/>
  <c r="H233" i="7"/>
  <c r="L232" i="7"/>
  <c r="H232" i="7"/>
  <c r="L231" i="7"/>
  <c r="H231" i="7"/>
  <c r="L230" i="7"/>
  <c r="H230" i="7"/>
  <c r="L229" i="7"/>
  <c r="H229" i="7"/>
  <c r="L228" i="7"/>
  <c r="H228" i="7"/>
  <c r="L227" i="7"/>
  <c r="H227" i="7"/>
  <c r="L226" i="7"/>
  <c r="H226" i="7"/>
  <c r="L225" i="7"/>
  <c r="H225" i="7"/>
  <c r="L224" i="7"/>
  <c r="H224" i="7"/>
  <c r="L223" i="7"/>
  <c r="H223" i="7"/>
  <c r="L222" i="7"/>
  <c r="H222" i="7"/>
  <c r="L221" i="7"/>
  <c r="H221" i="7"/>
  <c r="L220" i="7"/>
  <c r="H220" i="7"/>
  <c r="L219" i="7"/>
  <c r="H219" i="7"/>
  <c r="L218" i="7"/>
  <c r="H218" i="7"/>
  <c r="L217" i="7"/>
  <c r="H217" i="7"/>
  <c r="L216" i="7"/>
  <c r="H216" i="7"/>
  <c r="L215" i="7"/>
  <c r="H215" i="7"/>
  <c r="L214" i="7"/>
  <c r="H214" i="7"/>
  <c r="L213" i="7"/>
  <c r="H213" i="7"/>
  <c r="L212" i="7"/>
  <c r="H212" i="7"/>
  <c r="L211" i="7"/>
  <c r="H211" i="7"/>
  <c r="L210" i="7"/>
  <c r="H210" i="7"/>
  <c r="L209" i="7"/>
  <c r="H209" i="7"/>
  <c r="L208" i="7"/>
  <c r="H208" i="7"/>
  <c r="L207" i="7"/>
  <c r="H207" i="7"/>
  <c r="L206" i="7"/>
  <c r="H206" i="7"/>
  <c r="L205" i="7"/>
  <c r="H205" i="7"/>
  <c r="L204" i="7"/>
  <c r="H204" i="7"/>
  <c r="L203" i="7"/>
  <c r="H203" i="7"/>
  <c r="L202" i="7"/>
  <c r="H202" i="7"/>
  <c r="L201" i="7"/>
  <c r="H201" i="7"/>
  <c r="L200" i="7"/>
  <c r="H200" i="7"/>
  <c r="L199" i="7"/>
  <c r="H199" i="7"/>
  <c r="L198" i="7"/>
  <c r="H198" i="7"/>
  <c r="L197" i="7"/>
  <c r="H197" i="7"/>
  <c r="L196" i="7"/>
  <c r="H196" i="7"/>
  <c r="L195" i="7"/>
  <c r="H195" i="7"/>
  <c r="L194" i="7"/>
  <c r="H194" i="7"/>
  <c r="L193" i="7"/>
  <c r="H193" i="7"/>
  <c r="L192" i="7"/>
  <c r="H192" i="7"/>
  <c r="L191" i="7"/>
  <c r="H191" i="7"/>
  <c r="L190" i="7"/>
  <c r="H190" i="7"/>
  <c r="L189" i="7"/>
  <c r="H189" i="7"/>
  <c r="L188" i="7"/>
  <c r="H188" i="7"/>
  <c r="L187" i="7"/>
  <c r="H187" i="7"/>
  <c r="L186" i="7"/>
  <c r="H186" i="7"/>
  <c r="L185" i="7"/>
  <c r="H185" i="7"/>
  <c r="L184" i="7"/>
  <c r="H184" i="7"/>
  <c r="L183" i="7"/>
  <c r="H183" i="7"/>
  <c r="L182" i="7"/>
  <c r="H182" i="7"/>
  <c r="L181" i="7"/>
  <c r="H181" i="7"/>
  <c r="L180" i="7"/>
  <c r="H180" i="7"/>
  <c r="L179" i="7"/>
  <c r="H179" i="7"/>
  <c r="L178" i="7"/>
  <c r="H178" i="7"/>
  <c r="L177" i="7"/>
  <c r="H177" i="7"/>
  <c r="L176" i="7"/>
  <c r="H176" i="7"/>
  <c r="L175" i="7"/>
  <c r="H175" i="7"/>
  <c r="L174" i="7"/>
  <c r="H174" i="7"/>
  <c r="L173" i="7"/>
  <c r="H173" i="7"/>
  <c r="L172" i="7"/>
  <c r="H172" i="7"/>
  <c r="L171" i="7"/>
  <c r="H171" i="7"/>
  <c r="L170" i="7"/>
  <c r="H170" i="7"/>
  <c r="L169" i="7"/>
  <c r="H169" i="7"/>
  <c r="L168" i="7"/>
  <c r="H168" i="7"/>
  <c r="L167" i="7"/>
  <c r="H167" i="7"/>
  <c r="L166" i="7"/>
  <c r="H166" i="7"/>
  <c r="L165" i="7"/>
  <c r="H165" i="7"/>
  <c r="L164" i="7"/>
  <c r="H164" i="7"/>
  <c r="L163" i="7"/>
  <c r="H163" i="7"/>
  <c r="L162" i="7"/>
  <c r="H162" i="7"/>
  <c r="L161" i="7"/>
  <c r="H161" i="7"/>
  <c r="L160" i="7"/>
  <c r="H160" i="7"/>
  <c r="L159" i="7"/>
  <c r="H159" i="7"/>
  <c r="L158" i="7"/>
  <c r="H158" i="7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92" i="7"/>
  <c r="H92" i="7"/>
  <c r="L91" i="7"/>
  <c r="H91" i="7"/>
  <c r="L90" i="7"/>
  <c r="H90" i="7"/>
  <c r="L89" i="7"/>
  <c r="H89" i="7"/>
  <c r="L88" i="7"/>
  <c r="H88" i="7"/>
  <c r="L87" i="7"/>
  <c r="H87" i="7"/>
  <c r="L86" i="7"/>
  <c r="H86" i="7"/>
  <c r="L85" i="7"/>
  <c r="H85" i="7"/>
  <c r="L84" i="7"/>
  <c r="H84" i="7"/>
  <c r="L83" i="7"/>
  <c r="H83" i="7"/>
  <c r="L82" i="7"/>
  <c r="H82" i="7"/>
  <c r="L81" i="7"/>
  <c r="H81" i="7"/>
  <c r="L80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D24" i="8" l="1"/>
  <c r="E24" i="8" s="1"/>
  <c r="AB16" i="3"/>
  <c r="AC16" i="3" s="1"/>
  <c r="AB15" i="3"/>
  <c r="AC15" i="3" s="1"/>
  <c r="AB13" i="3"/>
  <c r="AC13" i="3" s="1"/>
  <c r="AB12" i="3"/>
  <c r="AC12" i="3" s="1"/>
  <c r="AB9" i="3"/>
  <c r="AC9" i="3" s="1"/>
  <c r="AB8" i="3"/>
  <c r="AC8" i="3" s="1"/>
  <c r="AC7" i="3"/>
  <c r="AB6" i="3"/>
  <c r="AC6" i="3" s="1"/>
  <c r="AC14" i="3"/>
  <c r="P11" i="1"/>
  <c r="P9" i="1"/>
  <c r="P8" i="1"/>
  <c r="P7" i="1"/>
  <c r="P6" i="1"/>
  <c r="P10" i="1"/>
  <c r="H15" i="8"/>
  <c r="D25" i="8" l="1"/>
  <c r="E25" i="8" s="1"/>
  <c r="E26" i="8" l="1"/>
  <c r="D27" i="8" l="1"/>
  <c r="E27" i="8" s="1"/>
  <c r="D28" i="8" l="1"/>
  <c r="E28" i="8" s="1"/>
  <c r="D29" i="8" l="1"/>
  <c r="E29" i="8" s="1"/>
  <c r="D30" i="8" l="1"/>
  <c r="E30" i="8" s="1"/>
  <c r="D31" i="8" l="1"/>
  <c r="E31" i="8" s="1"/>
  <c r="D32" i="8" l="1"/>
  <c r="E32" i="8" s="1"/>
  <c r="D33" i="8" l="1"/>
  <c r="E33" i="8" s="1"/>
  <c r="D34" i="8" s="1"/>
  <c r="E34" i="8" s="1"/>
  <c r="E35" i="8" s="1"/>
  <c r="D36" i="8" s="1"/>
  <c r="E36" i="8" s="1"/>
  <c r="D37" i="8" s="1"/>
  <c r="E37" i="8" s="1"/>
  <c r="D38" i="8" s="1"/>
  <c r="E38" i="8" s="1"/>
  <c r="E39" i="8" s="1"/>
  <c r="D40" i="8" s="1"/>
  <c r="E40" i="8" s="1"/>
  <c r="D41" i="8" s="1"/>
  <c r="E41" i="8" s="1"/>
  <c r="D42" i="8" s="1"/>
  <c r="E42" i="8" s="1"/>
  <c r="D43" i="8" s="1"/>
  <c r="E43" i="8" s="1"/>
  <c r="D44" i="8" s="1"/>
  <c r="E44" i="8" s="1"/>
  <c r="D45" i="8" s="1"/>
  <c r="E45" i="8" s="1"/>
  <c r="D46" i="8" s="1"/>
  <c r="E46" i="8" s="1"/>
  <c r="E47" i="8" s="1"/>
  <c r="D48" i="8" s="1"/>
  <c r="E48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<sst xmlns="http://schemas.openxmlformats.org/spreadsheetml/2006/main" count="16880" uniqueCount="3623">
  <si>
    <t>DUT PIN #</t>
  </si>
  <si>
    <t>DUT PIN</t>
  </si>
  <si>
    <t>PIN NAME 
(Schematic)</t>
  </si>
  <si>
    <r>
      <rPr>
        <b/>
        <sz val="11"/>
        <color rgb="FFFF0000"/>
        <rFont val="Calibri"/>
        <family val="2"/>
        <scheme val="minor"/>
      </rPr>
      <t>LEGACY</t>
    </r>
    <r>
      <rPr>
        <b/>
        <sz val="11"/>
        <color theme="1"/>
        <rFont val="Calibri"/>
        <family val="2"/>
        <scheme val="minor"/>
      </rPr>
      <t xml:space="preserve"> INSTRUMENT</t>
    </r>
  </si>
  <si>
    <t>CTS POGO</t>
  </si>
  <si>
    <t>FORCE
VOLTAGE/CURRENT</t>
  </si>
  <si>
    <t>LEGACY INSTRUMENTS</t>
  </si>
  <si>
    <t>NO. OF SITES</t>
  </si>
  <si>
    <t>Slot #</t>
  </si>
  <si>
    <t>Pin #</t>
  </si>
  <si>
    <t>Pin Name</t>
  </si>
  <si>
    <t>MAX</t>
  </si>
  <si>
    <t>MIN</t>
  </si>
  <si>
    <t>QUANTITY USED 
(1 SITE)</t>
  </si>
  <si>
    <t>QUANTITY USED 
(ALL SITE)</t>
  </si>
  <si>
    <t>VIF</t>
  </si>
  <si>
    <t>VIHFE</t>
  </si>
  <si>
    <t>MMX</t>
  </si>
  <si>
    <t>DCSRC</t>
  </si>
  <si>
    <t>LFARB</t>
  </si>
  <si>
    <t>DIGSUPC</t>
  </si>
  <si>
    <t>USRPWR</t>
  </si>
  <si>
    <t>LINE #</t>
  </si>
  <si>
    <t>RELAYS</t>
  </si>
  <si>
    <t>PIN ASSIGNED TO RELAY POLE</t>
  </si>
  <si>
    <t>OFF CONNECT (OPEN RELAY)</t>
  </si>
  <si>
    <t>ON CONNECT (CLOSE RELAY)</t>
  </si>
  <si>
    <t>LOCATION</t>
  </si>
  <si>
    <t>RELAY TYPE</t>
  </si>
  <si>
    <t>RELAY MODEL</t>
  </si>
  <si>
    <t>PIN</t>
  </si>
  <si>
    <t>POGO</t>
  </si>
  <si>
    <t>POGO CHANNEL NAME</t>
  </si>
  <si>
    <t>MFG</t>
  </si>
  <si>
    <t>PART #</t>
  </si>
  <si>
    <t>STS INSTRUMENT</t>
  </si>
  <si>
    <t>STS POGO</t>
  </si>
  <si>
    <t>INSTRUMENTS NEED FILTER</t>
  </si>
  <si>
    <t>COMMENT</t>
  </si>
  <si>
    <t>STS INSTRUMENTS</t>
  </si>
  <si>
    <t>Force</t>
  </si>
  <si>
    <t>Measure</t>
  </si>
  <si>
    <t>SITE1</t>
  </si>
  <si>
    <t>SITE2</t>
  </si>
  <si>
    <t>#OFCHANNELS</t>
  </si>
  <si>
    <t>#USEDCHANNELS</t>
  </si>
  <si>
    <t>REMAINING
CHANNELS</t>
  </si>
  <si>
    <t>SMU4147</t>
  </si>
  <si>
    <t>SMU4137</t>
  </si>
  <si>
    <t>SMU4139</t>
  </si>
  <si>
    <t>SMU4163</t>
  </si>
  <si>
    <t>PPS4110</t>
  </si>
  <si>
    <t>HSD6571</t>
  </si>
  <si>
    <t>RELAY2567</t>
  </si>
  <si>
    <t>DAQ6368</t>
  </si>
  <si>
    <t>DSA4467</t>
  </si>
  <si>
    <t>COMMENTS</t>
  </si>
  <si>
    <t>RATED CURRENT (mA)</t>
  </si>
  <si>
    <t>COMMON</t>
  </si>
  <si>
    <t>GP3 RESOURCE PIN MAP</t>
  </si>
  <si>
    <t>GP3 RESOURCE</t>
  </si>
  <si>
    <t>RESOURCE CODE</t>
  </si>
  <si>
    <t>PXI RESOURCE</t>
  </si>
  <si>
    <t>CHASSIS #</t>
  </si>
  <si>
    <t>SLOT #</t>
  </si>
  <si>
    <t>INSTRUMENT NAME</t>
  </si>
  <si>
    <t>POGO #</t>
  </si>
  <si>
    <t>POGO BLOCK</t>
  </si>
  <si>
    <t>POGO NAME</t>
  </si>
  <si>
    <t>POGO ID</t>
  </si>
  <si>
    <t>DUT PIN/ COMMON CONNECTION</t>
  </si>
  <si>
    <t>RESOURCE CONNECTION NAME TO BE ASSIGNED IN TEST PROGRAM</t>
  </si>
  <si>
    <t>SYSTEM_BLOCK</t>
  </si>
  <si>
    <t>SYS</t>
  </si>
  <si>
    <t>P143</t>
  </si>
  <si>
    <t>A1</t>
  </si>
  <si>
    <t xml:space="preserve"> P143_SYS_POS48V </t>
  </si>
  <si>
    <t>+12V_RELAY</t>
  </si>
  <si>
    <t>+12V_SRELAY</t>
  </si>
  <si>
    <t>SPARE RELAY SUPPLY</t>
  </si>
  <si>
    <t>B1</t>
  </si>
  <si>
    <t>A2</t>
  </si>
  <si>
    <t xml:space="preserve"> P143_SYS_POS48V_COM </t>
  </si>
  <si>
    <t>PGND</t>
  </si>
  <si>
    <t>B2</t>
  </si>
  <si>
    <t>A3</t>
  </si>
  <si>
    <t xml:space="preserve"> P143_SYS_POS12V </t>
  </si>
  <si>
    <t>B3</t>
  </si>
  <si>
    <t>C3</t>
  </si>
  <si>
    <t>D3</t>
  </si>
  <si>
    <t xml:space="preserve"> P143_SYS_POS12V_COM </t>
  </si>
  <si>
    <t>E3</t>
  </si>
  <si>
    <t>F2</t>
  </si>
  <si>
    <t>AUXILLARY_SUPPLY</t>
  </si>
  <si>
    <t>AUX</t>
  </si>
  <si>
    <t>P179</t>
  </si>
  <si>
    <t xml:space="preserve"> P179_PS1_AUX_48V_HI</t>
  </si>
  <si>
    <t>48V_1H</t>
  </si>
  <si>
    <t>UNUSED</t>
  </si>
  <si>
    <t>C1</t>
  </si>
  <si>
    <t>C2</t>
  </si>
  <si>
    <t>A4</t>
  </si>
  <si>
    <t xml:space="preserve"> P179_PS1_AUX_48V_LO</t>
  </si>
  <si>
    <t>48V_1L</t>
  </si>
  <si>
    <t>A5</t>
  </si>
  <si>
    <t>A6</t>
  </si>
  <si>
    <t>B5</t>
  </si>
  <si>
    <t>B6</t>
  </si>
  <si>
    <t>C5</t>
  </si>
  <si>
    <t>C6</t>
  </si>
  <si>
    <t>P102</t>
  </si>
  <si>
    <t xml:space="preserve"> P102_PS1_AUX_24V_HI</t>
  </si>
  <si>
    <t>24V_1H</t>
  </si>
  <si>
    <t xml:space="preserve"> P102_PS1_AUX_24V_LO</t>
  </si>
  <si>
    <t>24V_1L</t>
  </si>
  <si>
    <t>D1</t>
  </si>
  <si>
    <t xml:space="preserve"> P102_PS2_AUX_24V_HI</t>
  </si>
  <si>
    <t>24V_2H</t>
  </si>
  <si>
    <t>D2</t>
  </si>
  <si>
    <t>E1</t>
  </si>
  <si>
    <t>E2</t>
  </si>
  <si>
    <t>F1</t>
  </si>
  <si>
    <t>D5</t>
  </si>
  <si>
    <t xml:space="preserve"> P102_PS2_AUX_24V_LO</t>
  </si>
  <si>
    <t>24V_2L</t>
  </si>
  <si>
    <t>D6</t>
  </si>
  <si>
    <t>E5</t>
  </si>
  <si>
    <t>E6</t>
  </si>
  <si>
    <t>F4</t>
  </si>
  <si>
    <t>F5</t>
  </si>
  <si>
    <t>F6</t>
  </si>
  <si>
    <t xml:space="preserve"> P179_PS2_AUX_12V_HI</t>
  </si>
  <si>
    <t>12V_1H</t>
  </si>
  <si>
    <t xml:space="preserve"> P179_PS2_AUX_12V_LO</t>
  </si>
  <si>
    <t>12V_1L</t>
  </si>
  <si>
    <t>PXI-4110</t>
  </si>
  <si>
    <t>PWR</t>
  </si>
  <si>
    <t>S07</t>
  </si>
  <si>
    <t xml:space="preserve"> P143_4110_PPS_POS6V </t>
  </si>
  <si>
    <t>+5V</t>
  </si>
  <si>
    <t xml:space="preserve"> P143_4110_PPS_POS6V_COM </t>
  </si>
  <si>
    <t xml:space="preserve"> P143_4110_PPS_POS20V </t>
  </si>
  <si>
    <t>+15V</t>
  </si>
  <si>
    <t>PPS4110_POS15V_POS5V</t>
  </si>
  <si>
    <t xml:space="preserve"> P143_4110_PPS_NEG20V </t>
  </si>
  <si>
    <t>-15V</t>
  </si>
  <si>
    <t>PPS4110_NEG15V</t>
  </si>
  <si>
    <t xml:space="preserve"> P143_4110_PPS_P20_N20_COM </t>
  </si>
  <si>
    <t>AGND</t>
  </si>
  <si>
    <t>PXI-2567</t>
  </si>
  <si>
    <t>RLY</t>
  </si>
  <si>
    <t>S08</t>
  </si>
  <si>
    <t>P118</t>
  </si>
  <si>
    <t xml:space="preserve"> P118_2567_RELAY_CH0</t>
  </si>
  <si>
    <t>K1</t>
  </si>
  <si>
    <t xml:space="preserve"> P118_2567_RELAY_CH1</t>
  </si>
  <si>
    <t>K2</t>
  </si>
  <si>
    <t xml:space="preserve"> P118_2567_RELAY_CH2</t>
  </si>
  <si>
    <t>K3</t>
  </si>
  <si>
    <t>E4</t>
  </si>
  <si>
    <t xml:space="preserve"> P118_2567_RELAY_CH3</t>
  </si>
  <si>
    <t>K4</t>
  </si>
  <si>
    <t xml:space="preserve"> P118_2567_RELAY_CH4</t>
  </si>
  <si>
    <t>K5</t>
  </si>
  <si>
    <t xml:space="preserve"> P118_2567_RELAY_CH5</t>
  </si>
  <si>
    <t>K6</t>
  </si>
  <si>
    <t xml:space="preserve"> P118_2567_RELAY_CH6</t>
  </si>
  <si>
    <t>K7</t>
  </si>
  <si>
    <t>D4</t>
  </si>
  <si>
    <t xml:space="preserve"> P118_2567_RELAY_CH7</t>
  </si>
  <si>
    <t>K8</t>
  </si>
  <si>
    <t>P162</t>
  </si>
  <si>
    <t xml:space="preserve"> P162_2567_RELAY_CH8</t>
  </si>
  <si>
    <t>K9</t>
  </si>
  <si>
    <t xml:space="preserve"> P162_2567_RELAY_CH9</t>
  </si>
  <si>
    <t>K10</t>
  </si>
  <si>
    <t xml:space="preserve"> P162_2567_RELAY_CH10</t>
  </si>
  <si>
    <t>K11</t>
  </si>
  <si>
    <t xml:space="preserve"> P162_2567_RELAY_CH11</t>
  </si>
  <si>
    <t>K12</t>
  </si>
  <si>
    <t xml:space="preserve"> P162_2567_RELAY_CH12</t>
  </si>
  <si>
    <t>K13</t>
  </si>
  <si>
    <t xml:space="preserve"> P162_2567_RELAY_CH13</t>
  </si>
  <si>
    <t>K14</t>
  </si>
  <si>
    <t xml:space="preserve"> P162_2567_RELAY_CH14</t>
  </si>
  <si>
    <t>K15</t>
  </si>
  <si>
    <t xml:space="preserve"> P162_2567_RELAY_CH15</t>
  </si>
  <si>
    <t>K16</t>
  </si>
  <si>
    <t>F3</t>
  </si>
  <si>
    <t xml:space="preserve"> P118_2567_RELAY_CH16</t>
  </si>
  <si>
    <t>K17</t>
  </si>
  <si>
    <t xml:space="preserve"> P118_2567_RELAY_CH17</t>
  </si>
  <si>
    <t>K18</t>
  </si>
  <si>
    <t xml:space="preserve"> P118_2567_RELAY_CH18</t>
  </si>
  <si>
    <t>K19</t>
  </si>
  <si>
    <t xml:space="preserve"> P118_2567_RELAY_CH19</t>
  </si>
  <si>
    <t>K20</t>
  </si>
  <si>
    <t xml:space="preserve"> P118_2567_RELAY_CH20</t>
  </si>
  <si>
    <t>K21</t>
  </si>
  <si>
    <t xml:space="preserve"> P118_2567_RELAY_CH21</t>
  </si>
  <si>
    <t>K22</t>
  </si>
  <si>
    <t xml:space="preserve"> P118_2567_RELAY_CH22</t>
  </si>
  <si>
    <t>K23</t>
  </si>
  <si>
    <t xml:space="preserve"> P118_2567_RELAY_CH23</t>
  </si>
  <si>
    <t>K24</t>
  </si>
  <si>
    <t xml:space="preserve"> P118_2567_RELAY_CH24</t>
  </si>
  <si>
    <t>K25</t>
  </si>
  <si>
    <t xml:space="preserve"> P118_2567_RELAY_CH25</t>
  </si>
  <si>
    <t>K26</t>
  </si>
  <si>
    <t xml:space="preserve"> P118_2567_RELAY_CH26</t>
  </si>
  <si>
    <t>K27</t>
  </si>
  <si>
    <t xml:space="preserve"> P118_2567_RELAY_CH27</t>
  </si>
  <si>
    <t>K28</t>
  </si>
  <si>
    <t xml:space="preserve"> P118_2567_RELAY_CH28</t>
  </si>
  <si>
    <t>K29</t>
  </si>
  <si>
    <t xml:space="preserve"> P118_2567_RELAY_CH29</t>
  </si>
  <si>
    <t>K30</t>
  </si>
  <si>
    <t xml:space="preserve"> P118_2567_RELAY_CH30</t>
  </si>
  <si>
    <t xml:space="preserve"> P118_2567_RELAY_CH31</t>
  </si>
  <si>
    <t xml:space="preserve"> P118_2567_RELAY_CH32</t>
  </si>
  <si>
    <t xml:space="preserve"> P118_2567_RELAY_CH33</t>
  </si>
  <si>
    <t>C4</t>
  </si>
  <si>
    <t xml:space="preserve"> P118_2567_RELAY_CH34</t>
  </si>
  <si>
    <t>B4</t>
  </si>
  <si>
    <t xml:space="preserve"> P118_2567_RELAY_CH35</t>
  </si>
  <si>
    <t xml:space="preserve"> P118_2567_RELAY_CH36</t>
  </si>
  <si>
    <t xml:space="preserve"> P118_2567_RELAY_CH37</t>
  </si>
  <si>
    <t xml:space="preserve"> P118_2567_RELAY_CH38</t>
  </si>
  <si>
    <t xml:space="preserve"> P118_2567_RELAY_CH39</t>
  </si>
  <si>
    <t xml:space="preserve"> P118_2567_RELAY_CH40</t>
  </si>
  <si>
    <t xml:space="preserve"> P118_2567_RELAY_CH41</t>
  </si>
  <si>
    <t xml:space="preserve"> P118_2567_RELAY_CH42</t>
  </si>
  <si>
    <t xml:space="preserve"> P118_2567_RELAY_CH43</t>
  </si>
  <si>
    <t xml:space="preserve"> P118_2567_RELAY_CH44</t>
  </si>
  <si>
    <t xml:space="preserve"> P118_2567_RELAY_CH45</t>
  </si>
  <si>
    <t xml:space="preserve"> P118_2567_RELAY_CH46</t>
  </si>
  <si>
    <t xml:space="preserve"> P118_2567_RELAY_CH47</t>
  </si>
  <si>
    <t xml:space="preserve"> P118_2567_RELAY_CH48</t>
  </si>
  <si>
    <t xml:space="preserve"> P118_2567_RELAY_CH49</t>
  </si>
  <si>
    <t xml:space="preserve"> P118_2567_RELAY_CH50</t>
  </si>
  <si>
    <t xml:space="preserve"> P118_2567_RELAY_CH51</t>
  </si>
  <si>
    <t xml:space="preserve"> P118_2567_RELAY_CH52</t>
  </si>
  <si>
    <t xml:space="preserve"> P118_2567_RELAY_CH53</t>
  </si>
  <si>
    <t xml:space="preserve"> P118_2567_RELAY_CH54</t>
  </si>
  <si>
    <t xml:space="preserve"> P118_2567_RELAY_CH55</t>
  </si>
  <si>
    <t xml:space="preserve"> P118_2567_RELAY_CH56</t>
  </si>
  <si>
    <t xml:space="preserve"> P118_2567_RELAY_CH57</t>
  </si>
  <si>
    <t xml:space="preserve"> P118_2567_RELAY_CH58</t>
  </si>
  <si>
    <t xml:space="preserve"> P118_2567_RELAY_CH59</t>
  </si>
  <si>
    <t xml:space="preserve"> P118_2567_RELAY_CH60</t>
  </si>
  <si>
    <t xml:space="preserve"> P118_2567_RELAY_CH61</t>
  </si>
  <si>
    <t xml:space="preserve"> P118_2567_RELAY_CH62</t>
  </si>
  <si>
    <t xml:space="preserve"> P118_2567_RELAY_CH63</t>
  </si>
  <si>
    <t>PXIe-4137</t>
  </si>
  <si>
    <t>SMU</t>
  </si>
  <si>
    <t>S02</t>
  </si>
  <si>
    <t>P135</t>
  </si>
  <si>
    <t xml:space="preserve"> P135_4137_SMU_CH0_HI</t>
  </si>
  <si>
    <t xml:space="preserve"> P135_4137_SMU_CH0_HI_S </t>
  </si>
  <si>
    <t xml:space="preserve"> P135_4137_SMU_CH0_LO </t>
  </si>
  <si>
    <t xml:space="preserve"> P135_4137_SMU_CH0_LO_S </t>
  </si>
  <si>
    <t xml:space="preserve"> P135_4137_SMU_CH0_GUARD_A </t>
  </si>
  <si>
    <t>S03</t>
  </si>
  <si>
    <t xml:space="preserve"> P135_4137_SMU_CH1_HI </t>
  </si>
  <si>
    <t xml:space="preserve"> P135_4137_SMU_CH1_HI_S </t>
  </si>
  <si>
    <t xml:space="preserve"> P135_4137_SMU_CH1_LO </t>
  </si>
  <si>
    <t xml:space="preserve"> P135_4137_SMU_CH1_LO_S </t>
  </si>
  <si>
    <t xml:space="preserve"> P135_4137_SMU_CH1_GUARD_A </t>
  </si>
  <si>
    <t>S04</t>
  </si>
  <si>
    <t xml:space="preserve"> P135_4137_SMU_CH2_HI </t>
  </si>
  <si>
    <t xml:space="preserve"> P135_4137_SMU_CH2_HI_S </t>
  </si>
  <si>
    <t xml:space="preserve"> P135_4137_SMU_CH2_LO </t>
  </si>
  <si>
    <t xml:space="preserve"> P135_4137_SMU_CH2_LO_S </t>
  </si>
  <si>
    <t xml:space="preserve"> P135_4137_SMU_CH2_GUARD_A </t>
  </si>
  <si>
    <t>S05</t>
  </si>
  <si>
    <t xml:space="preserve"> P135_4137_SMU_CH3_HI </t>
  </si>
  <si>
    <t xml:space="preserve"> P135_4137_SMU_CH3_HI_S </t>
  </si>
  <si>
    <t xml:space="preserve"> P135_4137_SMU_CH3_LO </t>
  </si>
  <si>
    <t xml:space="preserve"> P135_4137_SMU_CH3_LO_S </t>
  </si>
  <si>
    <t xml:space="preserve"> P135_4137_SMU_CH3_GUARD_A </t>
  </si>
  <si>
    <t>P107</t>
  </si>
  <si>
    <t xml:space="preserve"> P107_4137_SMU_CH0_HI </t>
  </si>
  <si>
    <t xml:space="preserve"> P107_4137_SMU_CH0_HI_S </t>
  </si>
  <si>
    <t xml:space="preserve"> P107_4137_SMU_CH0_LO </t>
  </si>
  <si>
    <t xml:space="preserve"> P107_4137_SMU_CH0_LO_S </t>
  </si>
  <si>
    <t xml:space="preserve"> P107_4137_SMU_CH0_GUARD_A</t>
  </si>
  <si>
    <t xml:space="preserve"> P107_4137_SMU_CH1_HI </t>
  </si>
  <si>
    <t xml:space="preserve"> P107_4137_SMU_CH1_HI_S </t>
  </si>
  <si>
    <t xml:space="preserve"> P107_4137_SMU_CH1_LO </t>
  </si>
  <si>
    <t xml:space="preserve"> P107_4137_SMU_CH1_LO_S </t>
  </si>
  <si>
    <t xml:space="preserve"> P107_4137_SMU_CH1_GUARD_A</t>
  </si>
  <si>
    <t>S09</t>
  </si>
  <si>
    <t xml:space="preserve"> P107_4137_SMU_CH2_HI </t>
  </si>
  <si>
    <t xml:space="preserve"> P107_4137_SMU_CH2_HI_S </t>
  </si>
  <si>
    <t xml:space="preserve"> P107_4137_SMU_CH2_LO </t>
  </si>
  <si>
    <t xml:space="preserve"> P107_4137_SMU_CH2_LO_S </t>
  </si>
  <si>
    <t xml:space="preserve"> P107_4137_SMU_CH2_GUARD_A</t>
  </si>
  <si>
    <t>S06</t>
  </si>
  <si>
    <t xml:space="preserve"> P107_4137_SMU_CH3_HI </t>
  </si>
  <si>
    <t xml:space="preserve"> P107_4137_SMU_CH3_HI_S </t>
  </si>
  <si>
    <t xml:space="preserve"> P107_4137_SMU_CH3_LO </t>
  </si>
  <si>
    <t xml:space="preserve"> P107_4137_SMU_CH3_LO_S </t>
  </si>
  <si>
    <t xml:space="preserve"> P107_4137_SMU_CH3_GUARD_A</t>
  </si>
  <si>
    <t>PXIe-4139</t>
  </si>
  <si>
    <t>S17</t>
  </si>
  <si>
    <t>P142</t>
  </si>
  <si>
    <t xml:space="preserve"> P142_4139_SMU_CH0_HI </t>
  </si>
  <si>
    <t xml:space="preserve"> P142_4139_SMU_CH0_HI_S </t>
  </si>
  <si>
    <t xml:space="preserve"> P142_4139_SMU_CH0_LO </t>
  </si>
  <si>
    <t xml:space="preserve"> P142_4139_SMU_CH0_LO_S </t>
  </si>
  <si>
    <t xml:space="preserve"> P142_4139_SMU_CH0_GUARD </t>
  </si>
  <si>
    <t>PXIe-4147</t>
  </si>
  <si>
    <t>S16</t>
  </si>
  <si>
    <t>P103</t>
  </si>
  <si>
    <t xml:space="preserve"> P103_4147_SMU_CH0_HI </t>
  </si>
  <si>
    <t xml:space="preserve"> P103_4147_SMU_CH0_HI_S </t>
  </si>
  <si>
    <t xml:space="preserve"> P103_4147_SMU_CH0_LO_S </t>
  </si>
  <si>
    <t xml:space="preserve"> P103_4147_SMU_CH1_HI </t>
  </si>
  <si>
    <t xml:space="preserve"> P103_4147_SMU_CH1_HI_S </t>
  </si>
  <si>
    <t xml:space="preserve"> P103_4147_SMU_CH1_LO_S </t>
  </si>
  <si>
    <t xml:space="preserve"> P103_4147_SMU_CH2_HI </t>
  </si>
  <si>
    <t xml:space="preserve"> P103_4147_SMU_CH2_HI_S </t>
  </si>
  <si>
    <t xml:space="preserve"> P103_4147_SMU_CH2_LO_S </t>
  </si>
  <si>
    <t xml:space="preserve"> P103_4147_SMU_CH3_HI </t>
  </si>
  <si>
    <t xml:space="preserve"> P103_4147_SMU_CH3_HI_S </t>
  </si>
  <si>
    <t xml:space="preserve"> P103_4147_SMU_CH3_LO_S </t>
  </si>
  <si>
    <t xml:space="preserve"> P103_4147_SMU_CH0-CH3_LO </t>
  </si>
  <si>
    <t>PXIe-4162</t>
  </si>
  <si>
    <t>S10</t>
  </si>
  <si>
    <t>P175</t>
  </si>
  <si>
    <t xml:space="preserve"> P175_4162_SMU_CH0_HI_F </t>
  </si>
  <si>
    <t xml:space="preserve"> P175_4162_SMU_CH0_HI_S</t>
  </si>
  <si>
    <t xml:space="preserve"> P175_4162_SMU_CH0_LO_S</t>
  </si>
  <si>
    <t>PXIe-4163</t>
  </si>
  <si>
    <t xml:space="preserve"> P175_4162_SMU_CH0_GUARD</t>
  </si>
  <si>
    <t xml:space="preserve"> P175_4162_SMU_CH1_HI_F </t>
  </si>
  <si>
    <t xml:space="preserve"> P175_4162_SMU_CH1_HI_S</t>
  </si>
  <si>
    <t xml:space="preserve"> P175_4162_SMU_CH1_LO_S</t>
  </si>
  <si>
    <t xml:space="preserve"> P175_4162_SMU_CH1_GUARD</t>
  </si>
  <si>
    <t xml:space="preserve"> P175_4162_SMU_CH2_HI_F </t>
  </si>
  <si>
    <t xml:space="preserve"> P175_4162_SMU_CH2_HI_S</t>
  </si>
  <si>
    <t xml:space="preserve"> P175_4162_SMU_CH2_LO_S</t>
  </si>
  <si>
    <t xml:space="preserve"> P175_4162_SMU_CH2_GUARD</t>
  </si>
  <si>
    <t xml:space="preserve"> P175_4162_SMU_CH3_HI_F </t>
  </si>
  <si>
    <t xml:space="preserve"> P175_4162_SMU_CH3_HI_S</t>
  </si>
  <si>
    <t xml:space="preserve"> P175_4162_SMU_CH3_LO_S</t>
  </si>
  <si>
    <t xml:space="preserve"> P175_4162_SMU_CH3_GUARD</t>
  </si>
  <si>
    <t xml:space="preserve"> P175_4162_SMU_CH4_HI_F </t>
  </si>
  <si>
    <t xml:space="preserve"> P175_4162_SMU_CH4_HI_S</t>
  </si>
  <si>
    <t xml:space="preserve"> P175_4162_SMU_CH4_LO_S</t>
  </si>
  <si>
    <t xml:space="preserve"> P175_4162_SMU_CH4_GUARD</t>
  </si>
  <si>
    <t xml:space="preserve"> P175_4162_SMU_CH5_HI_F </t>
  </si>
  <si>
    <t xml:space="preserve"> P175_4162_SMU_CH5_HI_S</t>
  </si>
  <si>
    <t xml:space="preserve"> P175_4162_SMU_CH5_LO_S</t>
  </si>
  <si>
    <t xml:space="preserve"> P175_4162_SMU_CH5_GUARD</t>
  </si>
  <si>
    <t>P167</t>
  </si>
  <si>
    <t xml:space="preserve"> P167_4162_SMU_CH6_HI_F </t>
  </si>
  <si>
    <t xml:space="preserve"> P167_4162_SMU_CH6_HI_S</t>
  </si>
  <si>
    <t xml:space="preserve"> P167_4162_SMU_CH6_LO_S</t>
  </si>
  <si>
    <t xml:space="preserve"> P167_4162_SMU_CH6_GUARD</t>
  </si>
  <si>
    <t xml:space="preserve"> P167_4162_SMU_CH7_HI_F </t>
  </si>
  <si>
    <t xml:space="preserve"> P167_4162_SMU_CH7_HI_S</t>
  </si>
  <si>
    <t xml:space="preserve"> P167_4162_SMU_CH7_LO_S</t>
  </si>
  <si>
    <t xml:space="preserve"> P167_4162_SMU_CH7_GUARD</t>
  </si>
  <si>
    <t xml:space="preserve"> P167_4162_SMU_CH8_HI_F </t>
  </si>
  <si>
    <t xml:space="preserve"> P167_4162_SMU_CH8_HI_S</t>
  </si>
  <si>
    <t xml:space="preserve"> P167_4162_SMU_CH8_LO_S</t>
  </si>
  <si>
    <t xml:space="preserve"> P167_4162_SMU_CH8_GUARD</t>
  </si>
  <si>
    <t xml:space="preserve"> P167_4162_SMU_CH9_HI_F </t>
  </si>
  <si>
    <t xml:space="preserve"> P167_4162_SMU_CH9_HI_S</t>
  </si>
  <si>
    <t xml:space="preserve"> P167_4162_SMU_CH9_LO_S</t>
  </si>
  <si>
    <t xml:space="preserve"> P167_4162_SMU_CH9_GUARD</t>
  </si>
  <si>
    <t xml:space="preserve"> P167_4162_SMU_CH10_HI_F </t>
  </si>
  <si>
    <t xml:space="preserve"> P167_4162_SMU_CH10_HI_S</t>
  </si>
  <si>
    <t xml:space="preserve"> P167_4162_SMU_CH10_LO_S</t>
  </si>
  <si>
    <t xml:space="preserve"> P167_4162_SMU_CH10_GUARD</t>
  </si>
  <si>
    <t xml:space="preserve"> P167_4162_SMU_CH11_HI_F </t>
  </si>
  <si>
    <t xml:space="preserve"> P167_4162_SMU_CH11_HI_S</t>
  </si>
  <si>
    <t xml:space="preserve"> P167_4162_SMU_CH11_LO_S</t>
  </si>
  <si>
    <t xml:space="preserve"> P167_4162_SMU_CH11_GUARD</t>
  </si>
  <si>
    <t xml:space="preserve"> P175_4162_SMU_CH0_CH11_LO</t>
  </si>
  <si>
    <t xml:space="preserve"> P167_4162_SMU_CH0_CH11_LO</t>
  </si>
  <si>
    <t>S11</t>
  </si>
  <si>
    <t>P178</t>
  </si>
  <si>
    <t xml:space="preserve"> P178_4162_SMU_CH0_HI_F </t>
  </si>
  <si>
    <t xml:space="preserve"> P178_4162_SMU_CH0_HI_S</t>
  </si>
  <si>
    <t xml:space="preserve"> P178_4162_SMU_CH0_LO_S</t>
  </si>
  <si>
    <t xml:space="preserve"> P178_4162_SMU_CH0_GUARD</t>
  </si>
  <si>
    <t xml:space="preserve"> P178_4162_SMU_CH1_HI_F </t>
  </si>
  <si>
    <t xml:space="preserve"> P178_4162_SMU_CH1_HI_S</t>
  </si>
  <si>
    <t xml:space="preserve"> P178_4162_SMU_CH1_LO_S</t>
  </si>
  <si>
    <t xml:space="preserve"> P178_4162_SMU_CH1_GUARD</t>
  </si>
  <si>
    <t xml:space="preserve"> P178_4162_SMU_CH2_HI_F </t>
  </si>
  <si>
    <t xml:space="preserve"> P178_4162_SMU_CH2_HI_S</t>
  </si>
  <si>
    <t xml:space="preserve"> P178_4162_SMU_CH2_LO_S</t>
  </si>
  <si>
    <t xml:space="preserve"> P178_4162_SMU_CH2_GUARD</t>
  </si>
  <si>
    <t xml:space="preserve"> P178_4162_SMU_CH3_HI_F </t>
  </si>
  <si>
    <t xml:space="preserve"> P178_4162_SMU_CH3_HI_S</t>
  </si>
  <si>
    <t xml:space="preserve"> P178_4162_SMU_CH3_LO_S</t>
  </si>
  <si>
    <t xml:space="preserve"> P178_4162_SMU_CH3_GUARD</t>
  </si>
  <si>
    <t xml:space="preserve"> P178_4162_SMU_CH4_HI_F </t>
  </si>
  <si>
    <t xml:space="preserve"> P178_4162_SMU_CH4_HI_S</t>
  </si>
  <si>
    <t xml:space="preserve"> P178_4162_SMU_CH4_LO_S</t>
  </si>
  <si>
    <t xml:space="preserve"> P178_4162_SMU_CH4_GUARD</t>
  </si>
  <si>
    <t xml:space="preserve"> P178_4162_SMU_CH5_HI_F </t>
  </si>
  <si>
    <t xml:space="preserve"> P178_4162_SMU_CH5_HI_S</t>
  </si>
  <si>
    <t xml:space="preserve"> P178_4162_SMU_CH5_LO_S</t>
  </si>
  <si>
    <t xml:space="preserve"> P178_4162_SMU_CH5_GUARD</t>
  </si>
  <si>
    <t>P158</t>
  </si>
  <si>
    <t xml:space="preserve"> P158_4162_SMU_CH6_HI_F </t>
  </si>
  <si>
    <t xml:space="preserve"> P158_4162_SMU_CH6_HI_S</t>
  </si>
  <si>
    <t xml:space="preserve"> P158_4162_SMU_CH6_LO_S</t>
  </si>
  <si>
    <t xml:space="preserve"> P158_4162_SMU_CH6_GUARD</t>
  </si>
  <si>
    <t xml:space="preserve"> P158_4162_SMU_CH7_HI_F </t>
  </si>
  <si>
    <t xml:space="preserve"> P158_4162_SMU_CH7_HI_S</t>
  </si>
  <si>
    <t xml:space="preserve"> P158_4162_SMU_CH7_LO_S</t>
  </si>
  <si>
    <t xml:space="preserve"> P158_4162_SMU_CH7_GUARD</t>
  </si>
  <si>
    <t xml:space="preserve"> P158_4162_SMU_CH8_HI_F </t>
  </si>
  <si>
    <t xml:space="preserve"> P158_4162_SMU_CH8_HI_S</t>
  </si>
  <si>
    <t xml:space="preserve"> P158_4162_SMU_CH8_LO_S</t>
  </si>
  <si>
    <t xml:space="preserve"> P158_4162_SMU_CH8_GUARD</t>
  </si>
  <si>
    <t xml:space="preserve"> P158_4162_SMU_CH9_HI_F </t>
  </si>
  <si>
    <t xml:space="preserve"> P158_4162_SMU_CH9_HI_S</t>
  </si>
  <si>
    <t xml:space="preserve"> P158_4162_SMU_CH9_LO_S</t>
  </si>
  <si>
    <t xml:space="preserve"> P158_4162_SMU_CH9_GUARD</t>
  </si>
  <si>
    <t xml:space="preserve"> P158_4162_SMU_CH10_HI_F </t>
  </si>
  <si>
    <t xml:space="preserve"> P158_4162_SMU_CH10_HI_S</t>
  </si>
  <si>
    <t xml:space="preserve"> P158_4162_SMU_CH10_LO_S</t>
  </si>
  <si>
    <t xml:space="preserve"> P158_4162_SMU_CH10_GUARD</t>
  </si>
  <si>
    <t xml:space="preserve"> P158_4162_SMU_CH11_HI_F </t>
  </si>
  <si>
    <t xml:space="preserve"> P158_4162_SMU_CH11_HI_S</t>
  </si>
  <si>
    <t xml:space="preserve"> P158_4162_SMU_CH11_LO_S</t>
  </si>
  <si>
    <t xml:space="preserve"> P158_4162_SMU_CH11_GUARD</t>
  </si>
  <si>
    <t xml:space="preserve"> P178_4162_SMU_CH0_CH11_LO</t>
  </si>
  <si>
    <t xml:space="preserve"> P158_4162_SMU_CH0_CH11_LO</t>
  </si>
  <si>
    <t>S12</t>
  </si>
  <si>
    <t>P155</t>
  </si>
  <si>
    <t xml:space="preserve"> P155_4162_SMU_CH0_HI_F </t>
  </si>
  <si>
    <t xml:space="preserve"> P155_4162_SMU_CH0_HI_S</t>
  </si>
  <si>
    <t xml:space="preserve"> P155_4162_SMU_CH0_LO_S</t>
  </si>
  <si>
    <t xml:space="preserve"> P155_4162_SMU_CH0_GUARD</t>
  </si>
  <si>
    <t xml:space="preserve"> P155_4162_SMU_CH1_HI_F </t>
  </si>
  <si>
    <t xml:space="preserve"> P155_4162_SMU_CH1_HI_S</t>
  </si>
  <si>
    <t xml:space="preserve"> P155_4162_SMU_CH1_LO_S</t>
  </si>
  <si>
    <t xml:space="preserve"> P155_4162_SMU_CH1_GUARD</t>
  </si>
  <si>
    <t xml:space="preserve"> P155_4162_SMU_CH2_HI_F </t>
  </si>
  <si>
    <t xml:space="preserve"> P155_4162_SMU_CH2_HI_S</t>
  </si>
  <si>
    <t xml:space="preserve"> P155_4162_SMU_CH2_LO_S</t>
  </si>
  <si>
    <t xml:space="preserve"> P155_4162_SMU_CH2_GUARD</t>
  </si>
  <si>
    <t xml:space="preserve"> P155_4162_SMU_CH3_HI_F </t>
  </si>
  <si>
    <t xml:space="preserve"> P155_4162_SMU_CH3_HI_S</t>
  </si>
  <si>
    <t xml:space="preserve"> P155_4162_SMU_CH3_LO_S</t>
  </si>
  <si>
    <t xml:space="preserve"> P155_4162_SMU_CH3_GUARD</t>
  </si>
  <si>
    <t xml:space="preserve"> P155_4162_SMU_CH4_HI_F </t>
  </si>
  <si>
    <t xml:space="preserve"> P155_4162_SMU_CH4_HI_S</t>
  </si>
  <si>
    <t xml:space="preserve"> P155_4162_SMU_CH4_LO_S</t>
  </si>
  <si>
    <t xml:space="preserve"> P155_4162_SMU_CH4_GUARD</t>
  </si>
  <si>
    <t xml:space="preserve"> P155_4162_SMU_CH5_HI_F </t>
  </si>
  <si>
    <t xml:space="preserve"> P155_4162_SMU_CH5_HI_S</t>
  </si>
  <si>
    <t xml:space="preserve"> P155_4162_SMU_CH5_LO_S</t>
  </si>
  <si>
    <t xml:space="preserve"> P155_4162_SMU_CH5_GUARD</t>
  </si>
  <si>
    <t>P147</t>
  </si>
  <si>
    <t xml:space="preserve"> P147_4162_SMU_CH6_HI_F </t>
  </si>
  <si>
    <t xml:space="preserve"> P147_4162_SMU_CH6_HI_S</t>
  </si>
  <si>
    <t xml:space="preserve"> P147_4162_SMU_CH6_LO_S</t>
  </si>
  <si>
    <t xml:space="preserve"> P147_4162_SMU_CH6_GUARD</t>
  </si>
  <si>
    <t xml:space="preserve"> P147_4162_SMU_CH7_HI_F </t>
  </si>
  <si>
    <t xml:space="preserve"> P147_4162_SMU_CH7_HI_S</t>
  </si>
  <si>
    <t xml:space="preserve"> P147_4162_SMU_CH7_LO_S</t>
  </si>
  <si>
    <t xml:space="preserve"> P147_4162_SMU_CH7_GUARD</t>
  </si>
  <si>
    <t xml:space="preserve"> P147_4162_SMU_CH8_HI_F </t>
  </si>
  <si>
    <t xml:space="preserve"> P147_4162_SMU_CH8_HI_S</t>
  </si>
  <si>
    <t xml:space="preserve"> P147_4162_SMU_CH8_LO_S</t>
  </si>
  <si>
    <t xml:space="preserve"> P147_4162_SMU_CH8_GUARD</t>
  </si>
  <si>
    <t xml:space="preserve"> P147_4162_SMU_CH9_HI_F </t>
  </si>
  <si>
    <t xml:space="preserve"> P147_4162_SMU_CH9_HI_S</t>
  </si>
  <si>
    <t xml:space="preserve"> P147_4162_SMU_CH9_LO_S</t>
  </si>
  <si>
    <t xml:space="preserve"> P147_4162_SMU_CH9_GUARD</t>
  </si>
  <si>
    <t xml:space="preserve"> P147_4162_SMU_CH10_HI_F </t>
  </si>
  <si>
    <t xml:space="preserve"> P147_4162_SMU_CH10_HI_S</t>
  </si>
  <si>
    <t xml:space="preserve"> P147_4162_SMU_CH10_LO_S</t>
  </si>
  <si>
    <t xml:space="preserve"> P147_4162_SMU_CH10_GUARD</t>
  </si>
  <si>
    <t xml:space="preserve"> P147_4162_SMU_CH11_HI_F </t>
  </si>
  <si>
    <t xml:space="preserve"> P147_4162_SMU_CH11_HI_S</t>
  </si>
  <si>
    <t xml:space="preserve"> P147_4162_SMU_CH11_LO_S</t>
  </si>
  <si>
    <t xml:space="preserve"> P147_4162_SMU_CH11_GUARD</t>
  </si>
  <si>
    <t xml:space="preserve"> P155_4162_SMU_CH0_CH11_LO</t>
  </si>
  <si>
    <t xml:space="preserve"> DNI JP16 to AGND</t>
  </si>
  <si>
    <t xml:space="preserve"> P147_4162_SMU_CH0_CH11_LO</t>
  </si>
  <si>
    <t xml:space="preserve"> DNI JP12 to AGND</t>
  </si>
  <si>
    <t>S13</t>
  </si>
  <si>
    <t>P139</t>
  </si>
  <si>
    <t xml:space="preserve"> P139_4163_SMU_CH0_HI_F  </t>
  </si>
  <si>
    <t xml:space="preserve"> P139_4163_SMU_CH0_HI_S </t>
  </si>
  <si>
    <t xml:space="preserve"> P139_4163_SMU_CH1_HI_F  </t>
  </si>
  <si>
    <t xml:space="preserve"> P139_4163_SMU_CH1_HI_S </t>
  </si>
  <si>
    <t xml:space="preserve"> P139_4163_SMU_CH2_HI_F  </t>
  </si>
  <si>
    <t xml:space="preserve"> P139_4163_SMU_CH2_HI_S </t>
  </si>
  <si>
    <t xml:space="preserve"> P139_4163_SMU_CH3_HI_F  </t>
  </si>
  <si>
    <t xml:space="preserve"> P139_4163_SMU_CH3_HI_S </t>
  </si>
  <si>
    <t xml:space="preserve"> P139_4163_SMU_CH4_HI_F  </t>
  </si>
  <si>
    <t xml:space="preserve"> P139_4163_SMU_CH4_HI_S </t>
  </si>
  <si>
    <t xml:space="preserve"> P139_4163_SMU_CH5_HI_F  </t>
  </si>
  <si>
    <t xml:space="preserve"> P139_4163_SMU_CH5_HI_S </t>
  </si>
  <si>
    <t xml:space="preserve"> P139_4163_SMU_CH0_CH5_LO_S</t>
  </si>
  <si>
    <t xml:space="preserve"> P139_4163_SMU_CH6_HI_F  </t>
  </si>
  <si>
    <t xml:space="preserve"> P139_4163_SMU_CH6_HI_S </t>
  </si>
  <si>
    <t xml:space="preserve"> P139_4163_SMU_CH7_HI_F  </t>
  </si>
  <si>
    <t xml:space="preserve"> P139_4163_SMU_CH7_HI_S </t>
  </si>
  <si>
    <t xml:space="preserve"> P139_4163_SMU_CH8_HI_F  </t>
  </si>
  <si>
    <t xml:space="preserve"> P139_4163_SMU_CH8_HI_S </t>
  </si>
  <si>
    <t xml:space="preserve"> P139_4163_SMU_CH9_HI_F  </t>
  </si>
  <si>
    <t xml:space="preserve"> P139_4163_SMU_CH9_HI_S </t>
  </si>
  <si>
    <t xml:space="preserve"> P139_4163_SMU_CH10_HI_F  </t>
  </si>
  <si>
    <t xml:space="preserve"> P139_4163_SMU_CH10_HI_S </t>
  </si>
  <si>
    <t xml:space="preserve"> P139_4163_SMU_CH11_HI_F  </t>
  </si>
  <si>
    <t xml:space="preserve"> P139_4163_SMU_CH11_HI_S </t>
  </si>
  <si>
    <t xml:space="preserve"> P139_4163_SMU_CH6_CH11_LO_S</t>
  </si>
  <si>
    <t>P138</t>
  </si>
  <si>
    <t xml:space="preserve"> P138_4163_SMU_CH12_HI_F  </t>
  </si>
  <si>
    <t xml:space="preserve"> P138_4163_SMU_CH12_HI_S </t>
  </si>
  <si>
    <t xml:space="preserve"> P138_4163_SMU_CH13_HI_F  </t>
  </si>
  <si>
    <t xml:space="preserve"> P138_4163_SMU_CH13_HI_S </t>
  </si>
  <si>
    <t xml:space="preserve"> P138_4163_SMU_CH14_HI_F  </t>
  </si>
  <si>
    <t xml:space="preserve"> P138_4163_SMU_CH14_HI_S </t>
  </si>
  <si>
    <t xml:space="preserve"> P138_4163_SMU_CH15_HI_F  </t>
  </si>
  <si>
    <t xml:space="preserve"> P138_4163_SMU_CH15_HI_S </t>
  </si>
  <si>
    <t xml:space="preserve"> P138_4163_SMU_CH16_HI_F  </t>
  </si>
  <si>
    <t xml:space="preserve"> P138_4163_SMU_CH16_HI_S </t>
  </si>
  <si>
    <t xml:space="preserve"> P138_4163_SMU_CH17_HI_F  </t>
  </si>
  <si>
    <t xml:space="preserve"> P138_4163_SMU_CH17_HI_S </t>
  </si>
  <si>
    <t xml:space="preserve"> P138_4163_SMU_CH12_CH17_LO_S</t>
  </si>
  <si>
    <t xml:space="preserve"> P138_4163_SMU_CH18_HI_F  </t>
  </si>
  <si>
    <t xml:space="preserve"> P138_4163_SMU_CH18_HI_S </t>
  </si>
  <si>
    <t xml:space="preserve"> P138_4163_SMU_CH19_HI_F  </t>
  </si>
  <si>
    <t xml:space="preserve"> P138_4163_SMU_CH19_HI_S </t>
  </si>
  <si>
    <t xml:space="preserve"> P138_4163_SMU_CH20_HI_F  </t>
  </si>
  <si>
    <t xml:space="preserve"> P138_4163_SMU_CH20_HI_S </t>
  </si>
  <si>
    <t xml:space="preserve"> P138_4163_SMU_CH21_HI_F  </t>
  </si>
  <si>
    <t xml:space="preserve"> P138_4163_SMU_CH21_HI_S </t>
  </si>
  <si>
    <t xml:space="preserve"> P138_4163_SMU_CH22_HI_F  </t>
  </si>
  <si>
    <t xml:space="preserve"> P138_4163_SMU_CH22_HI_S </t>
  </si>
  <si>
    <t xml:space="preserve"> P138_4163_SMU_CH23_HI_F  </t>
  </si>
  <si>
    <t xml:space="preserve"> P138_4163_SMU_CH23_HI_S </t>
  </si>
  <si>
    <t xml:space="preserve"> P138_4163_SMU_CH18_CH23_LO_S</t>
  </si>
  <si>
    <t xml:space="preserve"> P139_4163_SMU_CH0_CH23_LO</t>
  </si>
  <si>
    <t xml:space="preserve"> P138_4163_SMU_CH0_CH23_LO</t>
  </si>
  <si>
    <t>S14</t>
  </si>
  <si>
    <t>P171</t>
  </si>
  <si>
    <t xml:space="preserve"> P171_4163_SMU_CH0_HI_F  </t>
  </si>
  <si>
    <t xml:space="preserve"> P171_4163_SMU_CH0_HI_S </t>
  </si>
  <si>
    <t xml:space="preserve"> P171_4163_SMU_CH1_HI_F  </t>
  </si>
  <si>
    <t xml:space="preserve"> P171_4163_SMU_CH1_HI_S </t>
  </si>
  <si>
    <t xml:space="preserve"> P171_4163_SMU_CH2_HI_F  </t>
  </si>
  <si>
    <t xml:space="preserve"> P171_4163_SMU_CH2_HI_S </t>
  </si>
  <si>
    <t xml:space="preserve"> P171_4163_SMU_CH3_HI_F  </t>
  </si>
  <si>
    <t xml:space="preserve"> P171_4163_SMU_CH3_HI_S </t>
  </si>
  <si>
    <t xml:space="preserve"> P171_4163_SMU_CH4_HI_F  </t>
  </si>
  <si>
    <t xml:space="preserve"> P171_4163_SMU_CH4_HI_S </t>
  </si>
  <si>
    <t xml:space="preserve"> P171_4163_SMU_CH5_HI_F  </t>
  </si>
  <si>
    <t xml:space="preserve"> P171_4163_SMU_CH5_HI_S </t>
  </si>
  <si>
    <t xml:space="preserve"> P171_4163_SMU_CH0_CH5_LO_S</t>
  </si>
  <si>
    <t xml:space="preserve"> P171_4163_SMU_CH6_HI_F  </t>
  </si>
  <si>
    <t xml:space="preserve"> P171_4163_SMU_CH6_HI_S </t>
  </si>
  <si>
    <t xml:space="preserve"> P171_4163_SMU_CH7_HI_F  </t>
  </si>
  <si>
    <t xml:space="preserve"> P171_4163_SMU_CH7_HI_S </t>
  </si>
  <si>
    <t xml:space="preserve"> P171_4163_SMU_CH8_HI_F  </t>
  </si>
  <si>
    <t xml:space="preserve"> P171_4163_SMU_CH8_HI_S </t>
  </si>
  <si>
    <t xml:space="preserve"> P171_4163_SMU_CH9_HI_F  </t>
  </si>
  <si>
    <t xml:space="preserve"> P171_4163_SMU_CH9_HI_S </t>
  </si>
  <si>
    <t xml:space="preserve"> P171_4163_SMU_CH10_HI_F  </t>
  </si>
  <si>
    <t xml:space="preserve"> P171_4163_SMU_CH10_HI_S </t>
  </si>
  <si>
    <t xml:space="preserve"> P171_4163_SMU_CH11_HI_F  </t>
  </si>
  <si>
    <t xml:space="preserve"> P171_4163_SMU_CH11_HI_S </t>
  </si>
  <si>
    <t xml:space="preserve"> P171_4163_SMU_CH6_CH11_LO_S</t>
  </si>
  <si>
    <t>P163</t>
  </si>
  <si>
    <t xml:space="preserve"> P163_4163_SMU_CH12_HI_F  </t>
  </si>
  <si>
    <t xml:space="preserve"> P163_4163_SMU_CH12_HI_S </t>
  </si>
  <si>
    <t xml:space="preserve"> P163_4163_SMU_CH13_HI_F  </t>
  </si>
  <si>
    <t xml:space="preserve"> P163_4163_SMU_CH13_HI_S </t>
  </si>
  <si>
    <t xml:space="preserve"> P163_4163_SMU_CH14_HI_F  </t>
  </si>
  <si>
    <t xml:space="preserve"> P163_4163_SMU_CH14_HI_S </t>
  </si>
  <si>
    <t xml:space="preserve"> P163_4163_SMU_CH15_HI_F  </t>
  </si>
  <si>
    <t xml:space="preserve"> P163_4163_SMU_CH15_HI_S </t>
  </si>
  <si>
    <t xml:space="preserve"> P163_4163_SMU_CH16_HI_F  </t>
  </si>
  <si>
    <t xml:space="preserve"> P163_4163_SMU_CH16_HI_S </t>
  </si>
  <si>
    <t xml:space="preserve"> P163_4163_SMU_CH17_HI_F  </t>
  </si>
  <si>
    <t xml:space="preserve"> P163_4163_SMU_CH17_HI_S </t>
  </si>
  <si>
    <t xml:space="preserve"> P163_4163_SMU_CH12_CH17_LO_S</t>
  </si>
  <si>
    <t xml:space="preserve"> P163_4163_SMU_CH18_HI_S </t>
  </si>
  <si>
    <t xml:space="preserve"> P163_4163_SMU_CH19_HI_F  </t>
  </si>
  <si>
    <t xml:space="preserve"> P163_4163_SMU_CH19_HI_S </t>
  </si>
  <si>
    <t xml:space="preserve"> P163_4163_SMU_CH20_HI_F  </t>
  </si>
  <si>
    <t xml:space="preserve"> P163_4163_SMU_CH20_HI_S </t>
  </si>
  <si>
    <t xml:space="preserve"> P163_4163_SMU_CH21_HI_F  </t>
  </si>
  <si>
    <t xml:space="preserve"> P163_4163_SMU_CH21_HI_S </t>
  </si>
  <si>
    <t xml:space="preserve"> P163_4163_SMU_CH22_HI_F  </t>
  </si>
  <si>
    <t xml:space="preserve"> P163_4163_SMU_CH22_HI_S </t>
  </si>
  <si>
    <t xml:space="preserve"> P163_4163_SMU_CH23_HI_F  </t>
  </si>
  <si>
    <t xml:space="preserve"> P163_4163_SMU_CH23_HI_S </t>
  </si>
  <si>
    <t xml:space="preserve"> P163_4163_SMU_CH18_CH23_LO_S</t>
  </si>
  <si>
    <t xml:space="preserve"> P171_4163_SMU_CH0_CH23_LO</t>
  </si>
  <si>
    <t xml:space="preserve"> P163_4163_SMU_CH0_CH23_LO</t>
  </si>
  <si>
    <t>S15</t>
  </si>
  <si>
    <t>P159</t>
  </si>
  <si>
    <t xml:space="preserve"> P159_4163_SMU_CH0_HI_F  </t>
  </si>
  <si>
    <t xml:space="preserve"> P159_4163_SMU_CH0_HI_S </t>
  </si>
  <si>
    <t xml:space="preserve"> P159_4163_SMU_CH1_HI_F  </t>
  </si>
  <si>
    <t xml:space="preserve"> P159_4163_SMU_CH1_HI_S </t>
  </si>
  <si>
    <t xml:space="preserve"> P159_4163_SMU_CH2_HI_F  </t>
  </si>
  <si>
    <t xml:space="preserve"> P159_4163_SMU_CH2_HI_S </t>
  </si>
  <si>
    <t xml:space="preserve"> P159_4163_SMU_CH3_HI_F  </t>
  </si>
  <si>
    <t xml:space="preserve"> P159_4163_SMU_CH3_HI_S </t>
  </si>
  <si>
    <t xml:space="preserve"> P159_4163_SMU_CH4_HI_F  </t>
  </si>
  <si>
    <t xml:space="preserve"> P159_4163_SMU_CH4_HI_S </t>
  </si>
  <si>
    <t xml:space="preserve"> P159_4163_SMU_CH5_HI_F  </t>
  </si>
  <si>
    <t xml:space="preserve"> P159_4163_SMU_CH5_HI_S </t>
  </si>
  <si>
    <t xml:space="preserve"> P159_4163_SMU_CH0_CH5_LO_S</t>
  </si>
  <si>
    <t xml:space="preserve"> P159_4163_SMU_CH6_HI_S </t>
  </si>
  <si>
    <t xml:space="preserve"> P159_4163_SMU_CH7_HI_F  </t>
  </si>
  <si>
    <t xml:space="preserve"> P159_4163_SMU_CH7_HI_S </t>
  </si>
  <si>
    <t xml:space="preserve"> P159_4163_SMU_CH8_HI_F  </t>
  </si>
  <si>
    <t xml:space="preserve"> P159_4163_SMU_CH8_HI_S </t>
  </si>
  <si>
    <t xml:space="preserve"> P159_4163_SMU_CH9_HI_F  </t>
  </si>
  <si>
    <t xml:space="preserve"> P159_4163_SMU_CH9_HI_S </t>
  </si>
  <si>
    <t xml:space="preserve"> P159_4163_SMU_CH10_HI_F  </t>
  </si>
  <si>
    <t xml:space="preserve"> P159_4163_SMU_CH10_HI_S </t>
  </si>
  <si>
    <t xml:space="preserve"> P159_4163_SMU_CH11_HI_F  </t>
  </si>
  <si>
    <t xml:space="preserve"> P159_4163_SMU_CH6_CH11_LO_S</t>
  </si>
  <si>
    <t>P151</t>
  </si>
  <si>
    <t xml:space="preserve"> P151_4163_SMU_CH12_HI_F  </t>
  </si>
  <si>
    <t xml:space="preserve"> P151_4163_SMU_CH12_HI_S </t>
  </si>
  <si>
    <t xml:space="preserve"> P151_4163_SMU_CH13_HI_F  </t>
  </si>
  <si>
    <t xml:space="preserve"> P151_4163_SMU_CH13_HI_S </t>
  </si>
  <si>
    <t xml:space="preserve"> P151_4163_SMU_CH14_HI_F  </t>
  </si>
  <si>
    <t xml:space="preserve"> P151_4163_SMU_CH14_HI_S </t>
  </si>
  <si>
    <t xml:space="preserve"> P151_4163_SMU_CH15_HI_F  </t>
  </si>
  <si>
    <t xml:space="preserve"> P151_4163_SMU_CH15_HI_S </t>
  </si>
  <si>
    <t xml:space="preserve"> P151_4163_SMU_CH16_HI_F  </t>
  </si>
  <si>
    <t xml:space="preserve"> P151_4163_SMU_CH16_HI_S </t>
  </si>
  <si>
    <t xml:space="preserve"> P151_4163_SMU_CH17_HI_F  </t>
  </si>
  <si>
    <t xml:space="preserve"> P151_4163_SMU_CH17_HI_S </t>
  </si>
  <si>
    <t xml:space="preserve"> P151_4163_SMU_CH12_CH17_LO_S</t>
  </si>
  <si>
    <t xml:space="preserve"> P151_4163_SMU_CH18_HI_F  </t>
  </si>
  <si>
    <t xml:space="preserve"> P151_4163_SMU_CH18_HI_S </t>
  </si>
  <si>
    <t xml:space="preserve"> P151_4163_SMU_CH19_HI_F  </t>
  </si>
  <si>
    <t xml:space="preserve"> P151_4163_SMU_CH19_HI_S </t>
  </si>
  <si>
    <t xml:space="preserve"> P151_4163_SMU_CH20_HI_F  </t>
  </si>
  <si>
    <t xml:space="preserve"> P151_4163_SMU_CH20_HI_S </t>
  </si>
  <si>
    <t xml:space="preserve"> P151_4163_SMU_CH21_HI_F  </t>
  </si>
  <si>
    <t xml:space="preserve"> P151_4163_SMU_CH21_HI_S </t>
  </si>
  <si>
    <t xml:space="preserve"> P151_4163_SMU_CH22_HI_F  </t>
  </si>
  <si>
    <t xml:space="preserve"> P151_4163_SMU_CH22_HI_S </t>
  </si>
  <si>
    <t xml:space="preserve"> P151_4163_SMU_CH23_HI_F  </t>
  </si>
  <si>
    <t xml:space="preserve"> P151_4163_SMU_CH23_HI_S </t>
  </si>
  <si>
    <t xml:space="preserve"> P151_4163_SMU_CH18_CH23_LO_S</t>
  </si>
  <si>
    <t xml:space="preserve"> P159_4163_SMU_CH0_CH23_LO</t>
  </si>
  <si>
    <t xml:space="preserve"> P151_4163_SMU_CH0_CH23_LO</t>
  </si>
  <si>
    <t>PXIe-6571</t>
  </si>
  <si>
    <t>HSD</t>
  </si>
  <si>
    <t>P166</t>
  </si>
  <si>
    <t>A9</t>
  </si>
  <si>
    <t xml:space="preserve"> P166_6571_DIO_0 </t>
  </si>
  <si>
    <t>B8</t>
  </si>
  <si>
    <t xml:space="preserve"> P166_6571_DIO_1</t>
  </si>
  <si>
    <t>A7</t>
  </si>
  <si>
    <t xml:space="preserve"> P166_6571_DIO_2</t>
  </si>
  <si>
    <t xml:space="preserve"> P166_6571_DIO_3</t>
  </si>
  <si>
    <t xml:space="preserve"> P166_6571_DIO_4</t>
  </si>
  <si>
    <t xml:space="preserve"> P166_6571_DIO_5</t>
  </si>
  <si>
    <t xml:space="preserve"> P166_6571_DIO_6</t>
  </si>
  <si>
    <t xml:space="preserve"> P166_6571_DIO_7</t>
  </si>
  <si>
    <t>C9</t>
  </si>
  <si>
    <t xml:space="preserve"> P166_6571_DIO_8</t>
  </si>
  <si>
    <t>D8</t>
  </si>
  <si>
    <t xml:space="preserve"> P166_6571_DIO_9</t>
  </si>
  <si>
    <t>C7</t>
  </si>
  <si>
    <t xml:space="preserve"> P166_6571_DIO_10</t>
  </si>
  <si>
    <t xml:space="preserve"> P166_6571_DIO_11</t>
  </si>
  <si>
    <t xml:space="preserve"> P166_6571_DIO_12</t>
  </si>
  <si>
    <t xml:space="preserve"> P166_6571_DIO_13</t>
  </si>
  <si>
    <t xml:space="preserve"> P166_6571_DIO_14</t>
  </si>
  <si>
    <t xml:space="preserve"> P166_6571_DIO_15</t>
  </si>
  <si>
    <t>E9</t>
  </si>
  <si>
    <t xml:space="preserve"> P166_6571_DIO_16</t>
  </si>
  <si>
    <t>F8</t>
  </si>
  <si>
    <t xml:space="preserve"> P166_6571_DIO_17</t>
  </si>
  <si>
    <t>E7</t>
  </si>
  <si>
    <t xml:space="preserve"> P166_6571_DIO_18</t>
  </si>
  <si>
    <t xml:space="preserve"> P166_6571_DIO_19</t>
  </si>
  <si>
    <t xml:space="preserve"> P166_6571_DIO_20</t>
  </si>
  <si>
    <t xml:space="preserve"> P166_6571_DIO_21</t>
  </si>
  <si>
    <t xml:space="preserve"> P166_6571_DIO_22</t>
  </si>
  <si>
    <t xml:space="preserve"> P166_6571_DIO_23</t>
  </si>
  <si>
    <t>G9</t>
  </si>
  <si>
    <t xml:space="preserve"> P166_6571_DIO_24</t>
  </si>
  <si>
    <t>H8</t>
  </si>
  <si>
    <t xml:space="preserve"> P166_6571_DIO_25</t>
  </si>
  <si>
    <t>G3</t>
  </si>
  <si>
    <t xml:space="preserve"> P166_6571_DIO_26</t>
  </si>
  <si>
    <t>H2</t>
  </si>
  <si>
    <t xml:space="preserve"> P166_6571_DIO_27</t>
  </si>
  <si>
    <t xml:space="preserve"> P166_6571_DIO_28</t>
  </si>
  <si>
    <t xml:space="preserve"> P166_6571_DIO_29</t>
  </si>
  <si>
    <t>G5</t>
  </si>
  <si>
    <t xml:space="preserve"> P166_6571_DIO_30</t>
  </si>
  <si>
    <t>H4</t>
  </si>
  <si>
    <t xml:space="preserve"> P166_6571_DIO_31</t>
  </si>
  <si>
    <t xml:space="preserve"> P166_6571_DUT_GND_S</t>
  </si>
  <si>
    <t>DGND</t>
  </si>
  <si>
    <t>P146</t>
  </si>
  <si>
    <t xml:space="preserve"> P146_6571_DIO_0 </t>
  </si>
  <si>
    <t xml:space="preserve"> P146_6571_DIO_1</t>
  </si>
  <si>
    <t xml:space="preserve"> P146_6571_DIO_2</t>
  </si>
  <si>
    <t xml:space="preserve"> P146_6571_DIO_3</t>
  </si>
  <si>
    <t xml:space="preserve"> P146_6571_DIO_4</t>
  </si>
  <si>
    <t xml:space="preserve"> P146_6571_DIO_5</t>
  </si>
  <si>
    <t xml:space="preserve"> P146_6571_DIO_6</t>
  </si>
  <si>
    <t xml:space="preserve"> P146_6571_DIO_7</t>
  </si>
  <si>
    <t xml:space="preserve"> P146_6571_DIO_8</t>
  </si>
  <si>
    <t xml:space="preserve"> P146_6571_DIO_9</t>
  </si>
  <si>
    <t xml:space="preserve"> P146_6571_DIO_10</t>
  </si>
  <si>
    <t xml:space="preserve"> P146_6571_DIO_11</t>
  </si>
  <si>
    <t xml:space="preserve"> P146_6571_DIO_12</t>
  </si>
  <si>
    <t xml:space="preserve"> P146_6571_DIO_13</t>
  </si>
  <si>
    <t xml:space="preserve"> P146_6571_DIO_14</t>
  </si>
  <si>
    <t xml:space="preserve"> P146_6571_DIO_15</t>
  </si>
  <si>
    <t xml:space="preserve"> P146_6571_DIO_16</t>
  </si>
  <si>
    <t xml:space="preserve"> P146_6571_DIO_17</t>
  </si>
  <si>
    <t xml:space="preserve"> P146_6571_DIO_18</t>
  </si>
  <si>
    <t xml:space="preserve"> P146_6571_DIO_19</t>
  </si>
  <si>
    <t xml:space="preserve"> P146_6571_DIO_20</t>
  </si>
  <si>
    <t xml:space="preserve"> P146_6571_DIO_21</t>
  </si>
  <si>
    <t xml:space="preserve"> P146_6571_DIO_22</t>
  </si>
  <si>
    <t xml:space="preserve"> P146_6571_DIO_23</t>
  </si>
  <si>
    <t xml:space="preserve"> P146_6571_DIO_24</t>
  </si>
  <si>
    <t xml:space="preserve"> P146_6571_DIO_25</t>
  </si>
  <si>
    <t xml:space="preserve"> P146_6571_DIO_26</t>
  </si>
  <si>
    <t xml:space="preserve"> P146_6571_DIO_27</t>
  </si>
  <si>
    <t xml:space="preserve"> P146_6571_DIO_28</t>
  </si>
  <si>
    <t xml:space="preserve"> P146_6571_DIO_29</t>
  </si>
  <si>
    <t xml:space="preserve"> P146_6571_DIO_30</t>
  </si>
  <si>
    <t xml:space="preserve"> P146_6571_DIO_31</t>
  </si>
  <si>
    <t xml:space="preserve"> P146_6571_DUT_GND_S</t>
  </si>
  <si>
    <t>P170</t>
  </si>
  <si>
    <t xml:space="preserve"> P170_6571_DIO_0 </t>
  </si>
  <si>
    <t xml:space="preserve"> P170_6571_DIO_1</t>
  </si>
  <si>
    <t xml:space="preserve"> P170_6571_DIO_2</t>
  </si>
  <si>
    <t xml:space="preserve"> P170_6571_DIO_3</t>
  </si>
  <si>
    <t xml:space="preserve"> P170_6571_DIO_4</t>
  </si>
  <si>
    <t xml:space="preserve"> P170_6571_DIO_5</t>
  </si>
  <si>
    <t xml:space="preserve"> P170_6571_DIO_6</t>
  </si>
  <si>
    <t xml:space="preserve"> P170_6571_DIO_7</t>
  </si>
  <si>
    <t xml:space="preserve"> P170_6571_DIO_8</t>
  </si>
  <si>
    <t xml:space="preserve"> P170_6571_DIO_9</t>
  </si>
  <si>
    <t xml:space="preserve"> P170_6571_DIO_10</t>
  </si>
  <si>
    <t xml:space="preserve"> P170_6571_DIO_11</t>
  </si>
  <si>
    <t xml:space="preserve"> P170_6571_DIO_12</t>
  </si>
  <si>
    <t xml:space="preserve"> P170_6571_DIO_13</t>
  </si>
  <si>
    <t xml:space="preserve"> P170_6571_DIO_14</t>
  </si>
  <si>
    <t xml:space="preserve"> P170_6571_DIO_15</t>
  </si>
  <si>
    <t xml:space="preserve"> P170_6571_DIO_16</t>
  </si>
  <si>
    <t xml:space="preserve"> P170_6571_DIO_17</t>
  </si>
  <si>
    <t xml:space="preserve"> P170_6571_DIO_18</t>
  </si>
  <si>
    <t xml:space="preserve"> P170_6571_DIO_19</t>
  </si>
  <si>
    <t xml:space="preserve"> P170_6571_DIO_20</t>
  </si>
  <si>
    <t xml:space="preserve"> P170_6571_DIO_21</t>
  </si>
  <si>
    <t xml:space="preserve"> P170_6571_DIO_22</t>
  </si>
  <si>
    <t xml:space="preserve"> P170_6571_DIO_23</t>
  </si>
  <si>
    <t xml:space="preserve"> P170_6571_DIO_24</t>
  </si>
  <si>
    <t xml:space="preserve"> P170_6571_DIO_25</t>
  </si>
  <si>
    <t xml:space="preserve"> P170_6571_DIO_26</t>
  </si>
  <si>
    <t xml:space="preserve"> P170_6571_DIO_27</t>
  </si>
  <si>
    <t xml:space="preserve"> P170_6571_DIO_28</t>
  </si>
  <si>
    <t xml:space="preserve"> P170_6571_DIO_29</t>
  </si>
  <si>
    <t xml:space="preserve"> P170_6571_DIO_30</t>
  </si>
  <si>
    <t xml:space="preserve"> P170_6571_DIO_31</t>
  </si>
  <si>
    <t xml:space="preserve"> P170_6571_DUT_GND_S</t>
  </si>
  <si>
    <t>P174</t>
  </si>
  <si>
    <t xml:space="preserve"> P174_6571_DIO_0 </t>
  </si>
  <si>
    <t xml:space="preserve"> P174_6571_DIO_1</t>
  </si>
  <si>
    <t xml:space="preserve"> P174_6571_DIO_2</t>
  </si>
  <si>
    <t xml:space="preserve"> P174_6571_DIO_3</t>
  </si>
  <si>
    <t xml:space="preserve"> P174_6571_DIO_4</t>
  </si>
  <si>
    <t xml:space="preserve"> P174_6571_DIO_5</t>
  </si>
  <si>
    <t xml:space="preserve"> P174_6571_DIO_6</t>
  </si>
  <si>
    <t xml:space="preserve"> P174_6571_DIO_7</t>
  </si>
  <si>
    <t xml:space="preserve"> P174_6571_DIO_8</t>
  </si>
  <si>
    <t xml:space="preserve"> P174_6571_DIO_9</t>
  </si>
  <si>
    <t xml:space="preserve"> P174_6571_DIO_10</t>
  </si>
  <si>
    <t xml:space="preserve"> P174_6571_DIO_11</t>
  </si>
  <si>
    <t xml:space="preserve"> P174_6571_DIO_12</t>
  </si>
  <si>
    <t xml:space="preserve"> P174_6571_DIO_13</t>
  </si>
  <si>
    <t xml:space="preserve"> P174_6571_DIO_14</t>
  </si>
  <si>
    <t xml:space="preserve"> P174_6571_DIO_15</t>
  </si>
  <si>
    <t xml:space="preserve"> P174_6571_DIO_16</t>
  </si>
  <si>
    <t xml:space="preserve"> P174_6571_DIO_17</t>
  </si>
  <si>
    <t xml:space="preserve"> P174_6571_DIO_18</t>
  </si>
  <si>
    <t xml:space="preserve"> P174_6571_DIO_19</t>
  </si>
  <si>
    <t xml:space="preserve"> P174_6571_DIO_20</t>
  </si>
  <si>
    <t xml:space="preserve"> P174_6571_DIO_21</t>
  </si>
  <si>
    <t xml:space="preserve"> P174_6571_DIO_22</t>
  </si>
  <si>
    <t xml:space="preserve"> P174_6571_DIO_23</t>
  </si>
  <si>
    <t xml:space="preserve"> P174_6571_DIO_24</t>
  </si>
  <si>
    <t xml:space="preserve"> P174_6571_DIO_25</t>
  </si>
  <si>
    <t xml:space="preserve"> P174_6571_DIO_26</t>
  </si>
  <si>
    <t xml:space="preserve"> P174_6571_DIO_27</t>
  </si>
  <si>
    <t xml:space="preserve"> P174_6571_DIO_28</t>
  </si>
  <si>
    <t xml:space="preserve"> P174_6571_DIO_29</t>
  </si>
  <si>
    <t xml:space="preserve"> P174_6571_DIO_30</t>
  </si>
  <si>
    <t xml:space="preserve"> P174_6571_DIO_31</t>
  </si>
  <si>
    <t xml:space="preserve"> P174_6571_DUT_GND_S</t>
  </si>
  <si>
    <t>P154</t>
  </si>
  <si>
    <t xml:space="preserve"> P154_6571_DIO_0 </t>
  </si>
  <si>
    <t xml:space="preserve"> P154_6571_DIO_1</t>
  </si>
  <si>
    <t xml:space="preserve"> P154_6571_DIO_2</t>
  </si>
  <si>
    <t xml:space="preserve"> P154_6571_DIO_3</t>
  </si>
  <si>
    <t xml:space="preserve"> P154_6571_DIO_4</t>
  </si>
  <si>
    <t xml:space="preserve"> P154_6571_DIO_5</t>
  </si>
  <si>
    <t xml:space="preserve"> P154_6571_DIO_6</t>
  </si>
  <si>
    <t xml:space="preserve"> P154_6571_DIO_7</t>
  </si>
  <si>
    <t xml:space="preserve"> P154_6571_DIO_8</t>
  </si>
  <si>
    <t xml:space="preserve"> P154_6571_DIO_9</t>
  </si>
  <si>
    <t xml:space="preserve"> P154_6571_DIO_10</t>
  </si>
  <si>
    <t xml:space="preserve"> P154_6571_DIO_11</t>
  </si>
  <si>
    <t xml:space="preserve"> P154_6571_DIO_12</t>
  </si>
  <si>
    <t xml:space="preserve"> P154_6571_DIO_13</t>
  </si>
  <si>
    <t xml:space="preserve"> P154_6571_DIO_14</t>
  </si>
  <si>
    <t xml:space="preserve"> P154_6571_DIO_15</t>
  </si>
  <si>
    <t xml:space="preserve"> P154_6571_DIO_16</t>
  </si>
  <si>
    <t xml:space="preserve"> P154_6571_DIO_17</t>
  </si>
  <si>
    <t xml:space="preserve"> P154_6571_DIO_18</t>
  </si>
  <si>
    <t xml:space="preserve"> P154_6571_DIO_19</t>
  </si>
  <si>
    <t xml:space="preserve"> P154_6571_DIO_20</t>
  </si>
  <si>
    <t xml:space="preserve"> P154_6571_DIO_21</t>
  </si>
  <si>
    <t xml:space="preserve"> P154_6571_DIO_22</t>
  </si>
  <si>
    <t xml:space="preserve"> P154_6571_DIO_23</t>
  </si>
  <si>
    <t xml:space="preserve"> P154_6571_DIO_24</t>
  </si>
  <si>
    <t xml:space="preserve"> P154_6571_DIO_25</t>
  </si>
  <si>
    <t xml:space="preserve"> P154_6571_DIO_26</t>
  </si>
  <si>
    <t xml:space="preserve"> P154_6571_DIO_27</t>
  </si>
  <si>
    <t xml:space="preserve"> P154_6571_DIO_28</t>
  </si>
  <si>
    <t xml:space="preserve"> P154_6571_DIO_29</t>
  </si>
  <si>
    <t xml:space="preserve"> P154_6571_DIO_30</t>
  </si>
  <si>
    <t xml:space="preserve"> P154_6571_DIO_31</t>
  </si>
  <si>
    <t xml:space="preserve"> P154_6571_DUT_GND_S</t>
  </si>
  <si>
    <t>PXIe-4081</t>
  </si>
  <si>
    <t>DMM</t>
  </si>
  <si>
    <t xml:space="preserve"> P143_4081_DMM_I </t>
  </si>
  <si>
    <t xml:space="preserve"> P143_4081_DMM_HI </t>
  </si>
  <si>
    <t xml:space="preserve"> P143_4081_DMM_HI_S </t>
  </si>
  <si>
    <t xml:space="preserve"> P143_4081_DMM_COM </t>
  </si>
  <si>
    <t xml:space="preserve"> P143_4081_DMM_LO_S </t>
  </si>
  <si>
    <t>P131</t>
  </si>
  <si>
    <t xml:space="preserve"> P131_4081_DMM_HI_C1_S12</t>
  </si>
  <si>
    <t xml:space="preserve"> P131_4081_DMM_HI_S_I_C1_S12</t>
  </si>
  <si>
    <t xml:space="preserve"> P131_4081_DMM_LO_C1_S12</t>
  </si>
  <si>
    <t xml:space="preserve"> P131_4081_DMM_LO_S_C1_S12</t>
  </si>
  <si>
    <t xml:space="preserve"> P131_4081_DMM_HI_C1_S13</t>
  </si>
  <si>
    <t xml:space="preserve"> P131_4081_DMM_HI_S_I_C1_S13</t>
  </si>
  <si>
    <t xml:space="preserve"> P131_4081_DMM_LO_C1_S13</t>
  </si>
  <si>
    <t xml:space="preserve"> P131_4081_DMM_LO_S_C1_S13</t>
  </si>
  <si>
    <t xml:space="preserve"> P131_4081_DMM_HI_C1_S14</t>
  </si>
  <si>
    <t xml:space="preserve"> P131_4081_DMM_HI_S_I_C1_S14</t>
  </si>
  <si>
    <t xml:space="preserve"> P131_4081_DMM_LO_C1_S14</t>
  </si>
  <si>
    <t xml:space="preserve"> P131_4081_DMM_LO_S_C1_S14</t>
  </si>
  <si>
    <t>PXIe-5172</t>
  </si>
  <si>
    <t>OSC</t>
  </si>
  <si>
    <t>P110</t>
  </si>
  <si>
    <t xml:space="preserve"> P110_SCOPE_5172_CH0</t>
  </si>
  <si>
    <t xml:space="preserve"> P110_SCOPE_5172_CH1</t>
  </si>
  <si>
    <t xml:space="preserve"> P110_SCOPE_5172_CH2</t>
  </si>
  <si>
    <t xml:space="preserve"> P110_SCOPE_5172_CH3</t>
  </si>
  <si>
    <t xml:space="preserve"> P110_SCOPE_5172_CH4</t>
  </si>
  <si>
    <t xml:space="preserve"> P110_SCOPE_5172_CH5</t>
  </si>
  <si>
    <t>G1</t>
  </si>
  <si>
    <t xml:space="preserve"> P110_SCOPE_5172_CH6</t>
  </si>
  <si>
    <t xml:space="preserve"> P110_SCOPE_5172_CH7</t>
  </si>
  <si>
    <t>PXIe-6674T</t>
  </si>
  <si>
    <t>SYNC</t>
  </si>
  <si>
    <t>6674T</t>
  </si>
  <si>
    <t>P150</t>
  </si>
  <si>
    <t xml:space="preserve"> P150_6674T_PFI_0</t>
  </si>
  <si>
    <t xml:space="preserve"> P150_6674T_PFI_1</t>
  </si>
  <si>
    <t xml:space="preserve"> P150_6674T_PFI_2</t>
  </si>
  <si>
    <t xml:space="preserve"> P150_6674T_PFI_3</t>
  </si>
  <si>
    <t xml:space="preserve"> P150_6674T_PFI_4</t>
  </si>
  <si>
    <t xml:space="preserve"> P150_6674T_PFI_5</t>
  </si>
  <si>
    <t xml:space="preserve"> P150_6674T_CLKIN</t>
  </si>
  <si>
    <t xml:space="preserve"> P150_6674T_CLK_OUT</t>
  </si>
  <si>
    <t>PXIe-6368</t>
  </si>
  <si>
    <t>DAQ</t>
  </si>
  <si>
    <t>P127</t>
  </si>
  <si>
    <t xml:space="preserve"> P127_6368_DIG0_P0.0</t>
  </si>
  <si>
    <t xml:space="preserve"> P127_6368_DIG0_P0.1</t>
  </si>
  <si>
    <t xml:space="preserve"> P127_6368_DIG0_P0.2</t>
  </si>
  <si>
    <t xml:space="preserve"> P127_6368_DIG0_P0.3</t>
  </si>
  <si>
    <t xml:space="preserve"> P127_6368_DIG0_P0.4</t>
  </si>
  <si>
    <t xml:space="preserve"> P127_6368_DIG0_P0.5</t>
  </si>
  <si>
    <t xml:space="preserve"> P127_6368_DIG0_P0.6</t>
  </si>
  <si>
    <t xml:space="preserve"> P127_6368_DIG0_P0.7</t>
  </si>
  <si>
    <t>P115</t>
  </si>
  <si>
    <t xml:space="preserve"> P115_6368_DIG1_P0.8</t>
  </si>
  <si>
    <t xml:space="preserve"> P115_6368_DIG1_P0.9</t>
  </si>
  <si>
    <t xml:space="preserve"> P115_6368_DIG1_P0.10</t>
  </si>
  <si>
    <t xml:space="preserve"> P115_6368_DIG1_P0.11</t>
  </si>
  <si>
    <t xml:space="preserve"> P115_6368_DIG1_P0.12</t>
  </si>
  <si>
    <t xml:space="preserve"> P115_6368_DIG1_P0.13</t>
  </si>
  <si>
    <t xml:space="preserve"> P115_6368_DIG1_P0.14</t>
  </si>
  <si>
    <t xml:space="preserve"> P115_6368_DIG1_P0.15</t>
  </si>
  <si>
    <t xml:space="preserve"> P115_6368_DIG1_P0.16</t>
  </si>
  <si>
    <t xml:space="preserve"> P115_6368_DIG1_P0.17</t>
  </si>
  <si>
    <t xml:space="preserve"> P115_6368_DIG1_P0.18</t>
  </si>
  <si>
    <t xml:space="preserve"> P115_6368_DIG1_P0.19</t>
  </si>
  <si>
    <t xml:space="preserve"> P115_6368_DIG1_P0.20</t>
  </si>
  <si>
    <t xml:space="preserve"> P115_6368_DIG1_P0.21</t>
  </si>
  <si>
    <t xml:space="preserve"> P115_6368_DIG1_P0.22</t>
  </si>
  <si>
    <t xml:space="preserve"> P115_6368_DIG1_P0.23</t>
  </si>
  <si>
    <t xml:space="preserve"> P115_6368_DIG1_P0.24</t>
  </si>
  <si>
    <t xml:space="preserve"> P115_6368_DIG1_P0.25</t>
  </si>
  <si>
    <t xml:space="preserve"> P115_6368_DIG1_P0.26</t>
  </si>
  <si>
    <t xml:space="preserve"> P115_6368_DIG1_P0.27</t>
  </si>
  <si>
    <t xml:space="preserve"> P115_6368_DIG1_P0.28</t>
  </si>
  <si>
    <t xml:space="preserve"> P115_6368_DIG1_P0.29</t>
  </si>
  <si>
    <t xml:space="preserve"> P115_6368_DIG1_P0.30</t>
  </si>
  <si>
    <t xml:space="preserve"> P115_6368_DIG1_P0.31</t>
  </si>
  <si>
    <t xml:space="preserve"> P127_6368_DIG0_PFI_0/P1.0</t>
  </si>
  <si>
    <t xml:space="preserve"> P127_6368_DIG0_PFI_1/P1.1</t>
  </si>
  <si>
    <t xml:space="preserve"> P127_6368_DIG0_PFI_2/P1.2</t>
  </si>
  <si>
    <t xml:space="preserve"> P127_6368_DIG0_PFI_3/P1.3</t>
  </si>
  <si>
    <t xml:space="preserve"> P127_6368_DIG0_PFI_4/P1.4</t>
  </si>
  <si>
    <t xml:space="preserve"> P127_6368_DIG0_PFI_5/P1.5</t>
  </si>
  <si>
    <t xml:space="preserve"> P127_6368_DIG0_PFI_6/P1.6</t>
  </si>
  <si>
    <t xml:space="preserve"> P127_6368_DIG0_PFI_7/P1.7</t>
  </si>
  <si>
    <t xml:space="preserve"> P127_6368_DIG0_PFI_8/P2.0</t>
  </si>
  <si>
    <t xml:space="preserve"> P127_6368_DIG0_PFI_9/P2.1</t>
  </si>
  <si>
    <t xml:space="preserve"> P127_6368_DIG0_PFI_10/P2.2</t>
  </si>
  <si>
    <t xml:space="preserve"> P127_6368_DIG0_PFI_11/P2.3</t>
  </si>
  <si>
    <t xml:space="preserve"> P127_6368_DIG0_PFI_12/P2.4</t>
  </si>
  <si>
    <t xml:space="preserve"> P127_6368_DIG0_PFI_13/P2.5</t>
  </si>
  <si>
    <t xml:space="preserve"> P127_6368_DIG0_PFI_14/P2.6</t>
  </si>
  <si>
    <t xml:space="preserve"> P127_6368_DIG0_PFI_15/P2.7</t>
  </si>
  <si>
    <t>P123</t>
  </si>
  <si>
    <t xml:space="preserve"> P123_6368_ANA0_AI_0_POS </t>
  </si>
  <si>
    <t xml:space="preserve"> P123_6368_ANA0_AI_0_NEG </t>
  </si>
  <si>
    <t xml:space="preserve"> P123_6368_ANA0_AI_1_POS </t>
  </si>
  <si>
    <t xml:space="preserve"> P123_6368_ANA0_AI_1_NEG </t>
  </si>
  <si>
    <t xml:space="preserve"> P123_6368_ANA0_AI_2_POS </t>
  </si>
  <si>
    <t xml:space="preserve"> P123_6368_ANA0_AI_2_NEG </t>
  </si>
  <si>
    <t xml:space="preserve"> P123_6368_ANA0_AI_3_POS </t>
  </si>
  <si>
    <t xml:space="preserve"> P123_6368_ANA0_AI_3_NEG </t>
  </si>
  <si>
    <t xml:space="preserve"> P123_6368_ANA0_AI_4_POS </t>
  </si>
  <si>
    <t xml:space="preserve"> P123_6368_ANA0_AI_4_NEG </t>
  </si>
  <si>
    <t xml:space="preserve"> P123_6368_ANA0_AI_5_POS </t>
  </si>
  <si>
    <t xml:space="preserve"> P123_6368_ANA0_AI_5_NEG </t>
  </si>
  <si>
    <t xml:space="preserve"> P123_6368_ANA0_AI_6_POS </t>
  </si>
  <si>
    <t xml:space="preserve"> P123_6368_ANA0_AI_6_NEG </t>
  </si>
  <si>
    <t xml:space="preserve"> P123_6368_ANA0_AI_7_POS </t>
  </si>
  <si>
    <t xml:space="preserve"> P123_6368_ANA0_AI_7_NEG </t>
  </si>
  <si>
    <t>P119</t>
  </si>
  <si>
    <t xml:space="preserve"> P119_6368_ANA1_AI_8_POS </t>
  </si>
  <si>
    <t xml:space="preserve"> P119_6368_ANA1_AI_8_NEG </t>
  </si>
  <si>
    <t xml:space="preserve"> P119_6368_ANA1_AI_9_POS </t>
  </si>
  <si>
    <t xml:space="preserve"> P119_6368_ANA1_AI_9_NEG </t>
  </si>
  <si>
    <t xml:space="preserve"> P119_6368_ANA1_AI_10_POS </t>
  </si>
  <si>
    <t xml:space="preserve"> P119_6368_ANA1_AI_10_NEG </t>
  </si>
  <si>
    <t xml:space="preserve"> P119_6368_ANA1_AI_11_POS </t>
  </si>
  <si>
    <t xml:space="preserve"> P119_6368_ANA1_AI_11_NEG </t>
  </si>
  <si>
    <t xml:space="preserve"> P119_6368_ANA1_AI_12_POS </t>
  </si>
  <si>
    <t xml:space="preserve"> P119_6368_ANA1_AI_12_NEG </t>
  </si>
  <si>
    <t xml:space="preserve"> P119_6368_ANA1_AI_13_POS </t>
  </si>
  <si>
    <t xml:space="preserve"> P119_6368_ANA1_AI_13_NEG </t>
  </si>
  <si>
    <t xml:space="preserve"> P119_6368_ANA1_AI_14_POS </t>
  </si>
  <si>
    <t xml:space="preserve"> P119_6368_ANA1_AI_14_NEG </t>
  </si>
  <si>
    <t xml:space="preserve"> P119_6368_ANA1_AI_15_POS </t>
  </si>
  <si>
    <t xml:space="preserve"> P119_6368_ANA1_AI_15_NEG </t>
  </si>
  <si>
    <t xml:space="preserve"> P123_6368_ANA0_AO_0 </t>
  </si>
  <si>
    <t xml:space="preserve"> P123_6368_ANA0_AO_1 </t>
  </si>
  <si>
    <t xml:space="preserve"> P119_6368_ANA1_AO_2 </t>
  </si>
  <si>
    <t xml:space="preserve"> P119_6368_ANA1_AO_3 </t>
  </si>
  <si>
    <t xml:space="preserve"> P123_6368_ANA0_APFI_0 </t>
  </si>
  <si>
    <t xml:space="preserve"> P119_6368_ANA1_APFI_1 </t>
  </si>
  <si>
    <t>PXIe-4467</t>
  </si>
  <si>
    <t>SRC</t>
  </si>
  <si>
    <t>P122</t>
  </si>
  <si>
    <t xml:space="preserve"> P122_4467_SRC_AI0_POS_INST1</t>
  </si>
  <si>
    <t xml:space="preserve"> P122_4467_SRC_AI0_NEG_INST1</t>
  </si>
  <si>
    <t xml:space="preserve"> P122_4467_SRC_AI1_POS_INST1</t>
  </si>
  <si>
    <t xml:space="preserve"> P122_4467_SRC_AI1_NEG_INST1</t>
  </si>
  <si>
    <t xml:space="preserve"> P122_4467_SRC_AO0_POS_INST1</t>
  </si>
  <si>
    <t xml:space="preserve"> P122_4467_SRC_AO0_NEG_INST1</t>
  </si>
  <si>
    <t xml:space="preserve"> P122_4467_SRC_AO1_POS_INST1</t>
  </si>
  <si>
    <t xml:space="preserve"> P122_4467_SRC_AO1_NEG_INST1</t>
  </si>
  <si>
    <t xml:space="preserve"> P122_4467_SRC_GND_AI0/1_INST1</t>
  </si>
  <si>
    <t xml:space="preserve"> P122_4467_SRC_GND_AO0/1_INST1</t>
  </si>
  <si>
    <t xml:space="preserve"> P143_SYS_ID_POS5V </t>
  </si>
  <si>
    <t xml:space="preserve"> P143_SYS_ID_DATA </t>
  </si>
  <si>
    <t xml:space="preserve"> P143_SYS_ID_CLK </t>
  </si>
  <si>
    <t xml:space="preserve"> P143_SYS_I2C_DATA </t>
  </si>
  <si>
    <t xml:space="preserve"> P143_SYS_I2C_CLK </t>
  </si>
  <si>
    <t xml:space="preserve"> P143_SYS_TTL0 </t>
  </si>
  <si>
    <t xml:space="preserve"> P143_SYS_TTL1 </t>
  </si>
  <si>
    <t xml:space="preserve"> P143_SYS_TTL2 </t>
  </si>
  <si>
    <t xml:space="preserve"> P143_SYS_TTL3 </t>
  </si>
  <si>
    <t xml:space="preserve"> P143_DIB_INTERLOCK </t>
  </si>
  <si>
    <t xml:space="preserve"> P143_SYS_CHASSIS_GND</t>
  </si>
  <si>
    <t xml:space="preserve"> P119_6368_DAQ_GND</t>
  </si>
  <si>
    <t xml:space="preserve"> P123_6368_DAQ_GND</t>
  </si>
  <si>
    <t xml:space="preserve"> P102_AUX_CHASSIS_SHIELD</t>
  </si>
  <si>
    <t xml:space="preserve"> P179_AUX_CHASSIS_SHIELD</t>
  </si>
  <si>
    <t xml:space="preserve"> P142_4139_SMU_CH0_SHLD_GND</t>
  </si>
  <si>
    <t xml:space="preserve"> P103_4147_SMU_SHLD_GND_CH0</t>
  </si>
  <si>
    <t xml:space="preserve"> P103_4147_SMU_SHLD_GND_CH1</t>
  </si>
  <si>
    <t xml:space="preserve"> P103_4147_SMU_SHLD_GND_CH2</t>
  </si>
  <si>
    <t xml:space="preserve"> P103_4147_SMU_SHLD_GND_CH3</t>
  </si>
  <si>
    <t xml:space="preserve"> P175_4162_SHLD_GND </t>
  </si>
  <si>
    <t xml:space="preserve"> P167_4162_SHLD_GND </t>
  </si>
  <si>
    <t xml:space="preserve"> P178_4162_SHLD_GND </t>
  </si>
  <si>
    <t xml:space="preserve"> P158_4162_SHLD_GND </t>
  </si>
  <si>
    <t xml:space="preserve"> P155_4162_SHLD_GND </t>
  </si>
  <si>
    <t xml:space="preserve"> P147_4162_SHLD_GND </t>
  </si>
  <si>
    <t xml:space="preserve"> P139_4163_SHLD_GND </t>
  </si>
  <si>
    <t xml:space="preserve"> P138_4163_SHLD_GND </t>
  </si>
  <si>
    <t xml:space="preserve"> P171_4163_SHLD_GND </t>
  </si>
  <si>
    <t xml:space="preserve"> P163_4163_SHLD_GND </t>
  </si>
  <si>
    <t xml:space="preserve"> P159_4163_SHLD_GND </t>
  </si>
  <si>
    <t xml:space="preserve"> P151_4163_SHLD_GND </t>
  </si>
  <si>
    <t xml:space="preserve"> P131_4081_DMM_GND_SHLD_C1_S12</t>
  </si>
  <si>
    <t xml:space="preserve"> P131_4081_DMM_GND_SHLD_C1_S13</t>
  </si>
  <si>
    <t xml:space="preserve"> P131_4081_DMM_GND_SHLD_C1_S14</t>
  </si>
  <si>
    <t xml:space="preserve"> P166_6571_RESERVED_G1</t>
  </si>
  <si>
    <t>G7</t>
  </si>
  <si>
    <t xml:space="preserve"> P166_6571_RESERVED_G7</t>
  </si>
  <si>
    <t>H6</t>
  </si>
  <si>
    <t xml:space="preserve"> P166_6571_RESERVED_H6</t>
  </si>
  <si>
    <t xml:space="preserve"> P146_6571_RESERVED_G1</t>
  </si>
  <si>
    <t xml:space="preserve"> P146_6571_RESERVED_G7</t>
  </si>
  <si>
    <t xml:space="preserve"> P146_6571_RESERVED_H6</t>
  </si>
  <si>
    <t xml:space="preserve"> P170_6571_RESERVED_G1</t>
  </si>
  <si>
    <t xml:space="preserve"> P170_6571_RESERVED_G7</t>
  </si>
  <si>
    <t xml:space="preserve"> P170_6571_RESERVED_H6</t>
  </si>
  <si>
    <t xml:space="preserve"> P174_6571_RESERVED_G1</t>
  </si>
  <si>
    <t xml:space="preserve"> P174_6571_RESERVED_G7</t>
  </si>
  <si>
    <t xml:space="preserve"> P174_6571_RESERVED_H6</t>
  </si>
  <si>
    <t xml:space="preserve"> P154_6571_RESERVED_G1</t>
  </si>
  <si>
    <t xml:space="preserve"> P154_6571_RESERVED_G7</t>
  </si>
  <si>
    <t xml:space="preserve"> P154_6571_RESERVED_H6</t>
  </si>
  <si>
    <t xml:space="preserve"> P150_6674T_UNUSED_A7</t>
  </si>
  <si>
    <t xml:space="preserve"> P150_6674T_UNUSED_A9</t>
  </si>
  <si>
    <t xml:space="preserve"> P150_6674T_UNUSED_B8</t>
  </si>
  <si>
    <t xml:space="preserve"> P150_6674T_UNUSED_C9</t>
  </si>
  <si>
    <t xml:space="preserve"> P150_6674T_UNUSED_D8</t>
  </si>
  <si>
    <t xml:space="preserve"> P150_6674T_UNUSED_E9</t>
  </si>
  <si>
    <t xml:space="preserve"> P150_6674T_UNUSED_F8</t>
  </si>
  <si>
    <t xml:space="preserve"> P150_6674T_UNUSED_G3</t>
  </si>
  <si>
    <t xml:space="preserve"> P150_6674T_UNUSED_G9</t>
  </si>
  <si>
    <t xml:space="preserve"> P150_6674T_UNUSED_H8</t>
  </si>
  <si>
    <t xml:space="preserve"> DGND</t>
  </si>
  <si>
    <t>A8</t>
  </si>
  <si>
    <t>B7</t>
  </si>
  <si>
    <t>B9</t>
  </si>
  <si>
    <t>C8</t>
  </si>
  <si>
    <t>D7</t>
  </si>
  <si>
    <t>D9</t>
  </si>
  <si>
    <t>E8</t>
  </si>
  <si>
    <t>F7</t>
  </si>
  <si>
    <t>F9</t>
  </si>
  <si>
    <t>G2</t>
  </si>
  <si>
    <t>G4</t>
  </si>
  <si>
    <t>G6</t>
  </si>
  <si>
    <t>G8</t>
  </si>
  <si>
    <t>H1</t>
  </si>
  <si>
    <t>H3</t>
  </si>
  <si>
    <t>H5</t>
  </si>
  <si>
    <t>H7</t>
  </si>
  <si>
    <t>H9</t>
  </si>
  <si>
    <t xml:space="preserve"> AGND</t>
  </si>
  <si>
    <t xml:space="preserve"> PGND</t>
  </si>
  <si>
    <t>VIHFC</t>
  </si>
  <si>
    <t>VIHSC</t>
  </si>
  <si>
    <t>C18</t>
  </si>
  <si>
    <t>VIHSE</t>
  </si>
  <si>
    <t>GND</t>
  </si>
  <si>
    <t>USER+12V</t>
  </si>
  <si>
    <t>USER+15V</t>
  </si>
  <si>
    <t>USER-15V</t>
  </si>
  <si>
    <t>A11, B11, C11</t>
  </si>
  <si>
    <t>A15, B15, C15</t>
  </si>
  <si>
    <t>A13, B13, C13</t>
  </si>
  <si>
    <t>POS12HS, POS12HF1, POS12HF2</t>
  </si>
  <si>
    <t>POS15HS, POS15HF1, POS15HF2</t>
  </si>
  <si>
    <t>NEG15HS, NEG15HF1, NEG15HF2</t>
  </si>
  <si>
    <t>VIHFA</t>
  </si>
  <si>
    <t>VIHSA</t>
  </si>
  <si>
    <t>C13</t>
  </si>
  <si>
    <t>PINCARDD</t>
  </si>
  <si>
    <t>C15</t>
  </si>
  <si>
    <t>PINA</t>
  </si>
  <si>
    <t>C11</t>
  </si>
  <si>
    <t>PINC</t>
  </si>
  <si>
    <t>PINE</t>
  </si>
  <si>
    <t>PING</t>
  </si>
  <si>
    <t>12V</t>
  </si>
  <si>
    <t>15V</t>
  </si>
  <si>
    <t>A16RLY11</t>
  </si>
  <si>
    <t>DPDT</t>
  </si>
  <si>
    <t>A16RLY12</t>
  </si>
  <si>
    <t>A16RLY13</t>
  </si>
  <si>
    <t>A16RLY01</t>
  </si>
  <si>
    <t>A16RLY02</t>
  </si>
  <si>
    <t>A16RLY03</t>
  </si>
  <si>
    <t>A16RLY04</t>
  </si>
  <si>
    <t>A16RLY05</t>
  </si>
  <si>
    <t>A16RLY07</t>
  </si>
  <si>
    <t>A16RLY08</t>
  </si>
  <si>
    <t>A16RLY09</t>
  </si>
  <si>
    <t>A16RLY14</t>
  </si>
  <si>
    <t>A16RLY15</t>
  </si>
  <si>
    <t>P118_F6</t>
  </si>
  <si>
    <t>P118_F5</t>
  </si>
  <si>
    <t>P118_F4</t>
  </si>
  <si>
    <t>P118_E4</t>
  </si>
  <si>
    <t>P118_E6</t>
  </si>
  <si>
    <t>P118_D6</t>
  </si>
  <si>
    <t>P118_D5</t>
  </si>
  <si>
    <t>P118_D4</t>
  </si>
  <si>
    <t>P162_F6</t>
  </si>
  <si>
    <t>P162_F5</t>
  </si>
  <si>
    <t>P162_F4</t>
  </si>
  <si>
    <t>P162_E4</t>
  </si>
  <si>
    <t>P162_E6</t>
  </si>
  <si>
    <t>P162_D6</t>
  </si>
  <si>
    <t>P162_D5</t>
  </si>
  <si>
    <t>P162_D4</t>
  </si>
  <si>
    <t>P118_2567_RELAY_CH1</t>
  </si>
  <si>
    <t>P118_2567_RELAY_CH2</t>
  </si>
  <si>
    <t>P118_2567_RELAY_CH3</t>
  </si>
  <si>
    <t>P118_2567_RELAY_CH4</t>
  </si>
  <si>
    <t>P118_2567_RELAY_CH5</t>
  </si>
  <si>
    <t>P118_2567_RELAY_CH7</t>
  </si>
  <si>
    <t>P162_2567_RELAY_CH11</t>
  </si>
  <si>
    <t>P162_2567_RELAY_CH12</t>
  </si>
  <si>
    <t>P162_2567_RELAY_CH13</t>
  </si>
  <si>
    <t>P162_2567_RELAY_CH14</t>
  </si>
  <si>
    <t>P162_2567_RELAY_CH15</t>
  </si>
  <si>
    <t>Project</t>
  </si>
  <si>
    <t>Activity</t>
  </si>
  <si>
    <t>In-charge</t>
  </si>
  <si>
    <t>Start Date</t>
  </si>
  <si>
    <t>End Date</t>
  </si>
  <si>
    <t>Duration
(Days)</t>
  </si>
  <si>
    <t>Days
Completed</t>
  </si>
  <si>
    <t>% Done</t>
  </si>
  <si>
    <t>Status</t>
  </si>
  <si>
    <t>Feasibility</t>
  </si>
  <si>
    <t>Device Familiarity</t>
  </si>
  <si>
    <t>Complete</t>
  </si>
  <si>
    <t>Source Test Program Analysis</t>
  </si>
  <si>
    <t>Legacy Schematic Review</t>
  </si>
  <si>
    <t>HW Development
Loadboard/
Daughterboard</t>
  </si>
  <si>
    <t>Schematic Generation</t>
  </si>
  <si>
    <t>Not Started</t>
  </si>
  <si>
    <t>BOM Generation/PR List</t>
  </si>
  <si>
    <t>Component (PR/PO/Delivery)</t>
  </si>
  <si>
    <t>Fabrication (PR/PO/Delivery)</t>
  </si>
  <si>
    <t>Loadboard Bring Up</t>
  </si>
  <si>
    <t>Develop Code Architecture &amp; Contents</t>
  </si>
  <si>
    <t>Establish Test Sequence</t>
  </si>
  <si>
    <t>Create Pin Map and Binning Definition Files</t>
  </si>
  <si>
    <t>Establish Digital Pattern Project</t>
  </si>
  <si>
    <t>Develop Tests</t>
  </si>
  <si>
    <t>Configure test sequences for all test flows</t>
  </si>
  <si>
    <t>Test Program Documentation</t>
  </si>
  <si>
    <t>Offline Debug</t>
  </si>
  <si>
    <t>Test Flows Debug</t>
  </si>
  <si>
    <t>Customer preparation of system resources &amp; tester allocation</t>
  </si>
  <si>
    <t>Single-site Bin 1 Debug</t>
  </si>
  <si>
    <t>Single-site Bin 1 Repeatability Debug</t>
  </si>
  <si>
    <t>Multisite Bin 1 Debug</t>
  </si>
  <si>
    <t>Multisite Bin 1 Repeatability Debug</t>
  </si>
  <si>
    <t>Code clean-up</t>
  </si>
  <si>
    <t>Validation</t>
  </si>
  <si>
    <t>Correlation</t>
  </si>
  <si>
    <t>Engineering Verification</t>
  </si>
  <si>
    <t>Bulk Correlation</t>
  </si>
  <si>
    <t>Yield Validation</t>
  </si>
  <si>
    <t>Reject Verification</t>
  </si>
  <si>
    <t>Deployment</t>
  </si>
  <si>
    <t>Create Test program export for Customer</t>
  </si>
  <si>
    <t>Site Acceptace test (SAT)</t>
  </si>
  <si>
    <t>Buy-off</t>
  </si>
  <si>
    <t>Customer buy-off/sign-off</t>
  </si>
  <si>
    <t>Production Launch</t>
  </si>
  <si>
    <t>Feasibility to Release</t>
  </si>
  <si>
    <t>Days @8hr/D</t>
  </si>
  <si>
    <t>Man Hr @8hr/D</t>
  </si>
  <si>
    <t>Days @16hr/D</t>
  </si>
  <si>
    <t>Weeks</t>
  </si>
  <si>
    <t>AD7690 Migration</t>
  </si>
  <si>
    <t>PROJECT NAME: AD7690 TEST MIGRATION FROM CTS-5400 TO NI STS GP3</t>
  </si>
  <si>
    <t xml:space="preserve">CUSTOMER: </t>
  </si>
  <si>
    <t>Jul 24</t>
  </si>
  <si>
    <t>Aug 2</t>
  </si>
  <si>
    <t>Aug 8</t>
  </si>
  <si>
    <t>Sept 1</t>
  </si>
  <si>
    <t>Oct 2</t>
  </si>
  <si>
    <t>Nov 1</t>
  </si>
  <si>
    <t>Dec 1</t>
  </si>
  <si>
    <t>Jan 1</t>
  </si>
  <si>
    <t>Item</t>
  </si>
  <si>
    <t>Activities</t>
  </si>
  <si>
    <t>Duration (days)</t>
  </si>
  <si>
    <t>Responsible</t>
  </si>
  <si>
    <t>Deliverables</t>
  </si>
  <si>
    <t>Resources Needed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</si>
  <si>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</si>
  <si>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</si>
  <si>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</si>
  <si>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</si>
  <si>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</si>
  <si>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</si>
  <si>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</si>
  <si>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</si>
  <si>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</si>
  <si>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</si>
  <si>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</si>
  <si>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</si>
  <si>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</si>
  <si>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</si>
  <si>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</si>
  <si>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</si>
  <si>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</si>
  <si>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</si>
  <si>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</si>
  <si>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</si>
  <si>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</si>
  <si>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</si>
  <si>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</si>
  <si>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</si>
  <si>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</si>
  <si>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</si>
  <si>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</si>
  <si>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</si>
  <si>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GPST-provided</t>
  </si>
  <si>
    <t>ADI-provided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</si>
  <si>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</si>
  <si>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</si>
  <si>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</si>
  <si>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</si>
  <si>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</si>
  <si>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</si>
  <si>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</si>
  <si>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</si>
  <si>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</si>
  <si>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</si>
  <si>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</si>
  <si>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</si>
  <si>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</si>
  <si>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</si>
  <si>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</si>
  <si>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</si>
  <si>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</si>
  <si>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</si>
  <si>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</si>
  <si>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</si>
  <si>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</si>
  <si>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</si>
  <si>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</si>
  <si>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</si>
  <si>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</si>
  <si>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</si>
  <si>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</si>
  <si>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</si>
  <si>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</si>
  <si>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</si>
  <si>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</si>
  <si>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</si>
  <si>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</si>
  <si>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</si>
  <si>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</si>
  <si>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</si>
  <si>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</si>
  <si>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</si>
  <si>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</si>
  <si>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</si>
  <si>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</si>
  <si>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</si>
  <si>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</si>
  <si>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</si>
  <si>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</si>
  <si>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</si>
  <si>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</si>
  <si>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</si>
  <si>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</si>
  <si>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</si>
  <si>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</si>
  <si>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</si>
  <si>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</si>
  <si>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</si>
  <si>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</si>
  <si>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</si>
  <si>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</si>
  <si>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</si>
  <si>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</si>
  <si>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</si>
  <si>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</si>
  <si>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</si>
  <si>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</si>
  <si>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</si>
  <si>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</si>
  <si>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</si>
  <si>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</si>
  <si>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</si>
  <si>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</si>
  <si>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</si>
  <si>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</si>
  <si>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</si>
  <si>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</si>
  <si>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</si>
  <si>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</si>
  <si>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</si>
  <si>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</si>
  <si>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</si>
  <si>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</si>
  <si>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</si>
  <si>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</si>
  <si>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</si>
  <si>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</si>
  <si>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</si>
  <si>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</si>
  <si>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</si>
  <si>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</si>
  <si>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</si>
  <si>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</si>
  <si>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</si>
  <si>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</si>
  <si>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</si>
  <si>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</si>
  <si>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</si>
  <si>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</si>
  <si>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</si>
  <si>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</si>
  <si>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</si>
  <si>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</si>
  <si>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</si>
  <si>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</si>
  <si>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</si>
  <si>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</si>
  <si>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</si>
  <si>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</si>
  <si>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</si>
  <si>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</si>
  <si>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</si>
  <si>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</si>
  <si>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</si>
  <si>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</si>
  <si>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</si>
  <si>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</si>
  <si>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</si>
  <si>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</si>
  <si>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</si>
  <si>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</si>
  <si>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</si>
  <si>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</si>
  <si>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</si>
  <si>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</si>
  <si>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</si>
  <si>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</si>
  <si>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</si>
  <si>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</si>
  <si>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</si>
  <si>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</si>
  <si>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</si>
  <si>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</si>
  <si>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</si>
  <si>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</si>
  <si>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FEASIBILITY</t>
  </si>
  <si>
    <t>1. Project Kickoff</t>
  </si>
  <si>
    <t>TMU/ADI</t>
  </si>
  <si>
    <t>2. Device Familiarity</t>
  </si>
  <si>
    <t>TMU</t>
  </si>
  <si>
    <t>Datasheet</t>
  </si>
  <si>
    <t>3. Source Test Program Analysis</t>
  </si>
  <si>
    <t>Feasibility Report</t>
  </si>
  <si>
    <t>Legacy Test Program</t>
  </si>
  <si>
    <t>4. Legacy Schematic Review</t>
  </si>
  <si>
    <t>Legacy Schematic</t>
  </si>
  <si>
    <t>5. Create initial resource map</t>
  </si>
  <si>
    <t>Resource Map</t>
  </si>
  <si>
    <t>HARDWARE DEVELOPMENT</t>
  </si>
  <si>
    <t xml:space="preserve">     Resource Mapping Complete (25%)</t>
  </si>
  <si>
    <t>1. Resource Mapping</t>
  </si>
  <si>
    <t>2. Schematic Annotation</t>
  </si>
  <si>
    <t>Schematic Annotation</t>
  </si>
  <si>
    <t>3. Create Initial Schematic Diagram using Cadence</t>
  </si>
  <si>
    <t>EMU</t>
  </si>
  <si>
    <t>Schematic Design - Cadence</t>
  </si>
  <si>
    <t>4. Schematic Review</t>
  </si>
  <si>
    <t>TMU/EMU/ADI</t>
  </si>
  <si>
    <t>5. Purchase loadboard components</t>
  </si>
  <si>
    <t>TMU/EMU</t>
  </si>
  <si>
    <t>6. Create board design</t>
  </si>
  <si>
    <t>Board Design</t>
  </si>
  <si>
    <t>7. Board design review</t>
  </si>
  <si>
    <t>8. Board design revisions</t>
  </si>
  <si>
    <t>9. Fabricate the Final board layout</t>
  </si>
  <si>
    <t>10. Solder all the components into the loadboard + QC</t>
  </si>
  <si>
    <t>Loadboard</t>
  </si>
  <si>
    <t>Components, stiffener</t>
  </si>
  <si>
    <t>11. Loadboard bring up</t>
  </si>
  <si>
    <t>TEST PROGRAM DEVELOPMENT</t>
  </si>
  <si>
    <t>1. Develop Code Architecture and contents</t>
  </si>
  <si>
    <t>NI LabView, NI TestStand</t>
  </si>
  <si>
    <t>2. Establish a test sequence template</t>
  </si>
  <si>
    <t>Test Sequence File Temp</t>
  </si>
  <si>
    <t>3. Create pin map and binning definition files</t>
  </si>
  <si>
    <t>PinMap, Bin map</t>
  </si>
  <si>
    <t>Bin files</t>
  </si>
  <si>
    <t>4. Establish digital pattern project</t>
  </si>
  <si>
    <t>Digital Project File</t>
  </si>
  <si>
    <t>Legacy test patterns</t>
  </si>
  <si>
    <t>5. Develop tests</t>
  </si>
  <si>
    <t>Test Program</t>
  </si>
  <si>
    <t>6. Configure test sequences for all test flows</t>
  </si>
  <si>
    <t>Test Sequence File w/ TP</t>
  </si>
  <si>
    <t>7. Offline debug</t>
  </si>
  <si>
    <t xml:space="preserve">     HW+SW ready (45%)</t>
  </si>
  <si>
    <t>TEST FLOWS DEBUG</t>
  </si>
  <si>
    <t>1. Prepare equipment needed for debug</t>
  </si>
  <si>
    <t>CTS-5400, Oscilloscope, DUT, Socket, Tweezers, Tools</t>
  </si>
  <si>
    <t>2. Single-site Bin1 Debug</t>
  </si>
  <si>
    <t>3. Single-site Bin1 Repeatability Debug</t>
  </si>
  <si>
    <t>datalogs, stdf</t>
  </si>
  <si>
    <t>4. Multi-site Bin1 Debug</t>
  </si>
  <si>
    <t>5. Multi-site Bin1 Repeatability Debug</t>
  </si>
  <si>
    <t>6. Safe Site shutdown</t>
  </si>
  <si>
    <t>7. Code clean-up</t>
  </si>
  <si>
    <t xml:space="preserve">     HW+SW Debug Complete (15%)</t>
  </si>
  <si>
    <t>CORRELATION</t>
  </si>
  <si>
    <t>1. Collect correlation data</t>
  </si>
  <si>
    <t>legacy datalogs, legacy test time, CTS-5400, Oscilloscope, DUT, Socket, Tweezers, Tools</t>
  </si>
  <si>
    <t>2. Perform spot correlation activities</t>
  </si>
  <si>
    <t>3. Consolidate spot correlation data</t>
  </si>
  <si>
    <t>CorL8 report + ppt (graphs)</t>
  </si>
  <si>
    <t>4. Data Review</t>
  </si>
  <si>
    <t>5. Improve SD and CPK</t>
  </si>
  <si>
    <t>6. Test Time Reduction</t>
  </si>
  <si>
    <t>TestTime log report</t>
  </si>
  <si>
    <t>ENGINEERING VERIFICATION</t>
  </si>
  <si>
    <t>1. See notes for the list of EVF Activities</t>
  </si>
  <si>
    <t>datalogs, stdf, summary reports (format from ADI or see previous projects)</t>
  </si>
  <si>
    <t>BULK CORRELATION</t>
  </si>
  <si>
    <t>1. Request reference bulk correlation</t>
  </si>
  <si>
    <t>legacy bulk correlation data, CTS-5400, Oscilloscope, DUT, Socket, Tweezers, Tools</t>
  </si>
  <si>
    <t>2. Gather data on legacy</t>
  </si>
  <si>
    <t>3. Gather data on STS. Debug as needed until data is approved</t>
  </si>
  <si>
    <t>5. Consolidate bulk correlation data</t>
  </si>
  <si>
    <t>YIELD VALIDATION</t>
  </si>
  <si>
    <t>1. Request reference yield validation</t>
  </si>
  <si>
    <t>legacy yield validation data, CTS-5400, Oscilloscope, DUT, Socket, Tweezers, Tools</t>
  </si>
  <si>
    <t>4. Consolidate yield validation data</t>
  </si>
  <si>
    <t>yield validation data</t>
  </si>
  <si>
    <t>REJECT VERIFICATION</t>
  </si>
  <si>
    <t>1. Match and explain rejects between two platforms</t>
  </si>
  <si>
    <t>Reject verification data (excel file)</t>
  </si>
  <si>
    <t>CTS-5400 and legacy datalogs</t>
  </si>
  <si>
    <t xml:space="preserve">     3-lot Qual Complete (5%)</t>
  </si>
  <si>
    <t>FINAL TEST PROGRAM RELEASE/SAFE LAUNCH</t>
  </si>
  <si>
    <t>1. Create test program export to be endorsed to customer</t>
  </si>
  <si>
    <t>Final TP</t>
  </si>
  <si>
    <t xml:space="preserve">     Product Line Buy-off (5%)</t>
  </si>
  <si>
    <t>LEGEND:</t>
  </si>
  <si>
    <t>DONE</t>
  </si>
  <si>
    <t>TARGET</t>
  </si>
  <si>
    <t>NEED ATTN</t>
  </si>
  <si>
    <t xml:space="preserve">07-Aug-23 to </t>
  </si>
  <si>
    <t>Resource Mapping</t>
  </si>
  <si>
    <t>Project Kickoff</t>
  </si>
  <si>
    <t>Create Initial Resource Map</t>
  </si>
  <si>
    <t>Schematic Review and Modification</t>
  </si>
  <si>
    <t>Placement and Layout</t>
  </si>
  <si>
    <t>Layout Review and Modification</t>
  </si>
  <si>
    <t>Assembly Board and QA</t>
  </si>
  <si>
    <t>SW Development</t>
  </si>
  <si>
    <t>P139_C1
P139_C2</t>
  </si>
  <si>
    <t>P143_SYS_POS12V
P139_4163_SMU_CH2_HI_F
P139_4163_SMU_CH2_HI_S</t>
  </si>
  <si>
    <t>P139_A1
P139_A2</t>
  </si>
  <si>
    <t>P143_4110_PPS_POS20V
P139_4163_SMU_CH0_HI_F
P139_4163_SMU_CH0_HI_S</t>
  </si>
  <si>
    <t>P139_B1
P139_B2</t>
  </si>
  <si>
    <t>P143_4110_PPS_NEG20V
P139_4163_SMU_CH1_HI_F
P139_4163_SMU_CH1_HI_S</t>
  </si>
  <si>
    <t>P167_4162_SMU_CH8_HI_F</t>
  </si>
  <si>
    <t>P167_4162_SMU_CH8_HI_S</t>
  </si>
  <si>
    <t>P167_4162_SMU_CH6_HI_F</t>
  </si>
  <si>
    <t>P158_4162_SMU_CH7_HI_F</t>
  </si>
  <si>
    <t>P167_4162_SMU_CH6_HI_S</t>
  </si>
  <si>
    <t>P158_4162_SMU_CH7_HI_S</t>
  </si>
  <si>
    <t>P167_4162_SMU_CH7_HI_F</t>
  </si>
  <si>
    <t>P167_4162_SMU_CH7_HI_S</t>
  </si>
  <si>
    <t>P147_4162_SMU_CH7_HI_F</t>
  </si>
  <si>
    <t>P147_4162_SMU_CH7_HI_S</t>
  </si>
  <si>
    <t>P178_4162_SMU_CH0_HI_F</t>
  </si>
  <si>
    <t>P147_4162_SMU_CH6_HI_F</t>
  </si>
  <si>
    <t>P178_4162_SMU_CH0_HI_S</t>
  </si>
  <si>
    <t>P147_4162_SMU_CH6_HI_S</t>
  </si>
  <si>
    <t>P178_4162_SMU_CH3_HI_F</t>
  </si>
  <si>
    <t>P147_4162_SMU_CH10_HI_F</t>
  </si>
  <si>
    <t>P178_4162_SMU_CH3_HI_S</t>
  </si>
  <si>
    <t>P147_4162_SMU_CH10_HI_S</t>
  </si>
  <si>
    <t>P131_A2</t>
  </si>
  <si>
    <t>P131_A5</t>
  </si>
  <si>
    <t>P143_C4</t>
  </si>
  <si>
    <t>RESET</t>
  </si>
  <si>
    <t>CLEAR</t>
  </si>
  <si>
    <t>P174_6571_DIO_10</t>
  </si>
  <si>
    <t>P146_6571_DIO_10</t>
  </si>
  <si>
    <t>SMU4137_DUT_REF</t>
  </si>
  <si>
    <t>SMU4137_AVDD</t>
  </si>
  <si>
    <t>SMU4162_POS_VBUF</t>
  </si>
  <si>
    <t>SMU4162_NEG_VBUF</t>
  </si>
  <si>
    <t>SMU4162_COMP_V</t>
  </si>
  <si>
    <t>SMU4162_COMP_IN</t>
  </si>
  <si>
    <t>SMU4162_VIO</t>
  </si>
  <si>
    <t>SMU4162_REF_BUF_PWR</t>
  </si>
  <si>
    <t>SMU4162_EXT_REF</t>
  </si>
  <si>
    <t>SMU4162_DC</t>
  </si>
  <si>
    <t>SRC4467_ADC_BUF_IN_HI</t>
  </si>
  <si>
    <t>SRC4467_ADC_BUF_IN_LO</t>
  </si>
  <si>
    <t>HSD6571_PVS_SDIN</t>
  </si>
  <si>
    <t>HSD6571_PVS_SCLK</t>
  </si>
  <si>
    <t>HSD6571_PVS_SYNC_N</t>
  </si>
  <si>
    <t>HSD6571_PVS_SDO</t>
  </si>
  <si>
    <t>HSD6571_CNV</t>
  </si>
  <si>
    <t>HSD6571_DIN</t>
  </si>
  <si>
    <t>HSD6571_SCK</t>
  </si>
  <si>
    <t>HSD6571_SDOUT</t>
  </si>
  <si>
    <t>HSD6571_COMP_LATCH</t>
  </si>
  <si>
    <t>HSD6571_CAL_SDOUT</t>
  </si>
  <si>
    <t>HSD6571_PVS_CLEAR</t>
  </si>
  <si>
    <t>HSD6571_PVS_RESET</t>
  </si>
  <si>
    <t>HSD6571_PVS_LDAC</t>
  </si>
  <si>
    <t>SMU4163_P15V</t>
  </si>
  <si>
    <t>SMU4163_M15V</t>
  </si>
  <si>
    <t>SMU4163_RLY12V</t>
  </si>
  <si>
    <t>DMM4081_PMMAHI</t>
  </si>
  <si>
    <t>DMM4081_PMMBHI</t>
  </si>
  <si>
    <t>DMM4081_PMMBLO</t>
  </si>
  <si>
    <t>DMM4081_PMMALO</t>
  </si>
  <si>
    <t>SMU4162_DC_GND</t>
  </si>
  <si>
    <t>SMU4162_EXT_REF_GND</t>
  </si>
  <si>
    <t>P135_4137_SMU_CH0_HI_S</t>
  </si>
  <si>
    <t>P135_4137_SMU_CH0_LO_S</t>
  </si>
  <si>
    <t>P135_4137_SMU_CH0_LO</t>
  </si>
  <si>
    <t>P107_4137_SMU_CH0_LO</t>
  </si>
  <si>
    <t>P107_4137_SMU_CH0_LO_S</t>
  </si>
  <si>
    <t>P135_4137_SMU_CH3_HI_S</t>
  </si>
  <si>
    <t>P107_4137_SMU_CH3_HI_S</t>
  </si>
  <si>
    <t>P178_4162_SMU_CH1_HI_F</t>
  </si>
  <si>
    <t>P178_4162_SMU_CH1_HI_S</t>
  </si>
  <si>
    <t>P178_4162_SMU_CH1_LO_S</t>
  </si>
  <si>
    <t>P147_4162_SMU_CH7_LO_S</t>
  </si>
  <si>
    <t>P178_4162_SMU_CH2_LO_S</t>
  </si>
  <si>
    <t>P147_4162_SMU_CH8_LO_S</t>
  </si>
  <si>
    <t>P147_4162_SMU_CH9_HI_F</t>
  </si>
  <si>
    <t>P147_4162_SMU_CH9_HI_S</t>
  </si>
  <si>
    <t>P178_4162_SMU_CH4_HI_F</t>
  </si>
  <si>
    <t>P178_4162_SMU_CH4_HI_S</t>
  </si>
  <si>
    <t>P135_4137_SMU_CH1_HI_S</t>
  </si>
  <si>
    <t>P107_4137_SMU_CH1_HI_S</t>
  </si>
  <si>
    <t>P158_4162_SMU_CH6_HI_F</t>
  </si>
  <si>
    <t>P107_4137_SMU_CH0_HI_S</t>
  </si>
  <si>
    <t>P131_F5</t>
  </si>
  <si>
    <t>P158_4162_SMU_CH8_HI_F</t>
  </si>
  <si>
    <t>P158_4162_SMU_CH8_HI_S</t>
  </si>
  <si>
    <t>GP3 CONFIGURATION</t>
  </si>
  <si>
    <t>OUTPUT</t>
  </si>
  <si>
    <t>RESOURCE</t>
  </si>
  <si>
    <t>SLOT</t>
  </si>
  <si>
    <t>CHANNEL/
PORT</t>
  </si>
  <si>
    <t>FUNCTION</t>
  </si>
  <si>
    <t>REMARKS</t>
  </si>
  <si>
    <t>PXIe-4162_SMU</t>
  </si>
  <si>
    <t>CH6</t>
  </si>
  <si>
    <t> </t>
  </si>
  <si>
    <t>P158_4162_SMU_CH6_HI_S</t>
  </si>
  <si>
    <t>P158_4162_SMU_CH6_LO_S</t>
  </si>
  <si>
    <t> Connect to ground</t>
  </si>
  <si>
    <t>P158_4162_SMU_CH6_GUARD</t>
  </si>
  <si>
    <t>P158_4162_SMU_CH0_CH11_LO</t>
  </si>
  <si>
    <t>Connect to ground </t>
  </si>
  <si>
    <t>CH7</t>
  </si>
  <si>
    <t>P158_4162_SMU_CH7_LO_S</t>
  </si>
  <si>
    <t>P158_4162_SMU_CH7_GUARD</t>
  </si>
  <si>
    <t>CH8</t>
  </si>
  <si>
    <t>P158_4162_SMU_CH8_LO_S</t>
  </si>
  <si>
    <t>P158_4162_SMU_CH8_GUARD</t>
  </si>
  <si>
    <t>P158_4162_SHLD_GND</t>
  </si>
  <si>
    <t>P158_4162_SMU_CH9_HI_F</t>
  </si>
  <si>
    <t>CH9</t>
  </si>
  <si>
    <t>P158_4162_SMU_CH9_HI_S</t>
  </si>
  <si>
    <t>P158_4162_SMU_CH9_LO_S</t>
  </si>
  <si>
    <t>P158_4162_SMU_CH9_GUARD</t>
  </si>
  <si>
    <t>P158_4162_SMU_CH10_HI_F</t>
  </si>
  <si>
    <t>CH10</t>
  </si>
  <si>
    <t>P158_4162_SMU_CH10_HI_S</t>
  </si>
  <si>
    <t>P158_4162_SMU_CH10_LO_S</t>
  </si>
  <si>
    <t>P158_4162_SMU_CH10_GUARD</t>
  </si>
  <si>
    <t>P158_4162_SMU_CH11_HI_F</t>
  </si>
  <si>
    <t>CH11</t>
  </si>
  <si>
    <t>P158_4162_SMU_CH11_HI_S</t>
  </si>
  <si>
    <t>P158_4162_SMU_CH11_LO_S</t>
  </si>
  <si>
    <t>P158_4162_SMU_CH11_GUARD</t>
  </si>
  <si>
    <t>P147_4162_SMU_CH6_LO_S</t>
  </si>
  <si>
    <t>P147_4162_SMU_CH6_GUARD</t>
  </si>
  <si>
    <t>P147_4162_SMU_CH0_CH11_LO</t>
  </si>
  <si>
    <t>P147_4162_SMU_CH7_GUARD</t>
  </si>
  <si>
    <t>P147_4162_SMU_CH8_HI_F</t>
  </si>
  <si>
    <t>P147_4162_SMU_CH8_HI_S</t>
  </si>
  <si>
    <t>P147_4162_SMU_CH8_GUARD</t>
  </si>
  <si>
    <t>P147_4162_SHLD_GND</t>
  </si>
  <si>
    <t>P147_4162_SMU_CH9_LO_S</t>
  </si>
  <si>
    <t>P147_4162_SMU_CH9_GUARD</t>
  </si>
  <si>
    <t>P147_4162_SMU_CH10_LO_S</t>
  </si>
  <si>
    <t>P147_4162_SMU_CH10_GUARD</t>
  </si>
  <si>
    <t>P147_4162_SMU_CH11_HI_F</t>
  </si>
  <si>
    <t>P147_4162_SMU_CH11_HI_S</t>
  </si>
  <si>
    <t>P147_4162_SMU_CH11_LO_S</t>
  </si>
  <si>
    <t>P147_4162_SMU_CH11_GUARD</t>
  </si>
  <si>
    <t>P167_4162_SMU_CH6_LO_S</t>
  </si>
  <si>
    <t>P167_4162_SMU_CH6_GUARD</t>
  </si>
  <si>
    <t>P167_4162_SMU_CH0_CH11_LO</t>
  </si>
  <si>
    <t>P167_4162_SMU_CH7_LO_S</t>
  </si>
  <si>
    <t>P167_4162_SMU_CH7_GUARD</t>
  </si>
  <si>
    <t>P167_4162_SMU_CH8_LO_S</t>
  </si>
  <si>
    <t>P167_4162_SMU_CH8_GUARD</t>
  </si>
  <si>
    <t>P167_4162_SHLD_GND</t>
  </si>
  <si>
    <t>P167_4162_SMU_CH9_HI_F</t>
  </si>
  <si>
    <t>P167_4162_SMU_CH9_HI_S</t>
  </si>
  <si>
    <t>P167_4162_SMU_CH9_LO_S</t>
  </si>
  <si>
    <t>P167_4162_SMU_CH9_GUARD</t>
  </si>
  <si>
    <t>P167_4162_SMU_CH10_HI_F</t>
  </si>
  <si>
    <t>P167_4162_SMU_CH10_HI_S</t>
  </si>
  <si>
    <t>P167_4162_SMU_CH10_LO_S</t>
  </si>
  <si>
    <t>P167_4162_SMU_CH10_GUARD</t>
  </si>
  <si>
    <t>P167_4162_SMU_CH11_HI_F</t>
  </si>
  <si>
    <t>P167_4162_SMU_CH11_HI_S</t>
  </si>
  <si>
    <t>P167_4162_SMU_CH11_LO_S</t>
  </si>
  <si>
    <t>P167_4162_SMU_CH11_GUARD</t>
  </si>
  <si>
    <t>CH0</t>
  </si>
  <si>
    <t>P178_4162_SMU_CH0_LO_S</t>
  </si>
  <si>
    <t>P178_4162_SMU_CH0_GUARD</t>
  </si>
  <si>
    <t>P178_4162_SMU_CH0_CH11_LO</t>
  </si>
  <si>
    <t>CH1</t>
  </si>
  <si>
    <t>P178_4162_SMU_CH1_GUARD</t>
  </si>
  <si>
    <t>P178_4162_SMU_CH2_HI_F</t>
  </si>
  <si>
    <t>CH2</t>
  </si>
  <si>
    <t>P178_4162_SMU_CH2_HI_S</t>
  </si>
  <si>
    <t>P178_4162_SMU_CH2_GUARD</t>
  </si>
  <si>
    <t>P178_4162_SHLD_GND</t>
  </si>
  <si>
    <t>Connect to ground  </t>
  </si>
  <si>
    <t>CH3</t>
  </si>
  <si>
    <t>P178_4162_SMU_CH3_LO_S</t>
  </si>
  <si>
    <t>P178_4162_SMU_CH3_GUARD</t>
  </si>
  <si>
    <t>CH4</t>
  </si>
  <si>
    <t>P178_4162_SMU_CH4_LO_S</t>
  </si>
  <si>
    <t>P178_4162_SMU_CH4_GUARD</t>
  </si>
  <si>
    <t>P178_4162_SMU_CH5_HI_F</t>
  </si>
  <si>
    <t>CH5</t>
  </si>
  <si>
    <t>P178_4162_SMU_CH5_HI_S</t>
  </si>
  <si>
    <t>P178_4162_SMU_CH5_LO_S</t>
  </si>
  <si>
    <t>P178_4162_SMU_CH5_GUARD</t>
  </si>
  <si>
    <t>P155_4162_SMU_CH0_HI_F</t>
  </si>
  <si>
    <t>P155_4162_SMU_CH0_HI_S</t>
  </si>
  <si>
    <t>P155_4162_SMU_CH0_LO_S</t>
  </si>
  <si>
    <t>P155_4162_SMU_CH0_GUARD</t>
  </si>
  <si>
    <t>P155_4162_SMU_CH0_CH11_LO</t>
  </si>
  <si>
    <t>P155_4162_SMU_CH1_HI_F</t>
  </si>
  <si>
    <t>P155_4162_SMU_CH1_HI_S</t>
  </si>
  <si>
    <t>P155_4162_SMU_CH1_LO_S</t>
  </si>
  <si>
    <t>P155_4162_SMU_CH1_GUARD</t>
  </si>
  <si>
    <t>P155_4162_SMU_CH2_HI_F</t>
  </si>
  <si>
    <t>P155_4162_SMU_CH2_HI_S</t>
  </si>
  <si>
    <t>P155_4162_SMU_CH2_LO_S</t>
  </si>
  <si>
    <t>P155_4162_SMU_CH2_GUARD</t>
  </si>
  <si>
    <t>P155_4162_SHLD_GND</t>
  </si>
  <si>
    <t>P155_4162_SMU_CH3_HI_F</t>
  </si>
  <si>
    <t>P155_4162_SMU_CH3_HI_S</t>
  </si>
  <si>
    <t>P155_4162_SMU_CH3_LO_S</t>
  </si>
  <si>
    <t>P155_4162_SMU_CH3_GUARD</t>
  </si>
  <si>
    <t>P155_4162_SMU_CH4_HI_F</t>
  </si>
  <si>
    <t>P155_4162_SMU_CH4_HI_S</t>
  </si>
  <si>
    <t>P155_4162_SMU_CH4_LO_S</t>
  </si>
  <si>
    <t>P155_4162_SMU_CH4_GUARD</t>
  </si>
  <si>
    <t>P155_4162_SMU_CH5_HI_F</t>
  </si>
  <si>
    <t>P155_4162_SMU_CH5_HI_S</t>
  </si>
  <si>
    <t>P155_4162_SMU_CH5_LO_S</t>
  </si>
  <si>
    <t>P155_4162_SMU_CH5_GUARD</t>
  </si>
  <si>
    <t>P175_4162_SMU_CH0_HI_F</t>
  </si>
  <si>
    <t>P175_4162_SMU_CH0_HI_S</t>
  </si>
  <si>
    <t>P175_4162_SMU_CH0_LO_S</t>
  </si>
  <si>
    <t>P175_4162_SMU_CH0_GUARD</t>
  </si>
  <si>
    <t>P175_4162_SMU_CH0_CH11_LO</t>
  </si>
  <si>
    <t>P175_4162_SMU_CH1_HI_F</t>
  </si>
  <si>
    <t>P175_4162_SMU_CH1_HI_S</t>
  </si>
  <si>
    <t>P175_4162_SMU_CH1_LO_S</t>
  </si>
  <si>
    <t>P175_4162_SMU_CH1_GUARD</t>
  </si>
  <si>
    <t>P175_4162_SMU_CH2_HI_F</t>
  </si>
  <si>
    <t>P175_4162_SMU_CH2_HI_S</t>
  </si>
  <si>
    <t>P175_4162_SMU_CH2_LO_S</t>
  </si>
  <si>
    <t>P175_4162_SMU_CH2_GUARD</t>
  </si>
  <si>
    <t>P175_4162_SHLD_GND</t>
  </si>
  <si>
    <t> Connect to ground </t>
  </si>
  <si>
    <t>P175_4162_SMU_CH3_HI_F</t>
  </si>
  <si>
    <t>P175_4162_SMU_CH3_HI_S</t>
  </si>
  <si>
    <t>P175_4162_SMU_CH3_LO_S</t>
  </si>
  <si>
    <t>P175_4162_SMU_CH3_GUARD</t>
  </si>
  <si>
    <t>P175_4162_SMU_CH4_HI_F</t>
  </si>
  <si>
    <t>P175_4162_SMU_CH4_HI_S</t>
  </si>
  <si>
    <t>P175_4162_SMU_CH4_LO_S</t>
  </si>
  <si>
    <t>P175_4162_SMU_CH4_GUARD</t>
  </si>
  <si>
    <t>P175_4162_SMU_CH5_HI_F</t>
  </si>
  <si>
    <t>P175_4162_SMU_CH5_HI_S</t>
  </si>
  <si>
    <t>P175_4162_SMU_CH5_LO_S</t>
  </si>
  <si>
    <t>P175_4162_SMU_CH5_GUARD</t>
  </si>
  <si>
    <t>COMP-V-F (SITE 1)</t>
  </si>
  <si>
    <t>COMP-V-S (SITE 1)</t>
  </si>
  <si>
    <t>COMP-IN-F (SITE 1)</t>
  </si>
  <si>
    <t>COMP-IN-S (SITE 1)</t>
  </si>
  <si>
    <t>VIO-F (SITE 1)</t>
  </si>
  <si>
    <t>VIO-S (SITE 1)</t>
  </si>
  <si>
    <t>REF-BUF-PWR-F (SITE 1)</t>
  </si>
  <si>
    <t>REF-BUF-PWR-S (SITE 1)</t>
  </si>
  <si>
    <t>DC-F (SITE 1)</t>
  </si>
  <si>
    <t>DC-S (SITE 1)</t>
  </si>
  <si>
    <t>DC-GND-S (SITE 1)</t>
  </si>
  <si>
    <t>+VBUF (SITE 1)</t>
  </si>
  <si>
    <t>-VBUF (SITE 1)</t>
  </si>
  <si>
    <t>+VBUF (SITE 2)</t>
  </si>
  <si>
    <t>REF-BUF-PWR-S (SITE 2)</t>
  </si>
  <si>
    <t>REF-BUF-PWR-F (SITE 2)</t>
  </si>
  <si>
    <t>DC-F (SITE 2)</t>
  </si>
  <si>
    <t>DC-S (SITE 2)</t>
  </si>
  <si>
    <t>-VBUF (SITE 2)</t>
  </si>
  <si>
    <t>COMP-V-F (SITE 2)</t>
  </si>
  <si>
    <t>COMP-V-S (SITE 2)</t>
  </si>
  <si>
    <t>COMP-IN-F (SITE 2)</t>
  </si>
  <si>
    <t>COMP-IN-S (SITE 2)</t>
  </si>
  <si>
    <t>VIO-F (SITE 2)</t>
  </si>
  <si>
    <t>VIO-S (SITE 2)</t>
  </si>
  <si>
    <t>PXIe-4137_SMU</t>
  </si>
  <si>
    <t>P135_4137_SMU_CH0_HI</t>
  </si>
  <si>
    <t>P135_4137_SMU_CH0_GUARD_A</t>
  </si>
  <si>
    <t>P135_4137_SMU_CH1_HI</t>
  </si>
  <si>
    <t>P135_4137_SMU_CH1_GUARD_A</t>
  </si>
  <si>
    <t>P135_4137_SMU_CH1_LO_S</t>
  </si>
  <si>
    <t>P135_4137_SMU_CH1_LO</t>
  </si>
  <si>
    <t>P135_4137_SMU_CH2_HI</t>
  </si>
  <si>
    <t>P135_4137_SMU_CH2_HI_S</t>
  </si>
  <si>
    <t>P135_4137_SMU_CH2_LO</t>
  </si>
  <si>
    <t>P135_4137_SMU_CH2_LO_S</t>
  </si>
  <si>
    <t>P135_4137_SMU_CH2_GUARD_A</t>
  </si>
  <si>
    <t>P135_4137_SMU_CH3_HI</t>
  </si>
  <si>
    <t>P135_4137_SMU_CH3_GUARD_A</t>
  </si>
  <si>
    <t>P135_4137_SMU_CH3_LO_S</t>
  </si>
  <si>
    <t>P135_4137_SMU_CH3_LO</t>
  </si>
  <si>
    <t>P107_4137_SMU_CH0_HI</t>
  </si>
  <si>
    <t>P107_4137_SMU_CH0_GUARD_A</t>
  </si>
  <si>
    <t>P107_4137_SMU_CH1_HI</t>
  </si>
  <si>
    <t>P107_4137_SMU_CH1_GUARD_A</t>
  </si>
  <si>
    <t>P107_4137_SMU_CH1_LO_S</t>
  </si>
  <si>
    <t>P107_4137_SMU_CH1_LO</t>
  </si>
  <si>
    <t>P107_4137_SMU_CH2_HI</t>
  </si>
  <si>
    <t>P107_4137_SMU_CH2_HI_S</t>
  </si>
  <si>
    <t>P107_4137_SMU_CH2_GUARD_A</t>
  </si>
  <si>
    <t>P107_4137_SMU_CH2_LO_S</t>
  </si>
  <si>
    <t>P107_4137_SMU_CH2_LO</t>
  </si>
  <si>
    <t>P107_4137_SMU_CH3_HI</t>
  </si>
  <si>
    <t>P107_4137_SMU_CH3_GUARD_A</t>
  </si>
  <si>
    <t>P107_4137_SMU_CH3_LO_S</t>
  </si>
  <si>
    <t>P107_4137_SMU_CH3_LO</t>
  </si>
  <si>
    <t>DUT_REF-F (SITE 1)</t>
  </si>
  <si>
    <t>DUT_REF-S (SITE 1)</t>
  </si>
  <si>
    <t>EXT-REF-F (SITE 1)</t>
  </si>
  <si>
    <t>EXT-REF-S (SITE 1)</t>
  </si>
  <si>
    <t>AVDD-F (SITE 1)</t>
  </si>
  <si>
    <t>AVDD-S (SITE1)</t>
  </si>
  <si>
    <t>DUT_REF-F (SITE 2)</t>
  </si>
  <si>
    <t>DUT_REF-S (SITE 2)</t>
  </si>
  <si>
    <t>EXT-REF-GND-F (SITE 1)</t>
  </si>
  <si>
    <t>EXT-REF-GND-S (SITE 1)</t>
  </si>
  <si>
    <t>EXT-REF-F (SITE 2)</t>
  </si>
  <si>
    <t>EXT-REF-S (SITE 2)</t>
  </si>
  <si>
    <t>AVDD-F (SITE 2)</t>
  </si>
  <si>
    <t>AVDD-S (SITE 2)</t>
  </si>
  <si>
    <t>EXT-REF-GND-F (SITE 2)</t>
  </si>
  <si>
    <t>EXT-REF-GND-S (SITE 2)</t>
  </si>
  <si>
    <t>DC-GND-F (SITE 2)</t>
  </si>
  <si>
    <t>DC-GND-S (SITE 2) </t>
  </si>
  <si>
    <t>AGND-S (SITE 2)</t>
  </si>
  <si>
    <t> AGND-F (SITE 2)</t>
  </si>
  <si>
    <t>DC-GND-F (SITE 1)</t>
  </si>
  <si>
    <t>P174_6571_DIO_4</t>
  </si>
  <si>
    <t>P174_6571_DIO_5</t>
  </si>
  <si>
    <t>P174_6571_DIO_6</t>
  </si>
  <si>
    <t>P174_6571_DIO_7</t>
  </si>
  <si>
    <t>P174_6571_DIO_8</t>
  </si>
  <si>
    <t>P174_6571_DIO_9</t>
  </si>
  <si>
    <t>P146_6571_DIO_4</t>
  </si>
  <si>
    <t>P146_6571_DIO_5</t>
  </si>
  <si>
    <t>P146_6571_DIO_6</t>
  </si>
  <si>
    <t>P146_6571_DIO_7</t>
  </si>
  <si>
    <t>P146_6571_DIO_8</t>
  </si>
  <si>
    <t>P146_6571_DIO_9</t>
  </si>
  <si>
    <t>P139_4163_SMU_CH0_HI_F</t>
  </si>
  <si>
    <t>P139_4163_SMU_CH0_HI_S</t>
  </si>
  <si>
    <t>P139_4163_SMU_CH1_HI_F</t>
  </si>
  <si>
    <t>P139_4163_SMU_CH1_HI_S</t>
  </si>
  <si>
    <t>P139_4163_SMU_CH2_HI_F</t>
  </si>
  <si>
    <t>P139_4163_SMU_CH2_HI_S</t>
  </si>
  <si>
    <t>PXIe-4163_SMU</t>
  </si>
  <si>
    <t>P139_4163_SMU_CH3_HI_F</t>
  </si>
  <si>
    <t>P139_4163_SMU_CH3_HI_S</t>
  </si>
  <si>
    <t>P139_4163_SMU_CH4_HI_F</t>
  </si>
  <si>
    <t>P139_4163_SMU_CH4_HI_S</t>
  </si>
  <si>
    <t>P139_4163_SMU_CH5_HI_F</t>
  </si>
  <si>
    <t>P139_4163_SMU_CH5_HI_S</t>
  </si>
  <si>
    <t>P139_4163_SMU_CH6_HI_F</t>
  </si>
  <si>
    <t>P139_4163_SMU_CH6_HI_S</t>
  </si>
  <si>
    <t>P139_4163_SMU_CH7_HI_F</t>
  </si>
  <si>
    <t>P139_4163_SMU_CH7_HI_S</t>
  </si>
  <si>
    <t>P139_4163_SMU_CH8_HI_F</t>
  </si>
  <si>
    <t>P139_4163_SMU_CH8_HI_S</t>
  </si>
  <si>
    <t>P139_4163_SMU_CH9_HI_F</t>
  </si>
  <si>
    <t>P139_4163_SMU_CH9_HI_S</t>
  </si>
  <si>
    <t>P139_4163_SMU_CH10_HI_F</t>
  </si>
  <si>
    <t>P139_4163_SMU_CH10_HI_S</t>
  </si>
  <si>
    <t>P139_4163_SMU_CH0_CH23_LO</t>
  </si>
  <si>
    <t>SMU4163_P12V</t>
  </si>
  <si>
    <t>SMU4163_M12V</t>
  </si>
  <si>
    <t>A16RLY06</t>
  </si>
  <si>
    <t>A16RLY10</t>
  </si>
  <si>
    <t>A16RLY16</t>
  </si>
  <si>
    <t>P139_4163_SMU_CH11_HI_F</t>
  </si>
  <si>
    <t>P139_4163_SMU_CH11_HI_S</t>
  </si>
  <si>
    <t>P139_4163_SMU_CH0_CH5_LO_S</t>
  </si>
  <si>
    <t>P139_4163_SMU_CH6_CH11_LO_S</t>
  </si>
  <si>
    <t>P139_4163_SHLD_GND</t>
  </si>
  <si>
    <t>CH 0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</si>
  <si>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</si>
  <si>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</si>
  <si>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</si>
  <si>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</si>
  <si>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</si>
  <si>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</si>
  <si>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</si>
  <si>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</si>
  <si>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</si>
  <si>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</si>
  <si>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</si>
  <si>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BUF+12</t>
  </si>
  <si>
    <t>BUF-12</t>
  </si>
  <si>
    <t> AGND-S (SITE 1)</t>
  </si>
  <si>
    <t> AGND-F (SITE )</t>
  </si>
  <si>
    <t>P143_SYS_POS48V</t>
  </si>
  <si>
    <t>P143_SYS_POS48V_COM</t>
  </si>
  <si>
    <t>P143_SYS_POS12V</t>
  </si>
  <si>
    <t>P143_4081_DMM_LO_S</t>
  </si>
  <si>
    <t>P143_SYS_I2C_CLK</t>
  </si>
  <si>
    <t>P143_4081_DMM_HI_S</t>
  </si>
  <si>
    <t>P143_SYS_ID_CLK</t>
  </si>
  <si>
    <t>P143_4110_PPS_POS6V</t>
  </si>
  <si>
    <t>P143_4081_DMM_HI</t>
  </si>
  <si>
    <t>P143_SYS_ID_DATA</t>
  </si>
  <si>
    <t>P143_SYS_I2C_DATA</t>
  </si>
  <si>
    <t>P143_4110_PPS_POS20V</t>
  </si>
  <si>
    <t>P143_4110_PPS_P20_N20_COM</t>
  </si>
  <si>
    <t>P143_SYS_POS12V_COM</t>
  </si>
  <si>
    <t>P143_4081_DMM_COM</t>
  </si>
  <si>
    <t>P143_DIB_INTERLOCK</t>
  </si>
  <si>
    <t>P143_4110_PPS_NEG20V</t>
  </si>
  <si>
    <t>P143_4081_DMM_I</t>
  </si>
  <si>
    <t>P143_SYS_TTL0</t>
  </si>
  <si>
    <t>P143_SYS_TTL1</t>
  </si>
  <si>
    <t>P143_SYS_CHASSIS_GND</t>
  </si>
  <si>
    <t>P143_SYS_ID_POS5V</t>
  </si>
  <si>
    <t>P143_SYS_TTL2</t>
  </si>
  <si>
    <t>P143_SYS_TTL3</t>
  </si>
  <si>
    <t>PXIe-4110_SMU</t>
  </si>
  <si>
    <t>SDO/VFAULT</t>
  </si>
  <si>
    <t>PINCARD D</t>
  </si>
  <si>
    <t>PINB</t>
  </si>
  <si>
    <t>CLRSEL</t>
  </si>
  <si>
    <t>DVCC</t>
  </si>
  <si>
    <t>GND1</t>
  </si>
  <si>
    <t>PIND</t>
  </si>
  <si>
    <t>VILFF</t>
  </si>
  <si>
    <t>VILSF</t>
  </si>
  <si>
    <t>C21</t>
  </si>
  <si>
    <t>C22</t>
  </si>
  <si>
    <t>SYNC/RSET</t>
  </si>
  <si>
    <t>SYNC/RSEL</t>
  </si>
  <si>
    <t>SCLK/OUTEN</t>
  </si>
  <si>
    <t>PINF</t>
  </si>
  <si>
    <t>SDIN/R0</t>
  </si>
  <si>
    <t>AD2/R1</t>
  </si>
  <si>
    <t>PINH</t>
  </si>
  <si>
    <t>AD1/R2</t>
  </si>
  <si>
    <t>AD0/R3</t>
  </si>
  <si>
    <t>REXT2</t>
  </si>
  <si>
    <t>REXT1</t>
  </si>
  <si>
    <t>C10</t>
  </si>
  <si>
    <t>VIN</t>
  </si>
  <si>
    <t>VREF</t>
  </si>
  <si>
    <t>B10</t>
  </si>
  <si>
    <t>B14</t>
  </si>
  <si>
    <t>DMMHI</t>
  </si>
  <si>
    <t>DMMHS</t>
  </si>
  <si>
    <t>GND2</t>
  </si>
  <si>
    <t>2,3,4,9</t>
  </si>
  <si>
    <t>6,10</t>
  </si>
  <si>
    <t>MUFG, MUFH</t>
  </si>
  <si>
    <t>MUSG, MUSH</t>
  </si>
  <si>
    <t>A3, A1</t>
  </si>
  <si>
    <t>A4, A2</t>
  </si>
  <si>
    <t>3,7,11,15</t>
  </si>
  <si>
    <t>4,8,12,16</t>
  </si>
  <si>
    <t>DCHFA,DCHFB,DCHFC,DCHFD</t>
  </si>
  <si>
    <t>DCHSA,DCHSB,DCHSC,DCHSD</t>
  </si>
  <si>
    <t>AVDD</t>
  </si>
  <si>
    <t>USER POWER CARD</t>
  </si>
  <si>
    <t>UPHF1</t>
  </si>
  <si>
    <t>IOUT</t>
  </si>
  <si>
    <t>LF Digitizer</t>
  </si>
  <si>
    <t>A1,A5,A9,A13</t>
  </si>
  <si>
    <t>LFD_POS_1A-D</t>
  </si>
  <si>
    <t>COMP1</t>
  </si>
  <si>
    <t>COMP2</t>
  </si>
  <si>
    <t>5,9,13,17</t>
  </si>
  <si>
    <t>AVSS</t>
  </si>
  <si>
    <t>MMXVI2HF,MMXVI4HF,MMXVI6HF,MMXVI8HF</t>
  </si>
  <si>
    <t>MMXVI2HS,MMXVI4HS,MMXVI6HS,MMXVI8HS</t>
  </si>
  <si>
    <t>A5,C5,A21,C21</t>
  </si>
  <si>
    <t>A6,C6,A22,C22</t>
  </si>
  <si>
    <t>ANALOG MATRIX</t>
  </si>
  <si>
    <t>A1,C1A17,C17</t>
  </si>
  <si>
    <t>A2,C2,A18,C18</t>
  </si>
  <si>
    <t>MMXVI1HF,MMXVI3HF,MMXVI5HF,MMXVI7HF</t>
  </si>
  <si>
    <t>MMXVI1HS,MMXVI3HS,MMXVI5HS,MMXVI7HS</t>
  </si>
  <si>
    <t>VSENSE−</t>
  </si>
  <si>
    <t>VSENSEN</t>
  </si>
  <si>
    <t>MEASURE MATRIX (DMM)</t>
  </si>
  <si>
    <t>C17</t>
  </si>
  <si>
    <t>LFD_POS_2A-D</t>
  </si>
  <si>
    <t>A3, A7,A11,A15</t>
  </si>
  <si>
    <t>VOUT</t>
  </si>
  <si>
    <t>VSENSE+</t>
  </si>
  <si>
    <t>VSENSEP</t>
  </si>
  <si>
    <t>NC</t>
  </si>
  <si>
    <t>6,10,14,18</t>
  </si>
  <si>
    <t>HW SELECT</t>
  </si>
  <si>
    <t>FAULT/TEMP</t>
  </si>
  <si>
    <t>NC/IFAULT</t>
  </si>
  <si>
    <t>SITE3</t>
  </si>
  <si>
    <t>SITE4</t>
  </si>
  <si>
    <t>Document released to manufacturing</t>
  </si>
  <si>
    <t>TESTER BACK</t>
  </si>
  <si>
    <t>P180</t>
  </si>
  <si>
    <t>P177</t>
  </si>
  <si>
    <t>P173</t>
  </si>
  <si>
    <t>P169</t>
  </si>
  <si>
    <t>P165</t>
  </si>
  <si>
    <t>P161</t>
  </si>
  <si>
    <t>SYSTEM</t>
  </si>
  <si>
    <t>PSU/SMU</t>
  </si>
  <si>
    <t>MIO</t>
  </si>
  <si>
    <t>P121</t>
  </si>
  <si>
    <t>P120</t>
  </si>
  <si>
    <t>DIGITIZERS</t>
  </si>
  <si>
    <t>P176</t>
  </si>
  <si>
    <t>P172</t>
  </si>
  <si>
    <t>P168</t>
  </si>
  <si>
    <t>P164</t>
  </si>
  <si>
    <t>DIGITAL</t>
  </si>
  <si>
    <t>Chassis 1</t>
  </si>
  <si>
    <t>RELAY/MUX/SWITCH</t>
  </si>
  <si>
    <t>PXIe-8880</t>
  </si>
  <si>
    <t>PXIe-6674</t>
  </si>
  <si>
    <t>PXIe-4466</t>
  </si>
  <si>
    <t>PXIe-8394</t>
  </si>
  <si>
    <t>SOURCES/AWG</t>
  </si>
  <si>
    <t xml:space="preserve">RF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</si>
  <si>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</si>
  <si>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</si>
  <si>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</si>
  <si>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</si>
  <si>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</si>
  <si>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</si>
  <si>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</si>
  <si>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</si>
  <si>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</si>
  <si>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P125</t>
  </si>
  <si>
    <t>P124</t>
  </si>
  <si>
    <t>P116</t>
  </si>
  <si>
    <t>P117</t>
  </si>
  <si>
    <t>BB16</t>
  </si>
  <si>
    <t>BB15</t>
  </si>
  <si>
    <t>BB14</t>
  </si>
  <si>
    <t>BB13</t>
  </si>
  <si>
    <t>BB12</t>
  </si>
  <si>
    <t>BB11</t>
  </si>
  <si>
    <t>BB10</t>
  </si>
  <si>
    <t>BB09</t>
  </si>
  <si>
    <t>BB08</t>
  </si>
  <si>
    <t>BB07</t>
  </si>
  <si>
    <t>BB06</t>
  </si>
  <si>
    <t>BB05</t>
  </si>
  <si>
    <t>BB04</t>
  </si>
  <si>
    <t>BB03</t>
  </si>
  <si>
    <t>BB02</t>
  </si>
  <si>
    <t>BB01</t>
  </si>
  <si>
    <t>BL01</t>
  </si>
  <si>
    <t>BR16</t>
  </si>
  <si>
    <t xml:space="preserve">GP Spring Probe Block </t>
  </si>
  <si>
    <t>Blocks 1-40</t>
  </si>
  <si>
    <t>Blocks 41-80</t>
  </si>
  <si>
    <t>P126</t>
  </si>
  <si>
    <t>BL02</t>
  </si>
  <si>
    <t>BR15</t>
  </si>
  <si>
    <t>P114</t>
  </si>
  <si>
    <t>BL03</t>
  </si>
  <si>
    <t>BR14</t>
  </si>
  <si>
    <t>BL04</t>
  </si>
  <si>
    <t>s</t>
  </si>
  <si>
    <t>BR13</t>
  </si>
  <si>
    <t>Coax Spring Probe Block</t>
  </si>
  <si>
    <t>P129</t>
  </si>
  <si>
    <t>P128</t>
  </si>
  <si>
    <t>BL05</t>
  </si>
  <si>
    <t>BR12</t>
  </si>
  <si>
    <t>P112</t>
  </si>
  <si>
    <t>P113</t>
  </si>
  <si>
    <t>BL06</t>
  </si>
  <si>
    <t>BR11</t>
  </si>
  <si>
    <t>BL07</t>
  </si>
  <si>
    <t>BR10</t>
  </si>
  <si>
    <t>P130</t>
  </si>
  <si>
    <t>BL08</t>
  </si>
  <si>
    <t>BR09</t>
  </si>
  <si>
    <t>P111</t>
  </si>
  <si>
    <t>BL09</t>
  </si>
  <si>
    <t>BR08</t>
  </si>
  <si>
    <t>BL10</t>
  </si>
  <si>
    <t>BR07</t>
  </si>
  <si>
    <t>P133</t>
  </si>
  <si>
    <t>P132</t>
  </si>
  <si>
    <t>BL11</t>
  </si>
  <si>
    <t>BR06</t>
  </si>
  <si>
    <t>P108</t>
  </si>
  <si>
    <t>P109</t>
  </si>
  <si>
    <t>BL12</t>
  </si>
  <si>
    <t>BR05</t>
  </si>
  <si>
    <t>BL13</t>
  </si>
  <si>
    <t>BR04</t>
  </si>
  <si>
    <t>P134</t>
  </si>
  <si>
    <t>BL14</t>
  </si>
  <si>
    <t>BR03</t>
  </si>
  <si>
    <t>P106</t>
  </si>
  <si>
    <t>BL15</t>
  </si>
  <si>
    <t>BR02</t>
  </si>
  <si>
    <t>BL16</t>
  </si>
  <si>
    <t>BR01</t>
  </si>
  <si>
    <t>P137</t>
  </si>
  <si>
    <t>P136</t>
  </si>
  <si>
    <t>BF01</t>
  </si>
  <si>
    <t>BF02</t>
  </si>
  <si>
    <t>BF03</t>
  </si>
  <si>
    <t>BF04</t>
  </si>
  <si>
    <t>BF05</t>
  </si>
  <si>
    <t>BF06</t>
  </si>
  <si>
    <t>BF07</t>
  </si>
  <si>
    <t>BF08</t>
  </si>
  <si>
    <t>BF09</t>
  </si>
  <si>
    <t>BF10</t>
  </si>
  <si>
    <t>BF11</t>
  </si>
  <si>
    <t>BF12</t>
  </si>
  <si>
    <t>BF13</t>
  </si>
  <si>
    <t>BF14</t>
  </si>
  <si>
    <t>BF15</t>
  </si>
  <si>
    <t>BF16</t>
  </si>
  <si>
    <t>P104</t>
  </si>
  <si>
    <t>P105</t>
  </si>
  <si>
    <t>PXIe-8398</t>
  </si>
  <si>
    <t>Chassis 2</t>
  </si>
  <si>
    <t>P140</t>
  </si>
  <si>
    <t>P144</t>
  </si>
  <si>
    <t>P148</t>
  </si>
  <si>
    <t>P152</t>
  </si>
  <si>
    <t>P156</t>
  </si>
  <si>
    <t>P101</t>
  </si>
  <si>
    <t>P141</t>
  </si>
  <si>
    <t>P145</t>
  </si>
  <si>
    <t>P149</t>
  </si>
  <si>
    <t>P153</t>
  </si>
  <si>
    <t>P157</t>
  </si>
  <si>
    <t>P160</t>
  </si>
  <si>
    <t>DUT VIEW - TESTER FRONT</t>
  </si>
  <si>
    <t>Instrument</t>
  </si>
  <si>
    <t>Cable</t>
  </si>
  <si>
    <t>STS</t>
  </si>
  <si>
    <t>Notes</t>
  </si>
  <si>
    <t>Model</t>
  </si>
  <si>
    <t>Chassis #</t>
  </si>
  <si>
    <t>Terminal Block / FAM</t>
  </si>
  <si>
    <t>Connector ID</t>
  </si>
  <si>
    <t>Instrument Side Connector ID</t>
  </si>
  <si>
    <t>Cable Part Number</t>
  </si>
  <si>
    <t>Cable Description</t>
  </si>
  <si>
    <t>Spring Probe Side Block ID</t>
  </si>
  <si>
    <t>Spring Probe or Blind Mate Position</t>
  </si>
  <si>
    <t>Internal Connection Location</t>
  </si>
  <si>
    <t>1</t>
  </si>
  <si>
    <t>11</t>
  </si>
  <si>
    <t>-</t>
  </si>
  <si>
    <t>Hi,Lo,HiS,LoS</t>
  </si>
  <si>
    <t>146561*-27</t>
  </si>
  <si>
    <t>CABLE ASSY, 36-POS GP POGO PIN BLOCK TO DB25 + PS + DMM, TYPE GP36-SYS-M2, 27IN</t>
  </si>
  <si>
    <t>NI PXI-4110</t>
  </si>
  <si>
    <t>7</t>
  </si>
  <si>
    <t>Output</t>
  </si>
  <si>
    <t>NI PXIe-4139</t>
  </si>
  <si>
    <t>2</t>
  </si>
  <si>
    <t>17</t>
  </si>
  <si>
    <t>0</t>
  </si>
  <si>
    <t>Ch 0 HP</t>
  </si>
  <si>
    <t>159957B-32</t>
  </si>
  <si>
    <t>CABLE ASSY, 36-POS GP POGO PIN BLOCK TO 4X 8-POS 5.08 MM OMNIMATE, HIGH PRECISION V2, TYPE GP36-OM8/4-HP2 for PXIe-4139, 32IN</t>
  </si>
  <si>
    <t>NI PXIe-4162</t>
  </si>
  <si>
    <t>12</t>
  </si>
  <si>
    <t>0-11</t>
  </si>
  <si>
    <t>0-5</t>
  </si>
  <si>
    <t>142949*-32 (4162)</t>
  </si>
  <si>
    <t>CABLE ASSY, 2X 36-POS GP POGO PIN BLOCKS TO 62-PIN DSUB MALE, TYPE GP36/2-DB62M-LL, 32IN</t>
  </si>
  <si>
    <t>6-11</t>
  </si>
  <si>
    <t>NI PXIe-4163</t>
  </si>
  <si>
    <t>15</t>
  </si>
  <si>
    <t>142949*-32 (4163)</t>
  </si>
  <si>
    <t>12-23</t>
  </si>
  <si>
    <t>14</t>
  </si>
  <si>
    <t>10</t>
  </si>
  <si>
    <t>NI PXIe-4147</t>
  </si>
  <si>
    <t>16</t>
  </si>
  <si>
    <t>0-3</t>
  </si>
  <si>
    <t>4-7</t>
  </si>
  <si>
    <t>158368B-32</t>
  </si>
  <si>
    <t>CABLE ASSY, 36-POS GP POGO PIN BLOCK TO 2X DSUB-25, HIGH DENSITY, TYPE GP36-DB25/2-HD for PXIe-414x, 32IN</t>
  </si>
  <si>
    <t>NI PXIe-4137</t>
  </si>
  <si>
    <t>141135B-32</t>
  </si>
  <si>
    <t>CABLE ASSY, 36-POS GP POGO PIN BLOCK TO 4X COMBICON, 4137, 250V ISOLATED,GP36-CC8/4-HP2-NG , HIGH PRECISION V2 for PXIe-4137, 32IN</t>
  </si>
  <si>
    <t>3</t>
  </si>
  <si>
    <t>Ch 1 HP</t>
  </si>
  <si>
    <t>4</t>
  </si>
  <si>
    <t>Ch 2 HP</t>
  </si>
  <si>
    <t>5</t>
  </si>
  <si>
    <t>Ch 3 HP</t>
  </si>
  <si>
    <t>6</t>
  </si>
  <si>
    <t>8</t>
  </si>
  <si>
    <t>9</t>
  </si>
  <si>
    <t>13</t>
  </si>
  <si>
    <t>NI PXIe-5172 (8CH - 325T)</t>
  </si>
  <si>
    <t>156243C-32</t>
  </si>
  <si>
    <t>CABLE ASSY, 36-POS COAX POGO PIN BLOCK TO 18X SMB, TYPE CP36-SMB18, 32 IN</t>
  </si>
  <si>
    <t>NI PXIe-4466</t>
  </si>
  <si>
    <t>AI0</t>
  </si>
  <si>
    <t>159906B-32</t>
  </si>
  <si>
    <t>CABLE ASSY, 36-POS GP POGO PIN BLOCK TO 8X MINI-XLR, HIGH DENSITY, TYPE GP36-MXLRF/8-HD, 32 IN</t>
  </si>
  <si>
    <t>AO1</t>
  </si>
  <si>
    <t>AI1</t>
  </si>
  <si>
    <t>AO0</t>
  </si>
  <si>
    <t>142975*-32</t>
  </si>
  <si>
    <t>CABLE ASSY, 36-POS GP POGO PIN BLOCK TO 4X OF 4 BANANA JACK, HIGH PRECISION V2, TYPE GP36-BANANA4/4-HP2 for PXIe-4081, 32IN</t>
  </si>
  <si>
    <t>NI PXIe-6674T</t>
  </si>
  <si>
    <t>CLKOUT</t>
  </si>
  <si>
    <t>156249B-32</t>
  </si>
  <si>
    <t>CABLE ASSY, 36-POS COAX POGO PIN BLOCK TO 18X SMA, TYPE CP36-SMA18, 32 IN</t>
  </si>
  <si>
    <t>CLKIN</t>
  </si>
  <si>
    <t>PFI0</t>
  </si>
  <si>
    <t>PFI1</t>
  </si>
  <si>
    <t>PFI2</t>
  </si>
  <si>
    <t>PFI3</t>
  </si>
  <si>
    <t>PFI4</t>
  </si>
  <si>
    <t>PFI5</t>
  </si>
  <si>
    <t>NI PXIe-6368</t>
  </si>
  <si>
    <t>Connector 0</t>
  </si>
  <si>
    <t>156240C-32</t>
  </si>
  <si>
    <t>CABLE ASSY, 2X 36-POS GP POGO PIN BLOCKS TO 68-POS VHDCI, MIO, TYPE GP36/2-C68 for PXIe-6363/68, 32IN</t>
  </si>
  <si>
    <t>Connector 1</t>
  </si>
  <si>
    <t>NI PXI-2567</t>
  </si>
  <si>
    <t>156238*-32</t>
  </si>
  <si>
    <t>CABLE ASSY, 2X 36-POS GP POGO PIN BLOCKS TO DB78, TYPE GP36/2-DB78 for PXI-2567, 32IN</t>
  </si>
  <si>
    <t>Block 1</t>
  </si>
  <si>
    <t>Block 2</t>
  </si>
  <si>
    <t>NI PXIe-6571</t>
  </si>
  <si>
    <t>Digital</t>
  </si>
  <si>
    <t>158954D-32</t>
  </si>
  <si>
    <t>CABLE ASSY, 36-POS COAX POGO PIN BLOCK TO 68-POS VHDCI, TYPE CP36-C68-D4-B, 32 IN</t>
  </si>
  <si>
    <t>Testhead</t>
  </si>
  <si>
    <t>REF CLKIN</t>
  </si>
  <si>
    <t>769665-01</t>
  </si>
  <si>
    <t xml:space="preserve"> CABLE ASSY, SMA STRAIGHT TO SMA STRAIGHT ON RG-174, 60 INCHES, REF IN, T2M2</t>
  </si>
  <si>
    <t>Chassis1</t>
  </si>
  <si>
    <t>Chassis2</t>
  </si>
  <si>
    <t>REF CLKOUT</t>
  </si>
  <si>
    <t>769665-02</t>
  </si>
  <si>
    <t xml:space="preserve"> CABLE ASSY, SMA STRAIGHT TO SMA STRAIGHT ON RG-174, 60 INCHES, REF OUT, T2M2</t>
  </si>
  <si>
    <t>TRIG/10MHz PORT0/REF OUT</t>
  </si>
  <si>
    <t>148864-02</t>
  </si>
  <si>
    <t>HDMI CABLE FOR TRIGGER ROUTING, 2M</t>
  </si>
  <si>
    <t>TRIG/10MHz PORT0/REF IN</t>
  </si>
  <si>
    <t>DIO_6509_C1_USB</t>
  </si>
  <si>
    <t>155420A-08</t>
  </si>
  <si>
    <t>CABLE ASSY, 100-POS .050 SERIES D-TYPE TO 2 X 50 POS DSUB, TYPE R100-D50D50 for 6509, 8 IN</t>
  </si>
  <si>
    <t>STS IO DIO 1-2</t>
  </si>
  <si>
    <t>NI PXIe-8394</t>
  </si>
  <si>
    <t>18</t>
  </si>
  <si>
    <t>143191A-01</t>
  </si>
  <si>
    <t>CABLE ASSEMBLY, MXI-EXPRESS, GEN 3 X8, 1M</t>
  </si>
  <si>
    <t>NI PXIe-8398</t>
  </si>
  <si>
    <t>SAFETY INTERLOCK</t>
  </si>
  <si>
    <t>142998*-48</t>
  </si>
  <si>
    <t>CABLE, HV SMU INTERLOCK LINK, 48 INCH for PXIe-4137/4135 48 IN</t>
  </si>
  <si>
    <t>Interlock Extension Pin GND 1</t>
  </si>
  <si>
    <t>Black</t>
  </si>
  <si>
    <t>Interlock Extension Pin INT 1</t>
  </si>
  <si>
    <t>Red</t>
  </si>
  <si>
    <t>142998*-08</t>
  </si>
  <si>
    <t>CABLE, HV SMU INTERLOCK LINK, 8 INCH for PXIe-4137/4135 8 IN</t>
  </si>
  <si>
    <t>4pos Power Combicon</t>
  </si>
  <si>
    <t>P1</t>
  </si>
  <si>
    <t>149272A-0R9</t>
  </si>
  <si>
    <t>ASSY, CABLE, POWER, USB-6509 FOR STS, 0.9M L</t>
  </si>
  <si>
    <t>12VDC</t>
  </si>
  <si>
    <t>P4</t>
  </si>
  <si>
    <t>P2</t>
  </si>
  <si>
    <t>Double check against STS DDK document.</t>
  </si>
  <si>
    <t>Coax</t>
  </si>
  <si>
    <t>RCB Pinout</t>
  </si>
  <si>
    <t>A</t>
  </si>
  <si>
    <t>Secondary PSU
CH 3 (48 V)
HI</t>
  </si>
  <si>
    <t>Secondary PSU
RSRVD</t>
  </si>
  <si>
    <t>Secondary PSU
CH 3 (48 V)
LO</t>
  </si>
  <si>
    <t>B</t>
  </si>
  <si>
    <t>C</t>
  </si>
  <si>
    <t>Secondary PSU
SHLD_GND</t>
  </si>
  <si>
    <t>D</t>
  </si>
  <si>
    <t>Secondary PSU
CH 2 (12 V)
HI</t>
  </si>
  <si>
    <t>Secondary PSU
CH 2 (12 V)
LO</t>
  </si>
  <si>
    <t>E</t>
  </si>
  <si>
    <t>F</t>
  </si>
  <si>
    <t>Secondary PSU
CH 1 (24 V)
HI</t>
  </si>
  <si>
    <t>Secondary PSU
CH 1 (24 V)
LO</t>
  </si>
  <si>
    <t>Secondary PSU
CH 0 (24 V)
HI</t>
  </si>
  <si>
    <t>Secondary PSU
CH 0 (24 V)
LO</t>
  </si>
  <si>
    <t>Pattern Digital / PPMU 6570 / 6571</t>
  </si>
  <si>
    <t>HSD_6571_C1_S06_x000D_
DIO28</t>
  </si>
  <si>
    <t>HSD_6571_C1_S06_x000D_
GND</t>
  </si>
  <si>
    <t>HSD_6571_C1_S06_x000D_
DIO6</t>
  </si>
  <si>
    <t>HSD_6571_C1_S06_x000D_
DIO4</t>
  </si>
  <si>
    <t>HSD_6571_C1_S06_x000D_
DIO2</t>
  </si>
  <si>
    <t>HSD_6571_C1_S06_x000D_
DIO0</t>
  </si>
  <si>
    <t>HSD_6571_C1_S06_x000D_
DIO7</t>
  </si>
  <si>
    <t>HSD_6571_C1_S06_x000D_
DIO5</t>
  </si>
  <si>
    <t>HSD_6571_C1_S06_x000D_
DIO3</t>
  </si>
  <si>
    <t>HSD_6571_C1_S06_x000D_
DIO1</t>
  </si>
  <si>
    <t>HSD_6571_C1_S06_x000D_
DIO29</t>
  </si>
  <si>
    <t>HSD_6571_C1_S06_x000D_
DIO14</t>
  </si>
  <si>
    <t>HSD_6571_C1_S06_x000D_
DIO12</t>
  </si>
  <si>
    <t>HSD_6571_C1_S06_x000D_
DIO10</t>
  </si>
  <si>
    <t>HSD_6571_C1_S06_x000D_
DIO8</t>
  </si>
  <si>
    <t>HSD_6571_C1_S06_x000D_
DIO15</t>
  </si>
  <si>
    <t>HSD_6571_C1_S06_x000D_
DIO13</t>
  </si>
  <si>
    <t>HSD_6571_C1_S06_x000D_
DIO11</t>
  </si>
  <si>
    <t>HSD_6571_C1_S06_x000D_
DIO9</t>
  </si>
  <si>
    <t>HSD_6571_C1_S06_x000D_
DUT GND SENSE</t>
  </si>
  <si>
    <t>HSD_6571_C1_S06_x000D_
DIO22</t>
  </si>
  <si>
    <t>HSD_6571_C1_S06_x000D_
DIO20</t>
  </si>
  <si>
    <t>HSD_6571_C1_S06_x000D_
DIO18</t>
  </si>
  <si>
    <t>HSD_6571_C1_S06_x000D_
DIO16</t>
  </si>
  <si>
    <t>HSD_6571_C1_S06_x000D_
DIO23</t>
  </si>
  <si>
    <t>HSD_6571_C1_S06_x000D_
DIO21</t>
  </si>
  <si>
    <t>HSD_6571_C1_S06_x000D_
DIO19</t>
  </si>
  <si>
    <t>HSD_6571_C1_S06_x000D_
DIO17</t>
  </si>
  <si>
    <t>G</t>
  </si>
  <si>
    <t>HSD_6571_C1_S06_x000D_
RESERVED (DNC)</t>
  </si>
  <si>
    <t>HSD_6571_C1_S06_x000D_
DIO26</t>
  </si>
  <si>
    <t>HSD_6571_C1_S06_x000D_
DIO30</t>
  </si>
  <si>
    <t>HSD_6571_C1_S06_x000D_
DIO24</t>
  </si>
  <si>
    <t>H</t>
  </si>
  <si>
    <t>HSD_6571_C1_S06_x000D_
DIO27</t>
  </si>
  <si>
    <t>HSD_6571_C1_S06_x000D_
DIO31</t>
  </si>
  <si>
    <t>HSD_6571_C1_S06_x000D_
DIO25</t>
  </si>
  <si>
    <t>HSD_6571_C1_S05_x000D_
DIO28</t>
  </si>
  <si>
    <t>HSD_6571_C1_S05_x000D_
GND</t>
  </si>
  <si>
    <t>HSD_6571_C1_S05_x000D_
DIO6</t>
  </si>
  <si>
    <t>HSD_6571_C1_S05_x000D_
DIO4</t>
  </si>
  <si>
    <t>HSD_6571_C1_S05_x000D_
DIO2</t>
  </si>
  <si>
    <t>HSD_6571_C1_S05_x000D_
DIO0</t>
  </si>
  <si>
    <t>HSD_6571_C1_S05_x000D_
DIO7</t>
  </si>
  <si>
    <t>HSD_6571_C1_S05_x000D_
DIO5</t>
  </si>
  <si>
    <t>HSD_6571_C1_S05_x000D_
DIO3</t>
  </si>
  <si>
    <t>HSD_6571_C1_S05_x000D_
DIO1</t>
  </si>
  <si>
    <t>HSD_6571_C1_S05_x000D_
DIO29</t>
  </si>
  <si>
    <t>HSD_6571_C1_S05_x000D_
DIO14</t>
  </si>
  <si>
    <t>HSD_6571_C1_S05_x000D_
DIO12</t>
  </si>
  <si>
    <t>HSD_6571_C1_S05_x000D_
DIO10</t>
  </si>
  <si>
    <t>HSD_6571_C1_S05_x000D_
DIO8</t>
  </si>
  <si>
    <t>HSD_6571_C1_S05_x000D_
DIO15</t>
  </si>
  <si>
    <t>HSD_6571_C1_S05_x000D_
DIO13</t>
  </si>
  <si>
    <t>HSD_6571_C1_S05_x000D_
DIO11</t>
  </si>
  <si>
    <t>HSD_6571_C1_S05_x000D_
DIO9</t>
  </si>
  <si>
    <t>HSD_6571_C1_S05_x000D_
DUT GND SENSE</t>
  </si>
  <si>
    <t>HSD_6571_C1_S05_x000D_
DIO22</t>
  </si>
  <si>
    <t>HSD_6571_C1_S05_x000D_
DIO20</t>
  </si>
  <si>
    <t>HSD_6571_C1_S05_x000D_
DIO18</t>
  </si>
  <si>
    <t>HSD_6571_C1_S05_x000D_
DIO16</t>
  </si>
  <si>
    <t>HSD_6571_C1_S05_x000D_
DIO23</t>
  </si>
  <si>
    <t>HSD_6571_C1_S05_x000D_
DIO21</t>
  </si>
  <si>
    <t>HSD_6571_C1_S05_x000D_
DIO19</t>
  </si>
  <si>
    <t>HSD_6571_C1_S05_x000D_
DIO17</t>
  </si>
  <si>
    <t>HSD_6571_C1_S05_x000D_
RESERVED (DNC)</t>
  </si>
  <si>
    <t>HSD_6571_C1_S05_x000D_
DIO26</t>
  </si>
  <si>
    <t>HSD_6571_C1_S05_x000D_
DIO30</t>
  </si>
  <si>
    <t>HSD_6571_C1_S05_x000D_
DIO24</t>
  </si>
  <si>
    <t>HSD_6571_C1_S05_x000D_
DIO27</t>
  </si>
  <si>
    <t>HSD_6571_C1_S05_x000D_
DIO31</t>
  </si>
  <si>
    <t>HSD_6571_C1_S05_x000D_
DIO25</t>
  </si>
  <si>
    <t>HSD_6571_C1_S04_x000D_
DIO28</t>
  </si>
  <si>
    <t>HSD_6571_C1_S04_x000D_
GND</t>
  </si>
  <si>
    <t>HSD_6571_C1_S04_x000D_
DIO6</t>
  </si>
  <si>
    <t>HSD_6571_C1_S04_x000D_
DIO4</t>
  </si>
  <si>
    <t>HSD_6571_C1_S04_x000D_
DIO2</t>
  </si>
  <si>
    <t>HSD_6571_C1_S04_x000D_
DIO0</t>
  </si>
  <si>
    <t>HSD_6571_C1_S04_x000D_
DIO7</t>
  </si>
  <si>
    <t>HSD_6571_C1_S04_x000D_
DIO5</t>
  </si>
  <si>
    <t>HSD_6571_C1_S04_x000D_
DIO3</t>
  </si>
  <si>
    <t>HSD_6571_C1_S04_x000D_
DIO1</t>
  </si>
  <si>
    <t>HSD_6571_C1_S04_x000D_
DIO29</t>
  </si>
  <si>
    <t>HSD_6571_C1_S04_x000D_
DIO14</t>
  </si>
  <si>
    <t>HSD_6571_C1_S04_x000D_
DIO12</t>
  </si>
  <si>
    <t>HSD_6571_C1_S04_x000D_
DIO10</t>
  </si>
  <si>
    <t>HSD_6571_C1_S04_x000D_
DIO8</t>
  </si>
  <si>
    <t>HSD_6571_C1_S04_x000D_
DIO15</t>
  </si>
  <si>
    <t>HSD_6571_C1_S04_x000D_
DIO13</t>
  </si>
  <si>
    <t>HSD_6571_C1_S04_x000D_
DIO11</t>
  </si>
  <si>
    <t>HSD_6571_C1_S04_x000D_
DIO9</t>
  </si>
  <si>
    <t>HSD_6571_C1_S04_x000D_
DUT GND SENSE</t>
  </si>
  <si>
    <t>HSD_6571_C1_S04_x000D_
DIO22</t>
  </si>
  <si>
    <t>HSD_6571_C1_S04_x000D_
DIO20</t>
  </si>
  <si>
    <t>HSD_6571_C1_S04_x000D_
DIO18</t>
  </si>
  <si>
    <t>HSD_6571_C1_S04_x000D_
DIO16</t>
  </si>
  <si>
    <t>HSD_6571_C1_S04_x000D_
DIO23</t>
  </si>
  <si>
    <t>HSD_6571_C1_S04_x000D_
DIO21</t>
  </si>
  <si>
    <t>HSD_6571_C1_S04_x000D_
DIO19</t>
  </si>
  <si>
    <t>HSD_6571_C1_S04_x000D_
DIO17</t>
  </si>
  <si>
    <t>HSD_6571_C1_S04_x000D_
RESERVED (DNC)</t>
  </si>
  <si>
    <t>HSD_6571_C1_S04_x000D_
DIO26</t>
  </si>
  <si>
    <t>HSD_6571_C1_S04_x000D_
DIO30</t>
  </si>
  <si>
    <t>HSD_6571_C1_S04_x000D_
DIO24</t>
  </si>
  <si>
    <t>HSD_6571_C1_S04_x000D_
DIO27</t>
  </si>
  <si>
    <t>HSD_6571_C1_S04_x000D_
DIO31</t>
  </si>
  <si>
    <t>HSD_6571_C1_S04_x000D_
DIO25</t>
  </si>
  <si>
    <t>HSD_6571_C1_S03_x000D_
DIO28</t>
  </si>
  <si>
    <t>HSD_6571_C1_S03_x000D_
GND</t>
  </si>
  <si>
    <t>HSD_6571_C1_S03_x000D_
DIO6</t>
  </si>
  <si>
    <t>HSD_6571_C1_S03_x000D_
DIO4</t>
  </si>
  <si>
    <t>HSD_6571_C1_S03_x000D_
DIO2</t>
  </si>
  <si>
    <t>HSD_6571_C1_S03_x000D_
DIO0</t>
  </si>
  <si>
    <t>HSD_6571_C1_S03_x000D_
DIO7</t>
  </si>
  <si>
    <t>HSD_6571_C1_S03_x000D_
DIO5</t>
  </si>
  <si>
    <t>HSD_6571_C1_S03_x000D_
DIO3</t>
  </si>
  <si>
    <t>HSD_6571_C1_S03_x000D_
DIO1</t>
  </si>
  <si>
    <t>HSD_6571_C1_S03_x000D_
DIO29</t>
  </si>
  <si>
    <t>HSD_6571_C1_S03_x000D_
DIO14</t>
  </si>
  <si>
    <t>HSD_6571_C1_S03_x000D_
DIO12</t>
  </si>
  <si>
    <t>HSD_6571_C1_S03_x000D_
DIO10</t>
  </si>
  <si>
    <t>HSD_6571_C1_S03_x000D_
DIO8</t>
  </si>
  <si>
    <t>HSD_6571_C1_S03_x000D_
DIO15</t>
  </si>
  <si>
    <t>HSD_6571_C1_S03_x000D_
DIO13</t>
  </si>
  <si>
    <t>HSD_6571_C1_S03_x000D_
DIO11</t>
  </si>
  <si>
    <t>HSD_6571_C1_S03_x000D_
DIO9</t>
  </si>
  <si>
    <t>HSD_6571_C1_S03_x000D_
DUT GND SENSE</t>
  </si>
  <si>
    <t>HSD_6571_C1_S03_x000D_
DIO22</t>
  </si>
  <si>
    <t>HSD_6571_C1_S03_x000D_
DIO20</t>
  </si>
  <si>
    <t>HSD_6571_C1_S03_x000D_
DIO18</t>
  </si>
  <si>
    <t>HSD_6571_C1_S03_x000D_
DIO16</t>
  </si>
  <si>
    <t>HSD_6571_C1_S03_x000D_
DIO23</t>
  </si>
  <si>
    <t>HSD_6571_C1_S03_x000D_
DIO21</t>
  </si>
  <si>
    <t>HSD_6571_C1_S03_x000D_
DIO19</t>
  </si>
  <si>
    <t>HSD_6571_C1_S03_x000D_
DIO17</t>
  </si>
  <si>
    <t>HSD_6571_C1_S03_x000D_
RESERVED (DNC)</t>
  </si>
  <si>
    <t>HSD_6571_C1_S03_x000D_
DIO26</t>
  </si>
  <si>
    <t>HSD_6571_C1_S03_x000D_
DIO30</t>
  </si>
  <si>
    <t>HSD_6571_C1_S03_x000D_
DIO24</t>
  </si>
  <si>
    <t>HSD_6571_C1_S03_x000D_
DIO27</t>
  </si>
  <si>
    <t>HSD_6571_C1_S03_x000D_
DIO31</t>
  </si>
  <si>
    <t>HSD_6571_C1_S03_x000D_
DIO25</t>
  </si>
  <si>
    <t>HSD_6571_C1_S02_x000D_
DIO28</t>
  </si>
  <si>
    <t>HSD_6571_C1_S02_x000D_
GND</t>
  </si>
  <si>
    <t>HSD_6571_C1_S02_x000D_
DIO6</t>
  </si>
  <si>
    <t>HSD_6571_C1_S02_x000D_
DIO4</t>
  </si>
  <si>
    <t>HSD_6571_C1_S02_x000D_
DIO2</t>
  </si>
  <si>
    <t>HSD_6571_C1_S02_x000D_
DIO0</t>
  </si>
  <si>
    <t>HSD_6571_C1_S02_x000D_
DIO7</t>
  </si>
  <si>
    <t>HSD_6571_C1_S02_x000D_
DIO5</t>
  </si>
  <si>
    <t>HSD_6571_C1_S02_x000D_
DIO3</t>
  </si>
  <si>
    <t>HSD_6571_C1_S02_x000D_
DIO1</t>
  </si>
  <si>
    <t>HSD_6571_C1_S02_x000D_
DIO29</t>
  </si>
  <si>
    <t>HSD_6571_C1_S02_x000D_
DIO14</t>
  </si>
  <si>
    <t>HSD_6571_C1_S02_x000D_
DIO12</t>
  </si>
  <si>
    <t>HSD_6571_C1_S02_x000D_
DIO10</t>
  </si>
  <si>
    <t>HSD_6571_C1_S02_x000D_
DIO8</t>
  </si>
  <si>
    <t>HSD_6571_C1_S02_x000D_
DIO15</t>
  </si>
  <si>
    <t>HSD_6571_C1_S02_x000D_
DIO13</t>
  </si>
  <si>
    <t>HSD_6571_C1_S02_x000D_
DIO11</t>
  </si>
  <si>
    <t>HSD_6571_C1_S02_x000D_
DIO9</t>
  </si>
  <si>
    <t>HSD_6571_C1_S02_x000D_
DUT GND SENSE</t>
  </si>
  <si>
    <t>HSD_6571_C1_S02_x000D_
DIO22</t>
  </si>
  <si>
    <t>HSD_6571_C1_S02_x000D_
DIO20</t>
  </si>
  <si>
    <t>HSD_6571_C1_S02_x000D_
DIO18</t>
  </si>
  <si>
    <t>HSD_6571_C1_S02_x000D_
DIO16</t>
  </si>
  <si>
    <t>HSD_6571_C1_S02_x000D_
DIO23</t>
  </si>
  <si>
    <t>HSD_6571_C1_S02_x000D_
DIO21</t>
  </si>
  <si>
    <t>HSD_6571_C1_S02_x000D_
DIO19</t>
  </si>
  <si>
    <t>HSD_6571_C1_S02_x000D_
DIO17</t>
  </si>
  <si>
    <t>HSD_6571_C1_S02_x000D_
RESERVED (DNC)</t>
  </si>
  <si>
    <t>HSD_6571_C1_S02_x000D_
DIO26</t>
  </si>
  <si>
    <t>HSD_6571_C1_S02_x000D_
DIO30</t>
  </si>
  <si>
    <t>HSD_6571_C1_S02_x000D_
DIO24</t>
  </si>
  <si>
    <t>HSD_6571_C1_S02_x000D_
DIO27</t>
  </si>
  <si>
    <t>HSD_6571_C1_S02_x000D_
DIO31</t>
  </si>
  <si>
    <t>HSD_6571_C1_S02_x000D_
DIO25</t>
  </si>
  <si>
    <t>GP</t>
  </si>
  <si>
    <t>Relay Driver 2567</t>
  </si>
  <si>
    <t>RELAY_2567_C1_S08_x000D_
CH63</t>
  </si>
  <si>
    <t>RELAY_2567_C1_S08_x000D_
CH62</t>
  </si>
  <si>
    <t>RELAY_2567_C1_S08_x000D_
CH61</t>
  </si>
  <si>
    <t>RELAY_2567_C1_S08_x000D_
CH47</t>
  </si>
  <si>
    <t>RELAY_2567_C1_S08_x000D_
CH46</t>
  </si>
  <si>
    <t>RELAY_2567_C1_S08_x000D_
CH45</t>
  </si>
  <si>
    <t>RELAY_2567_C1_S08_x000D_
CH59</t>
  </si>
  <si>
    <t>RELAY_2567_C1_S08_x000D_
GND</t>
  </si>
  <si>
    <t>RELAY_2567_C1_S08_x000D_
CH60</t>
  </si>
  <si>
    <t>RELAY_2567_C1_S08_x000D_
CH43</t>
  </si>
  <si>
    <t>RELAY_2567_C1_S08_x000D_
CH44</t>
  </si>
  <si>
    <t>RELAY_2567_C1_S08_x000D_
CH58</t>
  </si>
  <si>
    <t>RELAY_2567_C1_S08_x000D_
CH57</t>
  </si>
  <si>
    <t>RELAY_2567_C1_S08_x000D_
CH56</t>
  </si>
  <si>
    <t>RELAY_2567_C1_S08_x000D_
CH42</t>
  </si>
  <si>
    <t>RELAY_2567_C1_S08_x000D_
CH41</t>
  </si>
  <si>
    <t>RELAY_2567_C1_S08_x000D_
CH40</t>
  </si>
  <si>
    <t>RELAY_2567_C1_S08_x000D_
CH31</t>
  </si>
  <si>
    <t>RELAY_2567_C1_S08_x000D_
CH30</t>
  </si>
  <si>
    <t>RELAY_2567_C1_S08_x000D_
CH29</t>
  </si>
  <si>
    <t>RELAY_2567_C1_S08_x000D_
CH15</t>
  </si>
  <si>
    <t>RELAY_2567_C1_S08_x000D_
CH14</t>
  </si>
  <si>
    <t>RELAY_2567_C1_S08_x000D_
CH13</t>
  </si>
  <si>
    <t>RELAY_2567_C1_S08_x000D_
CH27</t>
  </si>
  <si>
    <t>RELAY_2567_C1_S08_x000D_
CH28</t>
  </si>
  <si>
    <t>RELAY_2567_C1_S08_x000D_
CH11</t>
  </si>
  <si>
    <t>RELAY_2567_C1_S08_x000D_
CH12</t>
  </si>
  <si>
    <t>RELAY_2567_C1_S08_x000D_
CH26</t>
  </si>
  <si>
    <t>RELAY_2567_C1_S08_x000D_
CH25</t>
  </si>
  <si>
    <t>RELAY_2567_C1_S08_x000D_
CH24</t>
  </si>
  <si>
    <t>RELAY_2567_C1_S08_x000D_
CH10</t>
  </si>
  <si>
    <t>RELAY_2567_C1_S08_x000D_
CH9</t>
  </si>
  <si>
    <t>RELAY_2567_C1_S08_x000D_
CH8</t>
  </si>
  <si>
    <t>RELAY_2567_C1_S08_x000D_
CH55</t>
  </si>
  <si>
    <t>RELAY_2567_C1_S08_x000D_
CH54</t>
  </si>
  <si>
    <t>RELAY_2567_C1_S08_x000D_
CH53</t>
  </si>
  <si>
    <t>RELAY_2567_C1_S08_x000D_
CH39</t>
  </si>
  <si>
    <t>RELAY_2567_C1_S08_x000D_
CH38</t>
  </si>
  <si>
    <t>RELAY_2567_C1_S08_x000D_
CH37</t>
  </si>
  <si>
    <t>RELAY_2567_C1_S08_x000D_
CH51</t>
  </si>
  <si>
    <t>RELAY_2567_C1_S08_x000D_
CH52</t>
  </si>
  <si>
    <t>RELAY_2567_C1_S08_x000D_
CH35</t>
  </si>
  <si>
    <t>RELAY_2567_C1_S08_x000D_
CH36</t>
  </si>
  <si>
    <t>RELAY_2567_C1_S08_x000D_
CH50</t>
  </si>
  <si>
    <t>RELAY_2567_C1_S08_x000D_
CH49</t>
  </si>
  <si>
    <t>RELAY_2567_C1_S08_x000D_
CH48</t>
  </si>
  <si>
    <t>RELAY_2567_C1_S08_x000D_
CH34</t>
  </si>
  <si>
    <t>RELAY_2567_C1_S08_x000D_
CH33</t>
  </si>
  <si>
    <t>RELAY_2567_C1_S08_x000D_
CH32</t>
  </si>
  <si>
    <t>RELAY_2567_C1_S08_x000D_
CH23</t>
  </si>
  <si>
    <t>RELAY_2567_C1_S08_x000D_
CH22</t>
  </si>
  <si>
    <t>RELAY_2567_C1_S08_x000D_
CH21</t>
  </si>
  <si>
    <t>RELAY_2567_C1_S08_x000D_
CH7</t>
  </si>
  <si>
    <t>RELAY_2567_C1_S08_x000D_
CH6</t>
  </si>
  <si>
    <t>RELAY_2567_C1_S08_x000D_
CH5</t>
  </si>
  <si>
    <t>RELAY_2567_C1_S08_x000D_
CH19</t>
  </si>
  <si>
    <t>RELAY_2567_C1_S08_x000D_
CH20</t>
  </si>
  <si>
    <t>RELAY_2567_C1_S08_x000D_
CH3</t>
  </si>
  <si>
    <t>RELAY_2567_C1_S08_x000D_
CH4</t>
  </si>
  <si>
    <t>RELAY_2567_C1_S08_x000D_
CH18</t>
  </si>
  <si>
    <t>RELAY_2567_C1_S08_x000D_
CH17</t>
  </si>
  <si>
    <t>RELAY_2567_C1_S08_x000D_
CH16</t>
  </si>
  <si>
    <t>RELAY_2567_C1_S08_x000D_
CH2</t>
  </si>
  <si>
    <t>RELAY_2567_C1_S08_x000D_
CH1</t>
  </si>
  <si>
    <t>RELAY_2567_C1_S08_x000D_
CH0</t>
  </si>
  <si>
    <t>Multifunction IO 6368</t>
  </si>
  <si>
    <t>DAQ_6368_C1_S09_x000D_
APFI 1</t>
  </si>
  <si>
    <t>DAQ_6368_C1_S09_x000D_
GND</t>
  </si>
  <si>
    <t>DAQ_6368_C1_S09_x000D_
AO 3</t>
  </si>
  <si>
    <t>DAQ_6368_C1_S09_x000D_
AO 2</t>
  </si>
  <si>
    <t>DAQ_6368_C1_S09_x000D_
AI 14+</t>
  </si>
  <si>
    <t>DAQ_6368_C1_S09_x000D_
AI 14-</t>
  </si>
  <si>
    <t>DAQ_6368_C1_S09_x000D_
AI 15-</t>
  </si>
  <si>
    <t>DAQ_6368_C1_S09_x000D_
AI 15+</t>
  </si>
  <si>
    <t>DAQ_6368_C1_S09_x000D_
AI 12+</t>
  </si>
  <si>
    <t>DAQ_6368_C1_S09_x000D_
AI 12-</t>
  </si>
  <si>
    <t>DAQ_6368_C1_S09_x000D_
AI 13-</t>
  </si>
  <si>
    <t>DAQ_6368_C1_S09_x000D_
AI 13+</t>
  </si>
  <si>
    <t>DAQ_6368_C1_S09_x000D_
AI 11+</t>
  </si>
  <si>
    <t>DAQ_6368_C1_S09_x000D_
AI 11-</t>
  </si>
  <si>
    <t>DAQ_6368_C1_S09_x000D_
AI 10-</t>
  </si>
  <si>
    <t>DAQ_6368_C1_S09_x000D_
AI 10+</t>
  </si>
  <si>
    <t>DAQ_6368_C1_S09_x000D_
AI 9+</t>
  </si>
  <si>
    <t>DAQ_6368_C1_S09_x000D_
AI 9-</t>
  </si>
  <si>
    <t>DAQ_6368_C1_S09_x000D_
AI 8-</t>
  </si>
  <si>
    <t>DAQ_6368_C1_S09_x000D_
AI 8+</t>
  </si>
  <si>
    <t>DAQ_6368_C1_S09_x000D_
P0.28</t>
  </si>
  <si>
    <t>DAQ_6368_C1_S09_x000D_
P0.29</t>
  </si>
  <si>
    <t>DAQ_6368_C1_S09_x000D_
P0.30</t>
  </si>
  <si>
    <t>DAQ_6368_C1_S09_x000D_
P0.31</t>
  </si>
  <si>
    <t>DAQ_6368_C1_S09_x000D_
P0.27</t>
  </si>
  <si>
    <t>DAQ_6368_C1_S09_x000D_
P0.26</t>
  </si>
  <si>
    <t>DAQ_6368_C1_S09_x000D_
P0.25</t>
  </si>
  <si>
    <t>DAQ_6368_C1_S09_x000D_
P0.24</t>
  </si>
  <si>
    <t>DAQ_6368_C1_S09_x000D_
P0.20</t>
  </si>
  <si>
    <t>DAQ_6368_C1_S09_x000D_
P0.21</t>
  </si>
  <si>
    <t>DAQ_6368_C1_S09_x000D_
P0.22</t>
  </si>
  <si>
    <t>DAQ_6368_C1_S09_x000D_
P0.23</t>
  </si>
  <si>
    <t>DAQ_6368_C1_S09_x000D_
P0.19</t>
  </si>
  <si>
    <t>DAQ_6368_C1_S09_x000D_
P0.18</t>
  </si>
  <si>
    <t>DAQ_6368_C1_S09_x000D_
P0.17</t>
  </si>
  <si>
    <t>DAQ_6368_C1_S09_x000D_
P0.16</t>
  </si>
  <si>
    <t>DAQ_6368_C1_S09_x000D_
P0.12</t>
  </si>
  <si>
    <t>DAQ_6368_C1_S09_x000D_
P0.13</t>
  </si>
  <si>
    <t>DAQ_6368_C1_S09_x000D_
P0.14</t>
  </si>
  <si>
    <t>DAQ_6368_C1_S09_x000D_
P0.15</t>
  </si>
  <si>
    <t>DAQ_6368_C1_S09_x000D_
P0.11</t>
  </si>
  <si>
    <t>DAQ_6368_C1_S09_x000D_
P0.10</t>
  </si>
  <si>
    <t>DAQ_6368_C1_S09_x000D_
P0.9</t>
  </si>
  <si>
    <t>DAQ_6368_C1_S09_x000D_
P0.8</t>
  </si>
  <si>
    <t>DAQ_6368_C1_S09_x000D_
APFI 0</t>
  </si>
  <si>
    <t>DAQ_6368_C1_S09_x000D_
AO 1</t>
  </si>
  <si>
    <t>DAQ_6368_C1_S09_x000D_
AO 0</t>
  </si>
  <si>
    <t>DAQ_6368_C1_S09_x000D_
AI 6+</t>
  </si>
  <si>
    <t>DAQ_6368_C1_S09_x000D_
AI 6-</t>
  </si>
  <si>
    <t>DAQ_6368_C1_S09_x000D_
AI 7-</t>
  </si>
  <si>
    <t>DAQ_6368_C1_S09_x000D_
AI 7+</t>
  </si>
  <si>
    <t>DAQ_6368_C1_S09_x000D_
AI 4+</t>
  </si>
  <si>
    <t>DAQ_6368_C1_S09_x000D_
AI 4-</t>
  </si>
  <si>
    <t>DAQ_6368_C1_S09_x000D_
AI 5-</t>
  </si>
  <si>
    <t>DAQ_6368_C1_S09_x000D_
AI 5+</t>
  </si>
  <si>
    <t>DAQ_6368_C1_S09_x000D_
AI 3+</t>
  </si>
  <si>
    <t>DAQ_6368_C1_S09_x000D_
AI 3-</t>
  </si>
  <si>
    <t>DAQ_6368_C1_S09_x000D_
AI 2-</t>
  </si>
  <si>
    <t>DAQ_6368_C1_S09_x000D_
AI 2+</t>
  </si>
  <si>
    <t>DAQ_6368_C1_S09_x000D_
AI 1+</t>
  </si>
  <si>
    <t>DAQ_6368_C1_S09_x000D_
AI 1-</t>
  </si>
  <si>
    <t>DAQ_6368_C1_S09_x000D_
AI 0-</t>
  </si>
  <si>
    <t>DAQ_6368_C1_S09_x000D_
AI 0+</t>
  </si>
  <si>
    <t>DAQ_6368_C1_S09_x000D_
PFI 12/P2.4</t>
  </si>
  <si>
    <t>DAQ_6368_C1_S09_x000D_
PFI 13/P2.5</t>
  </si>
  <si>
    <t>DAQ_6368_C1_S09_x000D_
PFI 14/P2.6</t>
  </si>
  <si>
    <t>DAQ_6368_C1_S09_x000D_
PFI 15/P2.7</t>
  </si>
  <si>
    <t>DAQ_6368_C1_S09_x000D_
PFI 11/P2.3</t>
  </si>
  <si>
    <t>DAQ_6368_C1_S09_x000D_
PFI 10/P2.2</t>
  </si>
  <si>
    <t>DAQ_6368_C1_S09_x000D_
PFI 9/P2.1</t>
  </si>
  <si>
    <t>DAQ_6368_C1_S09_x000D_
PFI 8/P2.0</t>
  </si>
  <si>
    <t>DAQ_6368_C1_S09_x000D_
PFI 4/P1.4</t>
  </si>
  <si>
    <t>DAQ_6368_C1_S09_x000D_
PFI 5/P1.5</t>
  </si>
  <si>
    <t>DAQ_6368_C1_S09_x000D_
PFI 6/P1.6</t>
  </si>
  <si>
    <t>DAQ_6368_C1_S09_x000D_
PFI 7/P1.7</t>
  </si>
  <si>
    <t>DAQ_6368_C1_S09_x000D_
PFI 3/P1.3</t>
  </si>
  <si>
    <t>DAQ_6368_C1_S09_x000D_
PFI 2/P1.2</t>
  </si>
  <si>
    <t>DAQ_6368_C1_S09_x000D_
PFI 1/P1.1</t>
  </si>
  <si>
    <t>DAQ_6368_C1_S09_x000D_
PFI 0/P1.0</t>
  </si>
  <si>
    <t>DAQ_6368_C1_S09_x000D_
P0.4</t>
  </si>
  <si>
    <t>DAQ_6368_C1_S09_x000D_
P0.5</t>
  </si>
  <si>
    <t>DAQ_6368_C1_S09_x000D_
P0.6</t>
  </si>
  <si>
    <t>DAQ_6368_C1_S09_x000D_
P0.7</t>
  </si>
  <si>
    <t>DAQ_6368_C1_S09_x000D_
P0.3</t>
  </si>
  <si>
    <t>DAQ_6368_C1_S09_x000D_
P0.2</t>
  </si>
  <si>
    <t>DAQ_6368_C1_S09_x000D_
P0.1</t>
  </si>
  <si>
    <t>DAQ_6368_C1_S09_x000D_
P0.0</t>
  </si>
  <si>
    <t>Flying Lead Coaxial</t>
  </si>
  <si>
    <t>SYNC_6674T_C1_S10_x000D_
Ch: CLKOUT_x000D_
A1</t>
  </si>
  <si>
    <t>SYNC_6674T_C1_S10_x000D_
GND</t>
  </si>
  <si>
    <t>SYNC_6674T_C1_S10_x000D_
Ch: CLKIN_x000D_
B2</t>
  </si>
  <si>
    <t>SYNC_6674T_C1_S10_x000D_
Ch: PFI0_x000D_
C1</t>
  </si>
  <si>
    <t>SYNC_6674T_C1_S10_x000D_
Ch: PFI1_x000D_
D2</t>
  </si>
  <si>
    <t>SYNC_6674T_C1_S10_x000D_
Ch: PFI2_x000D_
E1</t>
  </si>
  <si>
    <t>SYNC_6674T_C1_S10_x000D_
Ch: PFI3_x000D_
F2</t>
  </si>
  <si>
    <t>SYNC_6674T_C1_S10_x000D_
Ch: PFI4_x000D_
G1</t>
  </si>
  <si>
    <t>SYNC_6674T_C1_S10_x000D_
Ch: PFI5_x000D_
H2</t>
  </si>
  <si>
    <t>DMM 4065/71/72/81 High Precision</t>
  </si>
  <si>
    <t>DMM_4081_C1_S12_x000D_
Ch: 0_x000D_
HI SENSE / I</t>
  </si>
  <si>
    <t>DMM_4081_C1_S12_x000D_
Ch: 0_x000D_
HI</t>
  </si>
  <si>
    <t>DMM_4081_C1_S13_x000D_
Ch: 0_x000D_
HI</t>
  </si>
  <si>
    <t>DMM_4081_C1_S13_x000D_
Ch: 0_x000D_
HI SENSE / I</t>
  </si>
  <si>
    <t>DMM_4081_C1_S12_x000D_
Ch: 0_x000D_
LO</t>
  </si>
  <si>
    <t>DMM_4081_C1_S12_x000D_
Ch: 0_x000D_
LO SENSE</t>
  </si>
  <si>
    <t>DMM_4081_C1_S12_x000D_
GND</t>
  </si>
  <si>
    <t>DMM_4081_C1_S13_x000D_
GND</t>
  </si>
  <si>
    <t>DMM_4081_C1_S13_x000D_
Ch: 0_x000D_
LO SENSE</t>
  </si>
  <si>
    <t>DMM_4081_C1_S13_x000D_
Ch: 0_x000D_
LO</t>
  </si>
  <si>
    <t>DMM_4081_C1_S14_x000D_
GND</t>
  </si>
  <si>
    <t>DMM_4081_C1_S14_x000D_
Ch: 0_x000D_
LO SENSE</t>
  </si>
  <si>
    <t>DMM_4081_C1_S14_x000D_
Ch: 0_x000D_
LO</t>
  </si>
  <si>
    <t>DMM_4081_C1_S14_x000D_
Ch: 0_x000D_
HI</t>
  </si>
  <si>
    <t>DMM_4081_C1_S14_x000D_
Ch: 0_x000D_
HI SENSE / I</t>
  </si>
  <si>
    <t>Flying Lead XLR</t>
  </si>
  <si>
    <t>DSA_4466_C1_S15_x000D_
Ch: AI0_x000D_
CH+</t>
  </si>
  <si>
    <t>DSA_4466_C1_S15_x000D_
Ch: AO1_x000D_
CH+</t>
  </si>
  <si>
    <t>DSA_4466_C1_S15_x000D_
Ch: AI1_x000D_
CH-</t>
  </si>
  <si>
    <t>DSA_4466_C1_S15_x000D_
Ch: AI1_x000D_
CH+</t>
  </si>
  <si>
    <t>DSA_4466_C1_S15_x000D_
Ch: AO0_x000D_
CH+</t>
  </si>
  <si>
    <t>DSA_4466_C1_S15_x000D_
Ch: AO0_x000D_
CH-</t>
  </si>
  <si>
    <t>DSA_4466_C1_S15_x000D_
Ch: AI0_x000D_
CH-</t>
  </si>
  <si>
    <t>DSA_4466_C1_S15_x000D_
GND (Q1 Shared)</t>
  </si>
  <si>
    <t>DSA_4466_C1_S15_x000D_
GND (Q2 Shared)</t>
  </si>
  <si>
    <t>DSA_4466_C1_S15_x000D_
Ch: AO1_x000D_
CH-</t>
  </si>
  <si>
    <t>SCOPE_5172_C1_S17_x000D_
Ch: 0_x000D_
A1</t>
  </si>
  <si>
    <t>SCOPE_5172_C1_S17_x000D_
GND</t>
  </si>
  <si>
    <t>SCOPE_5172_C1_S17_x000D_
Ch: 1_x000D_
B2</t>
  </si>
  <si>
    <t>SCOPE_5172_C1_S17_x000D_
Ch: 2_x000D_
C1</t>
  </si>
  <si>
    <t>SCOPE_5172_C1_S17_x000D_
Ch: 3_x000D_
D2</t>
  </si>
  <si>
    <t>SCOPE_5172_C1_S17_x000D_
Ch: 4_x000D_
E1</t>
  </si>
  <si>
    <t>SCOPE_5172_C1_S17_x000D_
Ch: 5_x000D_
F2</t>
  </si>
  <si>
    <t>SCOPE_5172_C1_S17_x000D_
Ch: 6_x000D_
G1</t>
  </si>
  <si>
    <t>SCOPE_5172_C1_S17_x000D_
Ch: 7_x000D_
G3</t>
  </si>
  <si>
    <t>SMU 4163 High Density</t>
  </si>
  <si>
    <t>SMU_4163_C2_S13_x000D_
HI CH0</t>
  </si>
  <si>
    <t>SMU_4163_C2_S13_x000D_
HI SENSE CH0</t>
  </si>
  <si>
    <t>SMU_4163_C2_S13_x000D_
HI CH3</t>
  </si>
  <si>
    <t>SMU_4163_C2_S13_x000D_
SHLD GND</t>
  </si>
  <si>
    <t>SMU_4163_C2_S13_x000D_
HI SENSE CH11</t>
  </si>
  <si>
    <t>SMU_4163_C2_S13_x000D_
HI CH11</t>
  </si>
  <si>
    <t>SMU_4163_C2_S13_x000D_
HI CH1</t>
  </si>
  <si>
    <t>SMU_4163_C2_S13_x000D_
HI SENSE CH1</t>
  </si>
  <si>
    <t>SMU_4163_C2_S13_x000D_
HI SENSE CH3</t>
  </si>
  <si>
    <t>SMU_4163_C2_S13_x000D_
HI SENSE CH10</t>
  </si>
  <si>
    <t>SMU_4163_C2_S13_x000D_
HI CH10</t>
  </si>
  <si>
    <t>SMU_4163_C2_S13_x000D_
HI CH2</t>
  </si>
  <si>
    <t>SMU_4163_C2_S13_x000D_
HI SENSE CH2</t>
  </si>
  <si>
    <t>SMU_4163_C2_S13_x000D_
LO</t>
  </si>
  <si>
    <t>SMU_4163_C2_S13_x000D_
LO SENSE CH6-11</t>
  </si>
  <si>
    <t>SMU_4163_C2_S13_x000D_
HI SENSE CH8</t>
  </si>
  <si>
    <t>SMU_4163_C2_S13_x000D_
HI CH8</t>
  </si>
  <si>
    <t>SMU_4163_C2_S13_x000D_
HI CH4</t>
  </si>
  <si>
    <t>SMU_4163_C2_S13_x000D_
HI SENSE CH4</t>
  </si>
  <si>
    <t>SMU_4163_C2_S13_x000D_
HI SENSE CH9</t>
  </si>
  <si>
    <t>SMU_4163_C2_S13_x000D_
HI SENSE CH7</t>
  </si>
  <si>
    <t>SMU_4163_C2_S13_x000D_
HI CH7</t>
  </si>
  <si>
    <t>SMU_4163_C2_S13_x000D_
HI CH5</t>
  </si>
  <si>
    <t>SMU_4163_C2_S13_x000D_
HI SENSE CH5</t>
  </si>
  <si>
    <t>SMU_4163_C2_S13_x000D_
HI CH9</t>
  </si>
  <si>
    <t>SMU_4163_C2_S13_x000D_
HI SENSE CH6</t>
  </si>
  <si>
    <t>SMU_4163_C2_S13_x000D_
HI CH6</t>
  </si>
  <si>
    <t>SMU_4163_C2_S13_x000D_
HI CH12</t>
  </si>
  <si>
    <t>SMU_4163_C2_S13_x000D_
HI SENSE CH12</t>
  </si>
  <si>
    <t>SMU_4163_C2_S13_x000D_
HI CH15</t>
  </si>
  <si>
    <t>SMU_4163_C2_S13_x000D_
HI SENSE CH23</t>
  </si>
  <si>
    <t>SMU_4163_C2_S13_x000D_
HI CH23</t>
  </si>
  <si>
    <t>SMU_4163_C2_S13_x000D_
HI CH13</t>
  </si>
  <si>
    <t>SMU_4163_C2_S13_x000D_
HI SENSE CH13</t>
  </si>
  <si>
    <t>SMU_4163_C2_S13_x000D_
HI SENSE CH15</t>
  </si>
  <si>
    <t>SMU_4163_C2_S13_x000D_
HI SENSE CH22</t>
  </si>
  <si>
    <t>SMU_4163_C2_S13_x000D_
HI CH22</t>
  </si>
  <si>
    <t>SMU_4163_C2_S13_x000D_
HI CH14</t>
  </si>
  <si>
    <t>SMU_4163_C2_S13_x000D_
HI SENSE CH14</t>
  </si>
  <si>
    <t>SMU_4163_C2_S13_x000D_
LO SENSE CH18-23</t>
  </si>
  <si>
    <t>SMU_4163_C2_S13_x000D_
LO SENSE CH12-17</t>
  </si>
  <si>
    <t>SMU_4163_C2_S13_x000D_
HI SENSE CH20</t>
  </si>
  <si>
    <t>SMU_4163_C2_S13_x000D_
HI CH20</t>
  </si>
  <si>
    <t>SMU_4163_C2_S13_x000D_
HI CH16</t>
  </si>
  <si>
    <t>SMU_4163_C2_S13_x000D_
HI SENSE CH16</t>
  </si>
  <si>
    <t>SMU_4163_C2_S13_x000D_
HI SENSE CH21</t>
  </si>
  <si>
    <t>SMU_4163_C2_S13_x000D_
HI SENSE CH19</t>
  </si>
  <si>
    <t>SMU_4163_C2_S13_x000D_
HI CH19</t>
  </si>
  <si>
    <t>SMU_4163_C2_S13_x000D_
HI CH17</t>
  </si>
  <si>
    <t>SMU_4163_C2_S13_x000D_
HI SENSE CH17</t>
  </si>
  <si>
    <t>SMU_4163_C2_S13_x000D_
HI CH21</t>
  </si>
  <si>
    <t>SMU_4163_C2_S13_x000D_
HI SENSE CH18</t>
  </si>
  <si>
    <t>SMU_4163_C2_S13_x000D_
HI CH18</t>
  </si>
  <si>
    <t>SMU 4137 High Precision</t>
  </si>
  <si>
    <t>SMU_4137_C2_S07_x000D_
HI SENSE CH0</t>
  </si>
  <si>
    <t>SMU_4137_C2_S07
HI CH0</t>
  </si>
  <si>
    <t>SMU_4137_C2_S08_x000D_
HI CH0</t>
  </si>
  <si>
    <t>SMU_4137_C2_S08_x000D_
HI SENSE CH0</t>
  </si>
  <si>
    <t>SMU_4137_C2_S07_x000D_
GUARD</t>
  </si>
  <si>
    <t>SMU_4137_C2_S08_x000D_
GUARD</t>
  </si>
  <si>
    <t>SMU_4137_C2_S07_x000D_
LO CH0</t>
  </si>
  <si>
    <t>SMU_4137_C2_S07
LO SENSE CH0</t>
  </si>
  <si>
    <t>SMU_4137_C2_S08_x000D_
LO SENSE CH0</t>
  </si>
  <si>
    <t>SMU_4137_C2_S08_x000D_
LO CH0</t>
  </si>
  <si>
    <t>SMU_4137_C2_S06_x000D_
LO CH0</t>
  </si>
  <si>
    <t>SMU_4137_C2_S06_x000D_
LO SENSE CH0</t>
  </si>
  <si>
    <t>SMU_4137_C2_S09_x000D_
LO SENSE CH0</t>
  </si>
  <si>
    <t>SMU_4137_C2_S09_x000D_
LO CH0</t>
  </si>
  <si>
    <t>SMU_4137_C2_S06_x000D_
GUARD</t>
  </si>
  <si>
    <t>SMU_4137_C2_S09_x000D_
GUARD</t>
  </si>
  <si>
    <t>SMU_4137_C2_S06_x000D_
HI SENSE CH0</t>
  </si>
  <si>
    <t>SMU_4137_C2_S06_x000D_
HI CH0</t>
  </si>
  <si>
    <t>SMU_4137_C2_S09_x000D_
HI CH0</t>
  </si>
  <si>
    <t>SMU_4137_C2_S09_x000D_
HI SENSE CH0</t>
  </si>
  <si>
    <t>SMU_4137_C2_S02_x000D_
HI SENSE CH0</t>
  </si>
  <si>
    <t>SMU_4137_C2_S02_x000D_
HI CH0</t>
  </si>
  <si>
    <t>SMU_4137_C2_S03_x000D_
HI CH0</t>
  </si>
  <si>
    <t>SMU_4137_C2_S03_x000D_
HI SENSE CH0</t>
  </si>
  <si>
    <t>SMU_4137_C2_S02_x000D_
GUARD</t>
  </si>
  <si>
    <t>SMU_4137_C2_S03_x000D_
GUARD</t>
  </si>
  <si>
    <t>SMU_4137_C2_S02_x000D_
LO CH0</t>
  </si>
  <si>
    <t>SMU_4137_C2_S02_x000D_
LO SENSE CH0</t>
  </si>
  <si>
    <t>SMU_4137_C2_S03_x000D_
LO SENSE CH0</t>
  </si>
  <si>
    <t>SMU_4137_C2_S03_x000D_
LO CH0</t>
  </si>
  <si>
    <t>SMU_4137_C2_S05_x000D_
LO CH0</t>
  </si>
  <si>
    <t>SMU_4137_C2_S05_x000D_
LO SENSE CH0</t>
  </si>
  <si>
    <t>SMU_4137_C2_S04_x000D_
LO SENSE CH0</t>
  </si>
  <si>
    <t>SMU_4137_C2_S04_x000D_
LO CH0</t>
  </si>
  <si>
    <t>SMU_4137_C2_S05_x000D_
GUARD</t>
  </si>
  <si>
    <t>SMU_4137_C2_S04_x000D_
GUARD</t>
  </si>
  <si>
    <t>SMU_4137_C2_S05_x000D_
HI SENSE CH0</t>
  </si>
  <si>
    <t>SMU_4137_C2_S05_x000D_
HI CH0</t>
  </si>
  <si>
    <t>SMU_4137_C2_S04_x000D_
HI CH0</t>
  </si>
  <si>
    <t>SMU_4137_C2_S04_x000D_
HI SENSE CH0</t>
  </si>
  <si>
    <t>SMU 414x High Density</t>
  </si>
  <si>
    <t>SMU_4147_C2_S16_x000D_
LO SENSE CH0</t>
  </si>
  <si>
    <t>SMU_4147_C2_S16_x000D_
LO SENSE CH1</t>
  </si>
  <si>
    <t>SMU_4147_C2_S16_x000D_
LO CH0-3</t>
  </si>
  <si>
    <t>SMU_4147_C2_S16_x000D_
HI CH0</t>
  </si>
  <si>
    <t>SMU_4147_C2_S16_x000D_
HI SENSE CH0</t>
  </si>
  <si>
    <t>SMU_4147_C2_S16_x000D_
HI SENSE CH1</t>
  </si>
  <si>
    <t>SMU_4147_C2_S16_x000D_
HI CH1</t>
  </si>
  <si>
    <t>SMU_4147_C2_S16_x000D_
SHLD GND (Q1 Shared)</t>
  </si>
  <si>
    <t>SMU_4147_C2_S16_x000D_
SHLD GND (Q2 Shared)</t>
  </si>
  <si>
    <t>SMU_4147_C2_S16_x000D_
SHLD GND (Q4 Shared)</t>
  </si>
  <si>
    <t>SMU_4147_C2_S16_x000D_
SHLD GND (Q3 Shared)</t>
  </si>
  <si>
    <t>SMU_4147_C2_S16_x000D_
HI CH3</t>
  </si>
  <si>
    <t>SMU_4147_C2_S16_x000D_
HI SENSE CH3</t>
  </si>
  <si>
    <t>SMU_4147_C2_S16_x000D_
HI SENSE CH2</t>
  </si>
  <si>
    <t>SMU_4147_C2_S16_x000D_
HI CH2</t>
  </si>
  <si>
    <t>SMU_4147_C2_S16_x000D_
LO SENSE CH3</t>
  </si>
  <si>
    <t>SMU_4147_C2_S16_x000D_
LO SENSE CH2</t>
  </si>
  <si>
    <t>SMU 4162 High Density</t>
  </si>
  <si>
    <t>SMU_4162_C2_S11_x000D_
HI CH0</t>
  </si>
  <si>
    <t>SMU_4162_C2_S11_x000D_
HI SENSE CH0</t>
  </si>
  <si>
    <t>SMU_4162_C2_S11_x000D_
GUARD CH1</t>
  </si>
  <si>
    <t>SMU_4162_C2_S11_x000D_
SHLD GND</t>
  </si>
  <si>
    <t>SMU_4162_C2_S11_x000D_
LO SENSE CH5</t>
  </si>
  <si>
    <t>SMU_4162_C2_S11_x000D_
GUARD CH5</t>
  </si>
  <si>
    <t>SMU_4162_C2_S11_x000D_
GUARD CH0</t>
  </si>
  <si>
    <t>SMU_4162_C2_S11_x000D_
LO SENSE CH0</t>
  </si>
  <si>
    <t>SMU_4162_C2_S11_x000D_
LO SENSE CH1</t>
  </si>
  <si>
    <t>SMU_4162_C2_S11_x000D_
HI SENSE CH5</t>
  </si>
  <si>
    <t>SMU_4162_C2_S11_x000D_
HI CH5</t>
  </si>
  <si>
    <t>SMU_4162_C2_S11_x000D_
HI CH1</t>
  </si>
  <si>
    <t>SMU_4162_C2_S11_x000D_
HI SENSE CH1</t>
  </si>
  <si>
    <t>SMU_4162_C2_S11_x000D_
LO</t>
  </si>
  <si>
    <t>SMU_4162_C2_S11_x000D_
HI SENSE CH4</t>
  </si>
  <si>
    <t>SMU_4162_C2_S11_x000D_
HI CH4</t>
  </si>
  <si>
    <t>SMU_4162_C2_S11_x000D_
HI CH2</t>
  </si>
  <si>
    <t>SMU_4162_C2_S11_x000D_
HI SENSE CH2</t>
  </si>
  <si>
    <t>SMU_4162_C2_S11_x000D_
LO SENSE CH4</t>
  </si>
  <si>
    <t>SMU_4162_C2_S11_x000D_
LO SENSE CH3</t>
  </si>
  <si>
    <t>SMU_4162_C2_S11_x000D_
GUARD CH3</t>
  </si>
  <si>
    <t>SMU_4162_C2_S11_x000D_
GUARD CH2</t>
  </si>
  <si>
    <t>SMU_4162_C2_S11_x000D_
LO SENSE CH2</t>
  </si>
  <si>
    <t>SMU_4162_C2_S11_x000D_
GUARD CH4</t>
  </si>
  <si>
    <t>SMU_4162_C2_S11_x000D_
HI SENSE CH3</t>
  </si>
  <si>
    <t>SMU_4162_C2_S11_x000D_
HI CH3</t>
  </si>
  <si>
    <t>SMU_4162_C2_S11_x000D_
HI CH6</t>
  </si>
  <si>
    <t>SMU_4162_C2_S11_x000D_
HI SENSE CH6</t>
  </si>
  <si>
    <t>SMU_4162_C2_S11_x000D_
GUARD CH7</t>
  </si>
  <si>
    <t>SMU_4162_C2_S11_x000D_
LO SENSE CH11</t>
  </si>
  <si>
    <t>SMU_4162_C2_S11_x000D_
GUARD CH11</t>
  </si>
  <si>
    <t>SMU_4162_C2_S11_x000D_
GUARD CH6</t>
  </si>
  <si>
    <t>SMU_4162_C2_S11_x000D_
LO SENSE CH6</t>
  </si>
  <si>
    <t>SMU_4162_C2_S11_x000D_
LO SENSE CH7</t>
  </si>
  <si>
    <t>SMU_4162_C2_S11_x000D_
HI SENSE CH11</t>
  </si>
  <si>
    <t>SMU_4162_C2_S11_x000D_
HI CH11</t>
  </si>
  <si>
    <t>SMU_4162_C2_S11_x000D_
HI CH7</t>
  </si>
  <si>
    <t>SMU_4162_C2_S11_x000D_
HI SENSE CH7</t>
  </si>
  <si>
    <t>SMU_4162_C2_S11_x000D_
HI SENSE CH10</t>
  </si>
  <si>
    <t>SMU_4162_C2_S11_x000D_
HI CH10</t>
  </si>
  <si>
    <t>SMU_4162_C2_S11_x000D_
HI CH8</t>
  </si>
  <si>
    <t>SMU_4162_C2_S11_x000D_
HI SENSE CH8</t>
  </si>
  <si>
    <t>SMU_4162_C2_S11_x000D_
LO SENSE CH10</t>
  </si>
  <si>
    <t>SMU_4162_C2_S11_x000D_
LO SENSE CH9</t>
  </si>
  <si>
    <t>SMU_4162_C2_S11_x000D_
GUARD CH9</t>
  </si>
  <si>
    <t>SMU_4162_C2_S11_x000D_
GUARD CH8</t>
  </si>
  <si>
    <t>SMU_4162_C2_S11_x000D_
LO SENSE CH8</t>
  </si>
  <si>
    <t>SMU_4162_C2_S11_x000D_
GUARD CH10</t>
  </si>
  <si>
    <t>SMU_4162_C2_S11_x000D_
HI SENSE CH9</t>
  </si>
  <si>
    <t>SMU_4162_C2_S11_x000D_
HI CH9</t>
  </si>
  <si>
    <t>SMU_4162_C2_S10_x000D_
HI CH0</t>
  </si>
  <si>
    <t>SMU_4162_C2_S10_x000D_
HI SENSE CH0</t>
  </si>
  <si>
    <t>SMU_4162_C2_S10_x000D_
GUARD CH1</t>
  </si>
  <si>
    <t>SMU_4162_C2_S10_x000D_
SHLD GND</t>
  </si>
  <si>
    <t>SMU_4162_C2_S10_x000D_
LO SENSE CH5</t>
  </si>
  <si>
    <t>SMU_4162_C2_S10_x000D_
GUARD CH5</t>
  </si>
  <si>
    <t>SMU_4162_C2_S10_x000D_
GUARD CH0</t>
  </si>
  <si>
    <t>SMU_4162_C2_S10_x000D_
LO SENSE CH0</t>
  </si>
  <si>
    <t>SMU_4162_C2_S10_x000D_
LO SENSE CH1</t>
  </si>
  <si>
    <t>SMU_4162_C2_S10_x000D_
HI SENSE CH5</t>
  </si>
  <si>
    <t>SMU_4162_C2_S10_x000D_
HI CH5</t>
  </si>
  <si>
    <t>SMU_4162_C2_S10_x000D_
HI CH1</t>
  </si>
  <si>
    <t>SMU_4162_C2_S10_x000D_
HI SENSE CH1</t>
  </si>
  <si>
    <t>SMU_4162_C2_S10_x000D_
LO</t>
  </si>
  <si>
    <t>SMU_4162_C2_S10_x000D_
HI SENSE CH4</t>
  </si>
  <si>
    <t>SMU_4162_C2_S10_x000D_
HI CH4</t>
  </si>
  <si>
    <t>SMU_4162_C2_S10_x000D_
HI CH2</t>
  </si>
  <si>
    <t>SMU_4162_C2_S10_x000D_
HI SENSE CH2</t>
  </si>
  <si>
    <t>SMU_4162_C2_S10_x000D_
LO SENSE CH4</t>
  </si>
  <si>
    <t>SMU_4162_C2_S10_x000D_
LO SENSE CH3</t>
  </si>
  <si>
    <t>SMU_4162_C2_S10_x000D_
GUARD CH3</t>
  </si>
  <si>
    <t>SMU_4162_C2_S10_x000D_
GUARD CH2</t>
  </si>
  <si>
    <t>SMU_4162_C2_S10_x000D_
LO SENSE CH2</t>
  </si>
  <si>
    <t>SMU_4162_C2_S10_x000D_
GUARD CH4</t>
  </si>
  <si>
    <t>SMU_4162_C2_S10_x000D_
HI SENSE CH3</t>
  </si>
  <si>
    <t>SMU_4162_C2_S10_x000D_
HI CH3</t>
  </si>
  <si>
    <t>SMU_4162_C2_S10_x000D_
HI CH6</t>
  </si>
  <si>
    <t>SMU_4162_C2_S10_x000D_
HI SENSE CH6</t>
  </si>
  <si>
    <t>SMU_4162_C2_S10_x000D_
GUARD CH7</t>
  </si>
  <si>
    <t>SMU_4162_C2_S10_x000D_
LO SENSE CH11</t>
  </si>
  <si>
    <t>SMU_4162_C2_S10_x000D_
GUARD CH11</t>
  </si>
  <si>
    <t>SMU_4162_C2_S10_x000D_
GUARD CH6</t>
  </si>
  <si>
    <t>SMU_4162_C2_S10_x000D_
LO SENSE CH6</t>
  </si>
  <si>
    <t>SMU_4162_C2_S10_x000D_
LO SENSE CH7</t>
  </si>
  <si>
    <t>SMU_4162_C2_S10_x000D_
HI SENSE CH11</t>
  </si>
  <si>
    <t>SMU_4162_C2_S10_x000D_
HI CH11</t>
  </si>
  <si>
    <t>SMU_4162_C2_S10_x000D_
HI CH7</t>
  </si>
  <si>
    <t>SMU_4162_C2_S10_x000D_
HI SENSE CH7</t>
  </si>
  <si>
    <t>SMU_4162_C2_S10_x000D_
HI SENSE CH10</t>
  </si>
  <si>
    <t>SMU_4162_C2_S10_x000D_
HI CH10</t>
  </si>
  <si>
    <t>SMU_4162_C2_S10_x000D_
HI CH8</t>
  </si>
  <si>
    <t>SMU_4162_C2_S10_x000D_
HI SENSE CH8</t>
  </si>
  <si>
    <t>SMU_4162_C2_S10_x000D_
LO SENSE CH10</t>
  </si>
  <si>
    <t>SMU_4162_C2_S10_x000D_
LO SENSE CH9</t>
  </si>
  <si>
    <t>SMU_4162_C2_S10_x000D_
GUARD CH9</t>
  </si>
  <si>
    <t>SMU_4162_C2_S10_x000D_
GUARD CH8</t>
  </si>
  <si>
    <t>SMU_4162_C2_S10_x000D_
LO SENSE CH8</t>
  </si>
  <si>
    <t>SMU_4162_C2_S10_x000D_
GUARD CH10</t>
  </si>
  <si>
    <t>SMU_4162_C2_S10_x000D_
HI SENSE CH9</t>
  </si>
  <si>
    <t>SMU_4162_C2_S10_x000D_
HI CH9</t>
  </si>
  <si>
    <t>SMU_4163_C2_S14_x000D_
HI CH0</t>
  </si>
  <si>
    <t>SMU_4163_C2_S14_x000D_
HI SENSE CH0</t>
  </si>
  <si>
    <t>SMU_4163_C2_S14_x000D_
HI CH3</t>
  </si>
  <si>
    <t>SMU_4163_C2_S14_x000D_
SHLD GND</t>
  </si>
  <si>
    <t>SMU_4163_C2_S14_x000D_
HI SENSE CH11</t>
  </si>
  <si>
    <t>SMU_4163_C2_S14_x000D_
HI CH11</t>
  </si>
  <si>
    <t>SMU_4163_C2_S14_x000D_
HI CH1</t>
  </si>
  <si>
    <t>SMU_4163_C2_S14_x000D_
HI SENSE CH1</t>
  </si>
  <si>
    <t>SMU_4163_C2_S14_x000D_
HI SENSE CH3</t>
  </si>
  <si>
    <t>SMU_4163_C2_S14_x000D_
HI SENSE CH10</t>
  </si>
  <si>
    <t>SMU_4163_C2_S14_x000D_
HI CH10</t>
  </si>
  <si>
    <t>SMU_4163_C2_S14_x000D_
HI CH2</t>
  </si>
  <si>
    <t>SMU_4163_C2_S14_x000D_
HI SENSE CH2</t>
  </si>
  <si>
    <t>SMU_4163_C2_S14_x000D_
LO</t>
  </si>
  <si>
    <t>SMU_4163_C2_S14_x000D_
LO SENSE CH6-11</t>
  </si>
  <si>
    <t>SMU_4163_C2_S14_x000D_
LO SENSE CH0-5</t>
  </si>
  <si>
    <t>SMU_4163_C2_S14_x000D_
HI SENSE CH8</t>
  </si>
  <si>
    <t>SMU_4163_C2_S14_x000D_
HI CH8</t>
  </si>
  <si>
    <t>SMU_4163_C2_S14_x000D_
HI CH4</t>
  </si>
  <si>
    <t>SMU_4163_C2_S14_x000D_
HI SENSE CH4</t>
  </si>
  <si>
    <t>SMU_4163_C2_S14_x000D_
HI SENSE CH9</t>
  </si>
  <si>
    <t>SMU_4163_C2_S14_x000D_
HI SENSE CH7</t>
  </si>
  <si>
    <t>SMU_4163_C2_S14_x000D_
HI CH7</t>
  </si>
  <si>
    <t>SMU_4163_C2_S14_x000D_
HI CH5</t>
  </si>
  <si>
    <t>SMU_4163_C2_S14_x000D_
HI SENSE CH5</t>
  </si>
  <si>
    <t>SMU_4163_C2_S14_x000D_
HI CH9</t>
  </si>
  <si>
    <t>SMU_4163_C2_S14_x000D_
HI SENSE CH6</t>
  </si>
  <si>
    <t>SMU_4163_C2_S14_x000D_
HI CH6</t>
  </si>
  <si>
    <t>SMU_4163_C2_S14_x000D_
HI CH12</t>
  </si>
  <si>
    <t>SMU_4163_C2_S14_x000D_
HI SENSE CH12</t>
  </si>
  <si>
    <t>SMU_4163_C2_S14_x000D_
HI CH15</t>
  </si>
  <si>
    <t>SMU_4163_C2_S14_x000D_
HI SENSE CH23</t>
  </si>
  <si>
    <t>SMU_4163_C2_S14_x000D_
HI CH23</t>
  </si>
  <si>
    <t>SMU_4163_C2_S14_x000D_
HI CH13</t>
  </si>
  <si>
    <t>SMU_4163_C2_S14_x000D_
HI SENSE CH13</t>
  </si>
  <si>
    <t>SMU_4163_C2_S14_x000D_
HI SENSE CH15</t>
  </si>
  <si>
    <t>SMU_4163_C2_S14_x000D_
HI SENSE CH22</t>
  </si>
  <si>
    <t>SMU_4163_C2_S14_x000D_
HI CH22</t>
  </si>
  <si>
    <t>SMU_4163_C2_S14_x000D_
HI CH14</t>
  </si>
  <si>
    <t>SMU_4163_C2_S14_x000D_
HI SENSE CH14</t>
  </si>
  <si>
    <t>SMU_4163_C2_S14_x000D_
LO SENSE CH18-23</t>
  </si>
  <si>
    <t>SMU_4163_C2_S14_x000D_
LO SENSE CH12-17</t>
  </si>
  <si>
    <t>SMU_4163_C2_S14_x000D_
HI SENSE CH20</t>
  </si>
  <si>
    <t>SMU_4163_C2_S14_x000D_
HI CH20</t>
  </si>
  <si>
    <t>SMU_4163_C2_S14_x000D_
HI CH16</t>
  </si>
  <si>
    <t>SMU_4163_C2_S14_x000D_
HI SENSE CH16</t>
  </si>
  <si>
    <t>SMU_4163_C2_S14_x000D_
HI SENSE CH21</t>
  </si>
  <si>
    <t>SMU_4163_C2_S14_x000D_
HI SENSE CH19</t>
  </si>
  <si>
    <t>SMU_4163_C2_S14_x000D_
HI CH19</t>
  </si>
  <si>
    <t>SMU_4163_C2_S14_x000D_
HI CH17</t>
  </si>
  <si>
    <t>SMU_4163_C2_S14_x000D_
HI SENSE CH17</t>
  </si>
  <si>
    <t>SMU_4163_C2_S14_x000D_
HI CH21</t>
  </si>
  <si>
    <t>SMU_4163_C2_S14_x000D_
HI SENSE CH18</t>
  </si>
  <si>
    <t>SMU_4163_C2_S14_x000D_
HI CH18</t>
  </si>
  <si>
    <t>SMU_4163_C2_S15_x000D_
HI CH0</t>
  </si>
  <si>
    <t>SMU_4163_C2_S15_x000D_
HI SENSE CH0</t>
  </si>
  <si>
    <t>SMU_4163_C2_S15_x000D_
HI CH3</t>
  </si>
  <si>
    <t>SMU_4163_C2_S15_x000D_
SHLD GND</t>
  </si>
  <si>
    <t>SMU_4163_C2_S15_x000D_
HI SENSE CH11</t>
  </si>
  <si>
    <t>SMU_4163_C2_S15_x000D_
HI CH11</t>
  </si>
  <si>
    <t>SMU_4163_C2_S15_x000D_
HI CH1</t>
  </si>
  <si>
    <t>SMU_4163_C2_S15_x000D_
HI SENSE CH1</t>
  </si>
  <si>
    <t>SMU_4163_C2_S15_x000D_
HI SENSE CH3</t>
  </si>
  <si>
    <t>SMU_4163_C2_S15_x000D_
HI SENSE CH10</t>
  </si>
  <si>
    <t>SMU_4163_C2_S15_x000D_
HI CH10</t>
  </si>
  <si>
    <t>SMU_4163_C2_S15_x000D_
HI CH2</t>
  </si>
  <si>
    <t>SMU_4163_C2_S15_x000D_
HI SENSE CH2</t>
  </si>
  <si>
    <t>SMU_4163_C2_S15_x000D_
LO</t>
  </si>
  <si>
    <t>SMU_4163_C2_S15_x000D_
LO SENSE CH6-11</t>
  </si>
  <si>
    <t>SMU_4163_C2_S15_x000D_
LO SENSE CH0-5</t>
  </si>
  <si>
    <t>SMU_4163_C2_S15_x000D_
HI SENSE CH8</t>
  </si>
  <si>
    <t>SMU_4163_C2_S15_x000D_
HI CH8</t>
  </si>
  <si>
    <t>SMU_4163_C2_S15_x000D_
HI CH4</t>
  </si>
  <si>
    <t>SMU_4163_C2_S15_x000D_
HI SENSE CH4</t>
  </si>
  <si>
    <t>SMU_4163_C2_S15_x000D_
HI SENSE CH9</t>
  </si>
  <si>
    <t>SMU_4163_C2_S15_x000D_
HI SENSE CH7</t>
  </si>
  <si>
    <t>SMU_4163_C2_S15_x000D_
HI CH7</t>
  </si>
  <si>
    <t>SMU_4163_C2_S15_x000D_
HI CH5</t>
  </si>
  <si>
    <t>SMU_4163_C2_S15_x000D_
HI SENSE CH5</t>
  </si>
  <si>
    <t>SMU_4163_C2_S15_x000D_
HI CH9</t>
  </si>
  <si>
    <t>SMU_4163_C2_S15_x000D_
HI SENSE CH6</t>
  </si>
  <si>
    <t>SMU_4163_C2_S15_x000D_
HI CH6</t>
  </si>
  <si>
    <t>SMU_4163_C2_S15_x000D_
HI CH12</t>
  </si>
  <si>
    <t>SMU_4163_C2_S15_x000D_
HI SENSE CH12</t>
  </si>
  <si>
    <t>SMU_4163_C2_S15_x000D_
HI CH15</t>
  </si>
  <si>
    <t>SMU_4163_C2_S15_x000D_
HI SENSE CH23</t>
  </si>
  <si>
    <t>SMU_4163_C2_S15_x000D_
HI CH23</t>
  </si>
  <si>
    <t>SMU_4163_C2_S15_x000D_
HI CH13</t>
  </si>
  <si>
    <t>SMU_4163_C2_S15_x000D_
HI SENSE CH13</t>
  </si>
  <si>
    <t>SMU_4163_C2_S15_x000D_
HI SENSE CH15</t>
  </si>
  <si>
    <t>SMU_4163_C2_S15_x000D_
HI SENSE CH22</t>
  </si>
  <si>
    <t>SMU_4163_C2_S15_x000D_
HI CH22</t>
  </si>
  <si>
    <t>SMU_4163_C2_S15_x000D_
HI CH14</t>
  </si>
  <si>
    <t>SMU_4163_C2_S15_x000D_
HI SENSE CH14</t>
  </si>
  <si>
    <t>SMU_4163_C2_S15_x000D_
LO SENSE CH18-23</t>
  </si>
  <si>
    <t>SMU_4163_C2_S15_x000D_
LO SENSE CH12-17</t>
  </si>
  <si>
    <t>SMU_4163_C2_S15_x000D_
HI SENSE CH20</t>
  </si>
  <si>
    <t>SMU_4163_C2_S15_x000D_
HI CH20</t>
  </si>
  <si>
    <t>SMU_4163_C2_S15_x000D_
HI CH16</t>
  </si>
  <si>
    <t>SMU_4163_C2_S15_x000D_
HI SENSE CH16</t>
  </si>
  <si>
    <t>SMU_4163_C2_S15_x000D_
HI SENSE CH21</t>
  </si>
  <si>
    <t>SMU_4163_C2_S15_x000D_
HI SENSE CH19</t>
  </si>
  <si>
    <t>SMU_4163_C2_S15_x000D_
HI CH19</t>
  </si>
  <si>
    <t>SMU_4163_C2_S15_x000D_
HI CH17</t>
  </si>
  <si>
    <t>SMU_4163_C2_S15_x000D_
HI SENSE CH17</t>
  </si>
  <si>
    <t>SMU_4163_C2_S15_x000D_
HI CH21</t>
  </si>
  <si>
    <t>SMU_4163_C2_S15_x000D_
HI SENSE CH18</t>
  </si>
  <si>
    <t>SMU_4163_C2_S15_x000D_
HI CH18</t>
  </si>
  <si>
    <t>SMU_4162_C2_S12_x000D_
HI CH0</t>
  </si>
  <si>
    <t>SMU_4162_C2_S12_x000D_
HI SENSE CH0</t>
  </si>
  <si>
    <t>SMU_4162_C2_S12_x000D_
GUARD CH1</t>
  </si>
  <si>
    <t>SMU_4162_C2_S12_x000D_
SHLD GND</t>
  </si>
  <si>
    <t>SMU_4162_C2_S12_x000D_
LO SENSE CH5</t>
  </si>
  <si>
    <t>SMU_4162_C2_S12_x000D_
GUARD CH5</t>
  </si>
  <si>
    <t>SMU_4162_C2_S12_x000D_
GUARD CH0</t>
  </si>
  <si>
    <t>SMU_4162_C2_S12_x000D_
LO SENSE CH0</t>
  </si>
  <si>
    <t>SMU_4162_C2_S12_x000D_
LO SENSE CH1</t>
  </si>
  <si>
    <t>SMU_4162_C2_S12_x000D_
HI SENSE CH5</t>
  </si>
  <si>
    <t>SMU_4162_C2_S12_x000D_
HI CH5</t>
  </si>
  <si>
    <t>SMU_4162_C2_S12_x000D_
HI CH1</t>
  </si>
  <si>
    <t>SMU_4162_C2_S12_x000D_
HI SENSE CH1</t>
  </si>
  <si>
    <t>SMU_4162_C2_S12_x000D_
LO</t>
  </si>
  <si>
    <t>SMU_4162_C2_S12_x000D_
HI SENSE CH4</t>
  </si>
  <si>
    <t>SMU_4162_C2_S12_x000D_
HI CH4</t>
  </si>
  <si>
    <t>SMU_4162_C2_S12_x000D_
HI CH2</t>
  </si>
  <si>
    <t>SMU_4162_C2_S12_x000D_
HI SENSE CH2</t>
  </si>
  <si>
    <t>SMU_4162_C2_S12_x000D_
LO SENSE CH4</t>
  </si>
  <si>
    <t>SMU_4162_C2_S12_x000D_
LO SENSE CH3</t>
  </si>
  <si>
    <t>SMU_4162_C2_S12_x000D_
GUARD CH3</t>
  </si>
  <si>
    <t>SMU_4162_C2_S12_x000D_
GUARD CH2</t>
  </si>
  <si>
    <t>SMU_4162_C2_S12_x000D_
LO SENSE CH2</t>
  </si>
  <si>
    <t>SMU_4162_C2_S12_x000D_
GUARD CH4</t>
  </si>
  <si>
    <t>SMU_4162_C2_S12_x000D_
HI SENSE CH3</t>
  </si>
  <si>
    <t>SMU_4162_C2_S12_x000D_
HI CH3</t>
  </si>
  <si>
    <t>SMU_4162_C2_S12_x000D_
HI CH6</t>
  </si>
  <si>
    <t>SMU_4162_C2_S12_x000D_
HI SENSE CH6</t>
  </si>
  <si>
    <t>SMU_4162_C2_S12_x000D_
GUARD CH7</t>
  </si>
  <si>
    <t>SMU_4162_C2_S12_x000D_
LO SENSE CH11</t>
  </si>
  <si>
    <t>SMU_4162_C2_S12_x000D_
GUARD CH11</t>
  </si>
  <si>
    <t>SMU_4162_C2_S12_x000D_
GUARD CH6</t>
  </si>
  <si>
    <t>SMU_4162_C2_S12_x000D_
LO SENSE CH6</t>
  </si>
  <si>
    <t>SMU_4162_C2_S12_x000D_
LO SENSE CH7</t>
  </si>
  <si>
    <t>SMU_4162_C2_S12_x000D_
HI SENSE CH11</t>
  </si>
  <si>
    <t>SMU_4162_C2_S12_x000D_
HI CH11</t>
  </si>
  <si>
    <t>SMU_4162_C2_S12_x000D_
HI CH7</t>
  </si>
  <si>
    <t>SMU_4162_C2_S12_x000D_
HI SENSE CH7</t>
  </si>
  <si>
    <t>SMU_4162_C2_S12_x000D_
HI SENSE CH10</t>
  </si>
  <si>
    <t>SMU_4162_C2_S12_x000D_
HI CH10</t>
  </si>
  <si>
    <t>SMU_4162_C2_S12_x000D_
HI CH8</t>
  </si>
  <si>
    <t>SMU_4162_C2_S12_x000D_
HI SENSE CH8</t>
  </si>
  <si>
    <t>SMU_4162_C2_S12_x000D_
LO SENSE CH10</t>
  </si>
  <si>
    <t>SMU_4162_C2_S12_x000D_
LO SENSE CH9</t>
  </si>
  <si>
    <t>SMU_4162_C2_S12_x000D_
GUARD CH9</t>
  </si>
  <si>
    <t>SMU_4162_C2_S12_x000D_
GUARD CH8</t>
  </si>
  <si>
    <t>SMU_4162_C2_S12_x000D_
LO SENSE CH8</t>
  </si>
  <si>
    <t>SMU_4162_C2_S12_x000D_
GUARD CH10</t>
  </si>
  <si>
    <t>SMU_4162_C2_S12_x000D_
HI SENSE CH9</t>
  </si>
  <si>
    <t>SMU_4162_C2_S12_x000D_
HI CH9</t>
  </si>
  <si>
    <t>SMU 4139 High Precision</t>
  </si>
  <si>
    <t>SMU_4139_C2_S17_x000D_
HI SENSE CH0</t>
  </si>
  <si>
    <t>SMU_4139_C2_S17_x000D_
HI CH0</t>
  </si>
  <si>
    <t>SMU_4139_C2_S17_x000D_
GUARD</t>
  </si>
  <si>
    <t>SMU_4139_C2_S17_x000D_
LO CH0</t>
  </si>
  <si>
    <t>SMU_4139_C2_S17_x000D_
LO SENSE CH0</t>
  </si>
  <si>
    <t>SMU_4139_C2_S17_x000D_
SHLD GND</t>
  </si>
  <si>
    <t>System Block</t>
  </si>
  <si>
    <t>Testhead_x000D_
+48V</t>
  </si>
  <si>
    <t>Testhead_x000D_
GND (48V)</t>
  </si>
  <si>
    <t>Testhead_x000D_
+12V</t>
  </si>
  <si>
    <t>DMM_4081_C1_S11_x000D_
DMM LO SENSE</t>
  </si>
  <si>
    <t>Testhead_x000D_
GND (CTRL)</t>
  </si>
  <si>
    <t>Testhead_x000D_
I2C CLK</t>
  </si>
  <si>
    <t>DMM_4081_C1_S11_x000D_
DMM HI SENSE</t>
  </si>
  <si>
    <t>Testhead_x000D_
ID CLK</t>
  </si>
  <si>
    <t>PPS_4110_C1_S07_x000D_
+6V</t>
  </si>
  <si>
    <t>PPS_4110_C1_S07_x000D_
GND (6V)</t>
  </si>
  <si>
    <t>DMM_4081_C1_S11_x000D_
DMM HI</t>
  </si>
  <si>
    <t>Testhead_x000D_
ID DATA</t>
  </si>
  <si>
    <t>Testhead_x000D_
I2C DATA</t>
  </si>
  <si>
    <t>PPS_4110_C1_S07_x000D_
+20V</t>
  </si>
  <si>
    <t>PPS_4110_C1_S07_x000D_
+20V/-20V COM</t>
  </si>
  <si>
    <t>Testhead_x000D_
GND (12V)</t>
  </si>
  <si>
    <t>DMM_4081_C1_S11_x000D_
DMM COM (HI and I)</t>
  </si>
  <si>
    <t>Testhead_x000D_
DIB INTERLOCK</t>
  </si>
  <si>
    <t>PPS_4110_C1_S07_x000D_
-20V</t>
  </si>
  <si>
    <t>DMM_4081_C1_S11_x000D_
DMM I</t>
  </si>
  <si>
    <t>Testhead_x000D_
TTL0</t>
  </si>
  <si>
    <t>Testhead_x000D_
TTL1</t>
  </si>
  <si>
    <t>Testhead_x000D_
STS Chassis GND</t>
  </si>
  <si>
    <t>Testhead_x000D_
ID +5V</t>
  </si>
  <si>
    <t>Testhead_x000D_
TTL2</t>
  </si>
  <si>
    <t>Testhead_x000D_
TTL3</t>
  </si>
  <si>
    <t>Chassis 1.</t>
  </si>
  <si>
    <t>System PN: 866242-UPG1</t>
  </si>
  <si>
    <t>PXIe-1095</t>
  </si>
  <si>
    <t>Chassis 2.</t>
  </si>
  <si>
    <t>K1_A</t>
  </si>
  <si>
    <t>SITEA</t>
  </si>
  <si>
    <t>P118_2567_RELAY_CH0</t>
  </si>
  <si>
    <t>OMRON</t>
  </si>
  <si>
    <t>G6K-2P-DC12</t>
  </si>
  <si>
    <t>K2A_A</t>
  </si>
  <si>
    <t>K2B_A</t>
  </si>
  <si>
    <t>K3_A</t>
  </si>
  <si>
    <t>K4_A</t>
  </si>
  <si>
    <t>K5_A</t>
  </si>
  <si>
    <t>K6_A</t>
  </si>
  <si>
    <t>P118_2567_RELAY_CH6</t>
  </si>
  <si>
    <t>K7_A</t>
  </si>
  <si>
    <t xml:space="preserve"> G6K-2F-DC12</t>
  </si>
  <si>
    <t>K8_A</t>
  </si>
  <si>
    <t>P162_2567_RELAY_CH8</t>
  </si>
  <si>
    <t>K9_A</t>
  </si>
  <si>
    <t>P162_2567_RELAY_CH9</t>
  </si>
  <si>
    <t>K10_A</t>
  </si>
  <si>
    <t>P162_2567_RELAY_CH10</t>
  </si>
  <si>
    <t>K11_A</t>
  </si>
  <si>
    <t>K12_A</t>
  </si>
  <si>
    <t>K13_A</t>
  </si>
  <si>
    <t>K14_A</t>
  </si>
  <si>
    <t>K15_A</t>
  </si>
  <si>
    <t>K16_A</t>
  </si>
  <si>
    <t>P118_F3</t>
  </si>
  <si>
    <t>P118_2567_RELAY_CH16</t>
  </si>
  <si>
    <t>K17_A</t>
  </si>
  <si>
    <t>P118_F2</t>
  </si>
  <si>
    <t>P118_2567_RELAY_CH17</t>
  </si>
  <si>
    <t>K18_A</t>
  </si>
  <si>
    <t>P118_F1</t>
  </si>
  <si>
    <t>P118_2567_RELAY_CH18</t>
  </si>
  <si>
    <t>K19_AB</t>
  </si>
  <si>
    <t>P118_E1</t>
  </si>
  <si>
    <t>P118_2567_RELAY_CH19</t>
  </si>
  <si>
    <t>K20A_AB</t>
  </si>
  <si>
    <t>P118_E3</t>
  </si>
  <si>
    <t>P118_2567_RELAY_CH20</t>
  </si>
  <si>
    <t>K20B_AB</t>
  </si>
  <si>
    <t>P118_D3</t>
  </si>
  <si>
    <t>P118_2567_RELAY_CH21</t>
  </si>
  <si>
    <t>K21_A</t>
  </si>
  <si>
    <t>P118_D2</t>
  </si>
  <si>
    <t>P118_2567_RELAY_CH22</t>
  </si>
  <si>
    <t>K22_A</t>
  </si>
  <si>
    <t>P118_D1</t>
  </si>
  <si>
    <t>P118_2567_RELAY_CH23</t>
  </si>
  <si>
    <t>RL_HVA_A</t>
  </si>
  <si>
    <t>P162_F3</t>
  </si>
  <si>
    <t>P162_2567_RELAY_CH24</t>
  </si>
  <si>
    <t>RL_HVB_A</t>
  </si>
  <si>
    <t>K63</t>
  </si>
  <si>
    <t>ALL SITES</t>
  </si>
  <si>
    <t>K64</t>
  </si>
  <si>
    <t>Total Current (1 SITE):</t>
  </si>
  <si>
    <t>Total Current (2 SITES):</t>
  </si>
  <si>
    <t>Total Current (w/ 30% allowance):</t>
  </si>
  <si>
    <t>P174_6571_DIO_0</t>
  </si>
  <si>
    <t>P174_6571_DIO_1</t>
  </si>
  <si>
    <t>P174_6571_DIO_2</t>
  </si>
  <si>
    <t>P174_6571_DIO_3</t>
  </si>
  <si>
    <t>P146_6571_DIO_0</t>
  </si>
  <si>
    <t>P166_6571_DIO_0</t>
  </si>
  <si>
    <t>P154_6571_DIO_0</t>
  </si>
  <si>
    <t>P146_6571_DIO_1</t>
  </si>
  <si>
    <t>P166_6571_DIO_1</t>
  </si>
  <si>
    <t>P154_6571_DIO_1</t>
  </si>
  <si>
    <t>P146_6571_DIO_2</t>
  </si>
  <si>
    <t>P166_6571_DIO_2</t>
  </si>
  <si>
    <t>P154_6571_DIO_2</t>
  </si>
  <si>
    <t>P146_6571_DIO_3</t>
  </si>
  <si>
    <t>P166_6571_DIO_3</t>
  </si>
  <si>
    <t>P154_6571_DIO_3</t>
  </si>
  <si>
    <t>P166_6571_DIO_4</t>
  </si>
  <si>
    <t>P166_6571_DIO_5</t>
  </si>
  <si>
    <t>P154_6571_DIO_4</t>
  </si>
  <si>
    <t>P174_6571_DIO_11</t>
  </si>
  <si>
    <t>P174_6571_DIO_12</t>
  </si>
  <si>
    <t>P146_6571_DIO_11</t>
  </si>
  <si>
    <t>P146_6571_DIO_12</t>
  </si>
  <si>
    <t>P166_6571_DIO_6</t>
  </si>
  <si>
    <t>P166_6571_DIO_7</t>
  </si>
  <si>
    <t>P166_6571_DIO_8</t>
  </si>
  <si>
    <t>P166_6571_DIO_9</t>
  </si>
  <si>
    <t>P166_6571_DIO_10</t>
  </si>
  <si>
    <t>P166_6571_DIO_11</t>
  </si>
  <si>
    <t>P166_6571_DIO_12</t>
  </si>
  <si>
    <t>P174_6571_DIO_13</t>
  </si>
  <si>
    <t>P174_6571_DIO_14</t>
  </si>
  <si>
    <t>P174_6571_DIO_15</t>
  </si>
  <si>
    <t>P174_6571_DIO_16</t>
  </si>
  <si>
    <t>P174_6571_DIO_17</t>
  </si>
  <si>
    <t>P174_6571_DIO_18</t>
  </si>
  <si>
    <t>P174_6571_DIO_19</t>
  </si>
  <si>
    <t>P174_6571_DIO_20</t>
  </si>
  <si>
    <t>P174_6571_DIO_21</t>
  </si>
  <si>
    <t>P174_6571_DIO_22</t>
  </si>
  <si>
    <t>P174_6571_DIO_23</t>
  </si>
  <si>
    <t>P174_6571_DIO_24</t>
  </si>
  <si>
    <t>P174_6571_DIO_25</t>
  </si>
  <si>
    <t>P174_6571_DIO_26</t>
  </si>
  <si>
    <t>P174_6571_DIO_27</t>
  </si>
  <si>
    <t>P174_6571_DIO_28</t>
  </si>
  <si>
    <t>P174_6571_DIO_29</t>
  </si>
  <si>
    <t>P174_6571_DIO_30</t>
  </si>
  <si>
    <t>P146_6571_DIO_13</t>
  </si>
  <si>
    <t>P146_6571_DIO_14</t>
  </si>
  <si>
    <t>P146_6571_DIO_15</t>
  </si>
  <si>
    <t>P146_6571_DIO_16</t>
  </si>
  <si>
    <t>P146_6571_DIO_17</t>
  </si>
  <si>
    <t>P146_6571_DIO_18</t>
  </si>
  <si>
    <t>P146_6571_DIO_19</t>
  </si>
  <si>
    <t>P146_6571_DIO_20</t>
  </si>
  <si>
    <t>P146_6571_DIO_21</t>
  </si>
  <si>
    <t>P146_6571_DIO_22</t>
  </si>
  <si>
    <t>P146_6571_DIO_23</t>
  </si>
  <si>
    <t>P146_6571_DIO_24</t>
  </si>
  <si>
    <t>P146_6571_DIO_25</t>
  </si>
  <si>
    <t>P146_6571_DIO_26</t>
  </si>
  <si>
    <t>P146_6571_DIO_27</t>
  </si>
  <si>
    <t>P146_6571_DIO_29</t>
  </si>
  <si>
    <t>P146_6571_DIO_30</t>
  </si>
  <si>
    <t>P166_6571_DIO_13</t>
  </si>
  <si>
    <t>P166_6571_DIO_14</t>
  </si>
  <si>
    <t>P166_6571_DIO_15</t>
  </si>
  <si>
    <t>P166_6571_DIO_16</t>
  </si>
  <si>
    <t>P166_6571_DIO_17</t>
  </si>
  <si>
    <t>P166_6571_DIO_18</t>
  </si>
  <si>
    <t>P166_6571_DIO_19</t>
  </si>
  <si>
    <t>P166_6571_DIO_20</t>
  </si>
  <si>
    <t>P166_6571_DIO_21</t>
  </si>
  <si>
    <t>P166_6571_DIO_22</t>
  </si>
  <si>
    <t>P166_6571_DIO_23</t>
  </si>
  <si>
    <t>P166_6571_DIO_24</t>
  </si>
  <si>
    <t>P166_6571_DIO_25</t>
  </si>
  <si>
    <t>P166_6571_DIO_26</t>
  </si>
  <si>
    <t>P166_6571_DIO_27</t>
  </si>
  <si>
    <t>P166_6571_DIO_28</t>
  </si>
  <si>
    <t>P166_6571_DIO_29</t>
  </si>
  <si>
    <t>P166_6571_DIO_30</t>
  </si>
  <si>
    <t>P154_6571_DIO_5</t>
  </si>
  <si>
    <t>P154_6571_DIO_6</t>
  </si>
  <si>
    <t>P154_6571_DIO_7</t>
  </si>
  <si>
    <t>P154_6571_DIO_8</t>
  </si>
  <si>
    <t>P154_6571_DIO_9</t>
  </si>
  <si>
    <t>P154_6571_DIO_10</t>
  </si>
  <si>
    <t>P154_6571_DIO_11</t>
  </si>
  <si>
    <t>P154_6571_DIO_12</t>
  </si>
  <si>
    <t>P154_6571_DIO_13</t>
  </si>
  <si>
    <t>P154_6571_DIO_14</t>
  </si>
  <si>
    <t>P154_6571_DIO_15</t>
  </si>
  <si>
    <t>P154_6571_DIO_16</t>
  </si>
  <si>
    <t>P154_6571_DIO_17</t>
  </si>
  <si>
    <t>P154_6571_DIO_18</t>
  </si>
  <si>
    <t>P154_6571_DIO_19</t>
  </si>
  <si>
    <t>P154_6571_DIO_20</t>
  </si>
  <si>
    <t>P154_6571_DIO_21</t>
  </si>
  <si>
    <t>P154_6571_DIO_22</t>
  </si>
  <si>
    <t>P154_6571_DIO_23</t>
  </si>
  <si>
    <t>P154_6571_DIO_24</t>
  </si>
  <si>
    <t>P154_6571_DIO_25</t>
  </si>
  <si>
    <t>P154_6571_DIO_26</t>
  </si>
  <si>
    <t>P154_6571_DIO_27</t>
  </si>
  <si>
    <t>P154_6571_DIO_28</t>
  </si>
  <si>
    <t>P154_6571_DIO_29</t>
  </si>
  <si>
    <t>P154_6571_DIO_30</t>
  </si>
  <si>
    <t>P174_A9</t>
  </si>
  <si>
    <t>P174_B8</t>
  </si>
  <si>
    <t>P174_A7</t>
  </si>
  <si>
    <t>P174_B6</t>
  </si>
  <si>
    <t>K1_B</t>
  </si>
  <si>
    <t>SITEB</t>
  </si>
  <si>
    <t>K2A_B</t>
  </si>
  <si>
    <t>K2B_B</t>
  </si>
  <si>
    <t>K3_B</t>
  </si>
  <si>
    <t>K4_B</t>
  </si>
  <si>
    <t>K5_B</t>
  </si>
  <si>
    <t>K6_B</t>
  </si>
  <si>
    <t>K7_B</t>
  </si>
  <si>
    <t>K8_B</t>
  </si>
  <si>
    <t>K9_B</t>
  </si>
  <si>
    <t>K10_B</t>
  </si>
  <si>
    <t>K11_B</t>
  </si>
  <si>
    <t>K12_B</t>
  </si>
  <si>
    <t>K13_B</t>
  </si>
  <si>
    <t>K14_B</t>
  </si>
  <si>
    <t>K15_B</t>
  </si>
  <si>
    <t>K16_B</t>
  </si>
  <si>
    <t>K17_B</t>
  </si>
  <si>
    <t>K18_B</t>
  </si>
  <si>
    <t>SITE A&amp;B</t>
  </si>
  <si>
    <t>K21_B</t>
  </si>
  <si>
    <t>K22_B</t>
  </si>
  <si>
    <t>RL_HVA_B</t>
  </si>
  <si>
    <t>RL_HVB_B</t>
  </si>
  <si>
    <t>K1_C</t>
  </si>
  <si>
    <t>SITEC</t>
  </si>
  <si>
    <t>K2A_C</t>
  </si>
  <si>
    <t>K2B_C</t>
  </si>
  <si>
    <t>K3_C</t>
  </si>
  <si>
    <t>K4_C</t>
  </si>
  <si>
    <t>K5_C</t>
  </si>
  <si>
    <t>K6_C</t>
  </si>
  <si>
    <t>K7_C</t>
  </si>
  <si>
    <t>K8_C</t>
  </si>
  <si>
    <t>K9_C</t>
  </si>
  <si>
    <t>K10_C</t>
  </si>
  <si>
    <t>K11_C</t>
  </si>
  <si>
    <t>K12_C</t>
  </si>
  <si>
    <t>K13_C</t>
  </si>
  <si>
    <t>K14_C</t>
  </si>
  <si>
    <t>K15_C</t>
  </si>
  <si>
    <t>K16_C</t>
  </si>
  <si>
    <t>K17_C</t>
  </si>
  <si>
    <t>K18_C</t>
  </si>
  <si>
    <t>K19_CD</t>
  </si>
  <si>
    <t>SITE C&amp;D</t>
  </si>
  <si>
    <t>K20A_CD</t>
  </si>
  <si>
    <t>K20B_CD</t>
  </si>
  <si>
    <t>K21_C</t>
  </si>
  <si>
    <t>K22_C</t>
  </si>
  <si>
    <t>RL_HVA_C</t>
  </si>
  <si>
    <t>RL_HVB_C</t>
  </si>
  <si>
    <t>K1_D</t>
  </si>
  <si>
    <t>SITED</t>
  </si>
  <si>
    <t>K2A_D</t>
  </si>
  <si>
    <t>K2B_D</t>
  </si>
  <si>
    <t>K3_D</t>
  </si>
  <si>
    <t>K4_D</t>
  </si>
  <si>
    <t>K5_D</t>
  </si>
  <si>
    <t>K6_D</t>
  </si>
  <si>
    <t>K7_D</t>
  </si>
  <si>
    <t>K8_D</t>
  </si>
  <si>
    <t>K9_D</t>
  </si>
  <si>
    <t>K10_D</t>
  </si>
  <si>
    <t>K11_D</t>
  </si>
  <si>
    <t>K12_D</t>
  </si>
  <si>
    <t>K13_D</t>
  </si>
  <si>
    <t>K14_D</t>
  </si>
  <si>
    <t>K15_D</t>
  </si>
  <si>
    <t>K16_D</t>
  </si>
  <si>
    <t>K17_D</t>
  </si>
  <si>
    <t>K18_D</t>
  </si>
  <si>
    <t>K21_D</t>
  </si>
  <si>
    <t>K22_D</t>
  </si>
  <si>
    <t>RL_HVA_D</t>
  </si>
  <si>
    <t>RL_HVB_D</t>
  </si>
  <si>
    <t>P174_A5</t>
  </si>
  <si>
    <t>P174_B4</t>
  </si>
  <si>
    <t>P174_A3</t>
  </si>
  <si>
    <t>P174_B2</t>
  </si>
  <si>
    <t>P174_C9</t>
  </si>
  <si>
    <t>P174_D8</t>
  </si>
  <si>
    <t>P174_C7</t>
  </si>
  <si>
    <t>P174_D6</t>
  </si>
  <si>
    <t>P174_C5</t>
  </si>
  <si>
    <t>P174_D4</t>
  </si>
  <si>
    <t>P174_C3</t>
  </si>
  <si>
    <t>P174_D2</t>
  </si>
  <si>
    <t>P174_E9</t>
  </si>
  <si>
    <t>P174_F8</t>
  </si>
  <si>
    <t>P174_E7</t>
  </si>
  <si>
    <t>P174_F6</t>
  </si>
  <si>
    <t>P174_E5</t>
  </si>
  <si>
    <t>P174_F4</t>
  </si>
  <si>
    <t>P174_E3</t>
  </si>
  <si>
    <t>P174_f2</t>
  </si>
  <si>
    <t>P174_G9</t>
  </si>
  <si>
    <t>P174_H8</t>
  </si>
  <si>
    <t>P174_G3</t>
  </si>
  <si>
    <t>P174_H2</t>
  </si>
  <si>
    <t>P174_A1</t>
  </si>
  <si>
    <t>P174_C1</t>
  </si>
  <si>
    <t>P174_G5</t>
  </si>
  <si>
    <t>P146_A9</t>
  </si>
  <si>
    <t>P146_B8</t>
  </si>
  <si>
    <t>P146_A7</t>
  </si>
  <si>
    <t>P146_B6</t>
  </si>
  <si>
    <t>P146_A5</t>
  </si>
  <si>
    <t>P146_B4</t>
  </si>
  <si>
    <t>P146_A3</t>
  </si>
  <si>
    <t>P146_B2</t>
  </si>
  <si>
    <t>P146_C9</t>
  </si>
  <si>
    <t>P146_D8</t>
  </si>
  <si>
    <t>P146_C7</t>
  </si>
  <si>
    <t>P146_D6</t>
  </si>
  <si>
    <t>P146_C5</t>
  </si>
  <si>
    <t>P146_D4</t>
  </si>
  <si>
    <t>P146_C3</t>
  </si>
  <si>
    <t>P146_D2</t>
  </si>
  <si>
    <t>P146_E9</t>
  </si>
  <si>
    <t>P146_F8</t>
  </si>
  <si>
    <t>P146_E7</t>
  </si>
  <si>
    <t>P146_F6</t>
  </si>
  <si>
    <t>P146_E5</t>
  </si>
  <si>
    <t>P146_F4</t>
  </si>
  <si>
    <t>P146_E3</t>
  </si>
  <si>
    <t>P146_f2</t>
  </si>
  <si>
    <t>P146_G9</t>
  </si>
  <si>
    <t>P146_H8</t>
  </si>
  <si>
    <t>P146_G3</t>
  </si>
  <si>
    <t>P146_H2</t>
  </si>
  <si>
    <t>P146_A1</t>
  </si>
  <si>
    <t>P146_C1</t>
  </si>
  <si>
    <t>P146_G5</t>
  </si>
  <si>
    <t>135_A1</t>
  </si>
  <si>
    <t>P166_A9</t>
  </si>
  <si>
    <t>P166_B8</t>
  </si>
  <si>
    <t>P166_A7</t>
  </si>
  <si>
    <t>P166_B6</t>
  </si>
  <si>
    <t>P166_A5</t>
  </si>
  <si>
    <t>P166_B4</t>
  </si>
  <si>
    <t>P166_A3</t>
  </si>
  <si>
    <t>P166_B2</t>
  </si>
  <si>
    <t>P166_C9</t>
  </si>
  <si>
    <t>P166_D8</t>
  </si>
  <si>
    <t>P166_C7</t>
  </si>
  <si>
    <t>P166_D6</t>
  </si>
  <si>
    <t>P166_C5</t>
  </si>
  <si>
    <t>P166_D4</t>
  </si>
  <si>
    <t>P166_C3</t>
  </si>
  <si>
    <t>P166_D2</t>
  </si>
  <si>
    <t>P166_E9</t>
  </si>
  <si>
    <t>P166_F8</t>
  </si>
  <si>
    <t>P166_E7</t>
  </si>
  <si>
    <t>P166_F6</t>
  </si>
  <si>
    <t>P166_E5</t>
  </si>
  <si>
    <t>P166_F4</t>
  </si>
  <si>
    <t>P166_E3</t>
  </si>
  <si>
    <t>P166_f2</t>
  </si>
  <si>
    <t>P166_G9</t>
  </si>
  <si>
    <t>P166_H8</t>
  </si>
  <si>
    <t>P166_G3</t>
  </si>
  <si>
    <t>P166_H2</t>
  </si>
  <si>
    <t>P166_A1</t>
  </si>
  <si>
    <t>P166_C1</t>
  </si>
  <si>
    <t>P166_G5</t>
  </si>
  <si>
    <t>P154_A9</t>
  </si>
  <si>
    <t>P154_B8</t>
  </si>
  <si>
    <t>P154_A7</t>
  </si>
  <si>
    <t>P154_B6</t>
  </si>
  <si>
    <t>P154_A5</t>
  </si>
  <si>
    <t>P154_B4</t>
  </si>
  <si>
    <t>P154_A3</t>
  </si>
  <si>
    <t>P154_B2</t>
  </si>
  <si>
    <t>P154_C9</t>
  </si>
  <si>
    <t>P154_D8</t>
  </si>
  <si>
    <t>P154_C7</t>
  </si>
  <si>
    <t>P154_D6</t>
  </si>
  <si>
    <t>P154_C5</t>
  </si>
  <si>
    <t>P154_D4</t>
  </si>
  <si>
    <t>P154_C3</t>
  </si>
  <si>
    <t>P154_D2</t>
  </si>
  <si>
    <t>P154_E9</t>
  </si>
  <si>
    <t>P154_F8</t>
  </si>
  <si>
    <t>P154_E7</t>
  </si>
  <si>
    <t>P154_F6</t>
  </si>
  <si>
    <t>P154_E5</t>
  </si>
  <si>
    <t>P154_F4</t>
  </si>
  <si>
    <t>P154_E3</t>
  </si>
  <si>
    <t>P154_f2</t>
  </si>
  <si>
    <t>P154_G9</t>
  </si>
  <si>
    <t>P154_H8</t>
  </si>
  <si>
    <t>P154_G3</t>
  </si>
  <si>
    <t>P154_H2</t>
  </si>
  <si>
    <t>P154_A1</t>
  </si>
  <si>
    <t>P154_C1</t>
  </si>
  <si>
    <t>P154_G5</t>
  </si>
  <si>
    <t>135_A5</t>
  </si>
  <si>
    <t>135_F5</t>
  </si>
  <si>
    <t>135_F2</t>
  </si>
  <si>
    <t>135_A2</t>
  </si>
  <si>
    <t>135_A6</t>
  </si>
  <si>
    <t>135_F6</t>
  </si>
  <si>
    <t>135_F1</t>
  </si>
  <si>
    <t>107_A2</t>
  </si>
  <si>
    <t>107_A5</t>
  </si>
  <si>
    <t>107_F5</t>
  </si>
  <si>
    <t>107_F2</t>
  </si>
  <si>
    <t>107_A1</t>
  </si>
  <si>
    <t>107_A6</t>
  </si>
  <si>
    <t>107_F6</t>
  </si>
  <si>
    <t>107_F1</t>
  </si>
  <si>
    <t>SMU4162</t>
  </si>
  <si>
    <t>DMM4081</t>
  </si>
  <si>
    <t>P123_F6</t>
  </si>
  <si>
    <t>P123_A6</t>
  </si>
  <si>
    <t>P123_A4</t>
  </si>
  <si>
    <t>P119_A6</t>
  </si>
  <si>
    <t>P119_A4</t>
  </si>
  <si>
    <t>P123_6368_DAQ_AO_0</t>
  </si>
  <si>
    <t>P123_6368_DAQ_AO_1</t>
  </si>
  <si>
    <t>P119_6368_DAQ_AO_2</t>
  </si>
  <si>
    <t>P119_6368_DAQ_AO_3</t>
  </si>
  <si>
    <t>P131_A1</t>
  </si>
  <si>
    <t>P131_A6</t>
  </si>
  <si>
    <t>P131_F6</t>
  </si>
  <si>
    <t>RL101</t>
  </si>
  <si>
    <t>RL103</t>
  </si>
  <si>
    <t>RL102_A</t>
  </si>
  <si>
    <t>RL102_B</t>
  </si>
  <si>
    <t>P143_B4</t>
  </si>
  <si>
    <t>RL104</t>
  </si>
  <si>
    <t>RL105</t>
  </si>
  <si>
    <t>RL106</t>
  </si>
  <si>
    <t>RL107</t>
  </si>
  <si>
    <t>RL108</t>
  </si>
  <si>
    <t>RL109</t>
  </si>
  <si>
    <t>RL110</t>
  </si>
  <si>
    <t>RL111</t>
  </si>
  <si>
    <t>RL112</t>
  </si>
  <si>
    <t>RL113</t>
  </si>
  <si>
    <t>RL114</t>
  </si>
  <si>
    <t>RL115</t>
  </si>
  <si>
    <t>RL116</t>
  </si>
  <si>
    <t>RL117</t>
  </si>
  <si>
    <t>RL118</t>
  </si>
  <si>
    <t>RL119</t>
  </si>
  <si>
    <t>RL120_A</t>
  </si>
  <si>
    <t>RL120_B</t>
  </si>
  <si>
    <t>RL121</t>
  </si>
  <si>
    <t>RL122</t>
  </si>
  <si>
    <t>RL_HV0_A</t>
  </si>
  <si>
    <t>RL_HV0_B</t>
  </si>
  <si>
    <t>T_A02_VIHFA</t>
  </si>
  <si>
    <t>DVCC_0</t>
  </si>
  <si>
    <t>INTERCONNECTED</t>
  </si>
  <si>
    <t>PIN 3 (RL102_A)</t>
  </si>
  <si>
    <t>PIN 6 (RL102_A)</t>
  </si>
  <si>
    <t>T_A16_RLY01</t>
  </si>
  <si>
    <t>PIN 2 (RL101)</t>
  </si>
  <si>
    <t>PIN 7 (RL101)</t>
  </si>
  <si>
    <t>PIN 7 (RL102_B)</t>
  </si>
  <si>
    <t>PIN 2 (RL102_B)</t>
  </si>
  <si>
    <t>PIN 5 (RL102_B)</t>
  </si>
  <si>
    <t>PIN 4 (RL102_B)</t>
  </si>
  <si>
    <t>IN- (IC101)</t>
  </si>
  <si>
    <t>P131_4081_DMM_S12_CH0_HI</t>
  </si>
  <si>
    <t>P131_4081_DMM_S13_CH0_HI</t>
  </si>
  <si>
    <t>IN+ (IC101)</t>
  </si>
  <si>
    <t>P131_4081_DMM_S14_CH0_HI</t>
  </si>
  <si>
    <t>P143_4081_DMM_S11_CH0_HI</t>
  </si>
  <si>
    <t>PIN 7 (RL102_A)</t>
  </si>
  <si>
    <t>P131_4081_DMM_S12_CH0_HI_S</t>
  </si>
  <si>
    <t>P131_4081_DMM_S13_CH0_HI_S</t>
  </si>
  <si>
    <t>PIN 2 (RL102_A)</t>
  </si>
  <si>
    <t>P131_4081_DMM_S11_CH0_HI_S</t>
  </si>
  <si>
    <t>PIN 5 (RL102_A)</t>
  </si>
  <si>
    <t>PIN 4 (RL102_A)</t>
  </si>
  <si>
    <t>T_A16_RLY02</t>
  </si>
  <si>
    <t>T_A16_RLY03</t>
  </si>
  <si>
    <t>OPEN</t>
  </si>
  <si>
    <t>C108 (+)</t>
  </si>
  <si>
    <t>T_D03_PIND</t>
  </si>
  <si>
    <t>REXT1_0</t>
  </si>
  <si>
    <t>REXT2_0</t>
  </si>
  <si>
    <t>T_D04_PINC</t>
  </si>
  <si>
    <t>T_D04_PIND</t>
  </si>
  <si>
    <t>PIN 3 (RL105)</t>
  </si>
  <si>
    <t>PIN 6 (RL105)</t>
  </si>
  <si>
    <t>PIN 4 (RL104)</t>
  </si>
  <si>
    <t>PIN 5 (RL104)</t>
  </si>
  <si>
    <t>T_A02_VIHFC</t>
  </si>
  <si>
    <t>VREF_0</t>
  </si>
  <si>
    <t>VIN_0</t>
  </si>
  <si>
    <t>T_A16_RLY04</t>
  </si>
  <si>
    <t>T_A16_RLY05</t>
  </si>
  <si>
    <t>T_A10_DCHFA, VREF_MEAS_0</t>
  </si>
  <si>
    <t>T_A11_DCHFA, VIN_MEAS_0</t>
  </si>
  <si>
    <t>T_D04_PINE</t>
  </si>
  <si>
    <t>T_D04_PINF</t>
  </si>
  <si>
    <t>T_A16_RLY06</t>
  </si>
  <si>
    <t>AVDD_0</t>
  </si>
  <si>
    <t>AVSS_0</t>
  </si>
  <si>
    <t>C114 (+)</t>
  </si>
  <si>
    <t>C117 (-)</t>
  </si>
  <si>
    <t>T_D04_PING</t>
  </si>
  <si>
    <t>T_D05_PINC</t>
  </si>
  <si>
    <t>T_A16_RLY07</t>
  </si>
  <si>
    <t>P123_F4</t>
  </si>
  <si>
    <t>P123_F1</t>
  </si>
  <si>
    <t>P123_F3</t>
  </si>
  <si>
    <t>P123_E6</t>
  </si>
  <si>
    <t>P123_E4</t>
  </si>
  <si>
    <t>P123_E1</t>
  </si>
  <si>
    <t>P123_E3</t>
  </si>
  <si>
    <t>P123_6368_DAQ_A1+_0</t>
  </si>
  <si>
    <t>P123_6368_DAQ_A1-_0</t>
  </si>
  <si>
    <t>P123_6368_DAQ_A1+_1</t>
  </si>
  <si>
    <t>P123_6368_DAQ_A1-_1</t>
  </si>
  <si>
    <t>P123_6368_DAQ_A1-_2</t>
  </si>
  <si>
    <t>P123_6368_DAQ_A1+_2</t>
  </si>
  <si>
    <t>P123_6368_DAQ_A1+_3</t>
  </si>
  <si>
    <t>P123_6368_DAQ_A1-_3</t>
  </si>
  <si>
    <t>P123_D6</t>
  </si>
  <si>
    <t>P123_D4</t>
  </si>
  <si>
    <t>P123_D1</t>
  </si>
  <si>
    <t>P123_D3</t>
  </si>
  <si>
    <t>P123_C4</t>
  </si>
  <si>
    <t>P123_C6</t>
  </si>
  <si>
    <t>P123_C1</t>
  </si>
  <si>
    <t>P123_C3</t>
  </si>
  <si>
    <t>P123_6368_DAQ_A1+_4</t>
  </si>
  <si>
    <t>P123_6368_DAQ_A1-_4</t>
  </si>
  <si>
    <t>P123_6368_DAQ_A1+_5</t>
  </si>
  <si>
    <t>P123_6368_DAQ_A1-_5</t>
  </si>
  <si>
    <t>P123_6368_DAQ_A1+_6</t>
  </si>
  <si>
    <t>P123_6368_DAQ_A1-_6</t>
  </si>
  <si>
    <t>P123_6368_DAQ_A1+_7</t>
  </si>
  <si>
    <t>P123_6368_DAQ_A1-_7</t>
  </si>
  <si>
    <t>P119_F6</t>
  </si>
  <si>
    <t>P119_F4</t>
  </si>
  <si>
    <t>P119_F1</t>
  </si>
  <si>
    <t>P119_F3</t>
  </si>
  <si>
    <t>P119_E4</t>
  </si>
  <si>
    <t>P119_E6</t>
  </si>
  <si>
    <t>P119_E1</t>
  </si>
  <si>
    <t>P119_E3</t>
  </si>
  <si>
    <t>P119_6368_DAQ_A1+_8</t>
  </si>
  <si>
    <t>P119_6368_DAQ_A1+_9</t>
  </si>
  <si>
    <t>P119_6368_DAQ_A1+_10</t>
  </si>
  <si>
    <t>P119_6368_DAQ_A1+_11</t>
  </si>
  <si>
    <t>P119_6368_DAQ_A1-_8</t>
  </si>
  <si>
    <t>P119_6368_DAQ_A1-_9</t>
  </si>
  <si>
    <t>P119_6368_DAQ_A1-_10</t>
  </si>
  <si>
    <t>P119_6368_DAQ_A1-_11</t>
  </si>
  <si>
    <t>P123_6368_DAQ_A1+_12</t>
  </si>
  <si>
    <t>P123_6368_DAQ_A1+_13</t>
  </si>
  <si>
    <t>P123_6368_DAQ_A1+_14</t>
  </si>
  <si>
    <t>P123_6368_DAQ_A1+_15</t>
  </si>
  <si>
    <t>P123_6368_DAQ_A1-_12</t>
  </si>
  <si>
    <t>P123_6368_DAQ_A1-_13</t>
  </si>
  <si>
    <t>P123_6368_DAQ_A1-_14</t>
  </si>
  <si>
    <t>P123_6368_DAQ_A1-_15</t>
  </si>
  <si>
    <t>PVS</t>
  </si>
  <si>
    <t>PVS_HI</t>
  </si>
  <si>
    <t>PVS_HS</t>
  </si>
  <si>
    <t>P178_A1</t>
  </si>
  <si>
    <t>P178_A2</t>
  </si>
  <si>
    <t>P178_C1</t>
  </si>
  <si>
    <t>P178_C2</t>
  </si>
  <si>
    <t>P178_E1</t>
  </si>
  <si>
    <t>P178_E2</t>
  </si>
  <si>
    <t>P178_F6</t>
  </si>
  <si>
    <t>P178_F5</t>
  </si>
  <si>
    <t>P147_A1</t>
  </si>
  <si>
    <t>P147_A2</t>
  </si>
  <si>
    <t>P147_C1</t>
  </si>
  <si>
    <t>P147_C2</t>
  </si>
  <si>
    <t>P147_E1</t>
  </si>
  <si>
    <t>P147_E2</t>
  </si>
  <si>
    <t>P147_F6</t>
  </si>
  <si>
    <t>P147_F5</t>
  </si>
  <si>
    <t>P158_A1</t>
  </si>
  <si>
    <t>P158_A2</t>
  </si>
  <si>
    <t>P158_C1</t>
  </si>
  <si>
    <t>P158_C2</t>
  </si>
  <si>
    <t>P158_E1</t>
  </si>
  <si>
    <t>P158_E2</t>
  </si>
  <si>
    <t>P158_F6</t>
  </si>
  <si>
    <t>P158_F5</t>
  </si>
  <si>
    <t>P174_6571_DIO_31</t>
  </si>
  <si>
    <t>P146_6571_DIO_31</t>
  </si>
  <si>
    <t>P166_6571_DIO_31</t>
  </si>
  <si>
    <t>P154_6571_DIO_31</t>
  </si>
  <si>
    <t>P174_H4</t>
  </si>
  <si>
    <t>P146_H4</t>
  </si>
  <si>
    <t>P166_H4</t>
  </si>
  <si>
    <t>P154_H4</t>
  </si>
  <si>
    <t>SMU_4163_C2_S13
LO SENSE CH0-5</t>
  </si>
  <si>
    <t>SMU_4163_C2_S13
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</si>
</sst>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Open Sans"/>
      <family val="2"/>
    </font>
    <font>
      <sz val="11"/>
      <color theme="1"/>
      <name val="Open Sans"/>
      <family val="2"/>
    </font>
    <font>
      <sz val="1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1"/>
      <name val="Times"/>
    </font>
    <font>
      <sz val="10"/>
      <color theme="1"/>
      <name val="Times"/>
    </font>
    <font>
      <sz val="10"/>
      <color rgb="FFFFFF00"/>
      <name val="Times"/>
    </font>
    <font>
      <sz val="10"/>
      <name val="Times"/>
    </font>
    <font>
      <b/>
      <sz val="10"/>
      <name val="Times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8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thick">
        <color rgb="FF0070C0"/>
      </left>
      <right style="thin">
        <color auto="1"/>
      </right>
      <top style="thick">
        <color rgb="FF0070C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70C0"/>
      </top>
      <bottom style="thin">
        <color auto="1"/>
      </bottom>
      <diagonal/>
    </border>
    <border>
      <left style="thin">
        <color auto="1"/>
      </left>
      <right style="thick">
        <color rgb="FF0070C0"/>
      </right>
      <top style="thick">
        <color rgb="FF0070C0"/>
      </top>
      <bottom style="thin">
        <color auto="1"/>
      </bottom>
      <diagonal/>
    </border>
    <border>
      <left style="thick">
        <color rgb="FF0070C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70C0"/>
      </right>
      <top style="thin">
        <color auto="1"/>
      </top>
      <bottom style="thin">
        <color auto="1"/>
      </bottom>
      <diagonal/>
    </border>
    <border>
      <left style="thick">
        <color rgb="FF0070C0"/>
      </left>
      <right style="thin">
        <color auto="1"/>
      </right>
      <top style="thin">
        <color auto="1"/>
      </top>
      <bottom style="thick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70C0"/>
      </bottom>
      <diagonal/>
    </border>
    <border>
      <left style="thin">
        <color auto="1"/>
      </left>
      <right style="thick">
        <color rgb="FF0070C0"/>
      </right>
      <top style="thin">
        <color auto="1"/>
      </top>
      <bottom style="thick">
        <color rgb="FF0070C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indexed="64"/>
      </left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Dashed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Dashed">
        <color theme="0" tint="-0.14999847407452621"/>
      </right>
      <top style="medium">
        <color theme="0" tint="-0.14999847407452621"/>
      </top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theme="0" tint="-0.14999847407452621"/>
      </right>
      <top/>
      <bottom/>
      <diagonal/>
    </border>
    <border>
      <left style="mediumDashed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Dashed">
        <color theme="0" tint="-0.14999847407452621"/>
      </left>
      <right/>
      <top/>
      <bottom style="mediumDashed">
        <color theme="0" tint="-0.14999847407452621"/>
      </bottom>
      <diagonal/>
    </border>
    <border>
      <left/>
      <right style="mediumDashed">
        <color theme="0" tint="-0.14999847407452621"/>
      </right>
      <top/>
      <bottom style="mediumDashed">
        <color theme="0" tint="-0.14999847407452621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">
        <color auto="1"/>
      </left>
      <right/>
      <top/>
      <bottom style="medium">
        <color theme="1"/>
      </bottom>
      <diagonal/>
    </border>
    <border>
      <left/>
      <right style="medium">
        <color auto="1"/>
      </right>
      <top/>
      <bottom style="medium">
        <color theme="1"/>
      </bottom>
      <diagonal/>
    </border>
    <border>
      <left/>
      <right/>
      <top style="mediumDashed">
        <color theme="0" tint="-0.14999847407452621"/>
      </top>
      <bottom/>
      <diagonal/>
    </border>
    <border>
      <left/>
      <right/>
      <top style="mediumDashed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Dashed">
        <color theme="0" tint="-0.14999847407452621"/>
      </bottom>
      <diagonal/>
    </border>
    <border>
      <left style="medium">
        <color theme="0" tint="-0.14999847407452621"/>
      </left>
      <right/>
      <top style="mediumDashed">
        <color theme="0" tint="-0.14999847407452621"/>
      </top>
      <bottom/>
      <diagonal/>
    </border>
    <border>
      <left/>
      <right style="mediumDashed">
        <color theme="0" tint="-0.14999847407452621"/>
      </right>
      <top style="mediumDashed">
        <color theme="0" tint="-0.14999847407452621"/>
      </top>
      <bottom/>
      <diagonal/>
    </border>
    <border>
      <left style="mediumDashed">
        <color theme="0" tint="-0.14999847407452621"/>
      </left>
      <right/>
      <top style="mediumDashed">
        <color theme="0" tint="-0.14999847407452621"/>
      </top>
      <bottom/>
      <diagonal/>
    </border>
    <border>
      <left/>
      <right style="medium">
        <color theme="0" tint="-0.14999847407452621"/>
      </right>
      <top style="mediumDashed">
        <color theme="0" tint="-0.14999847407452621"/>
      </top>
      <bottom/>
      <diagonal/>
    </border>
    <border>
      <left style="medium">
        <color theme="0" tint="-0.14999847407452621"/>
      </left>
      <right/>
      <top/>
      <bottom style="mediumDashed">
        <color theme="0" tint="-0.1499984740745262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 tint="-0.14999847407452621"/>
      </right>
      <top/>
      <bottom style="mediumDashed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theme="0" tint="-0.14999847407452621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/>
      <top style="medium">
        <color indexed="64"/>
      </top>
      <bottom style="medium">
        <color theme="0" tint="-0.14999847407452621"/>
      </bottom>
      <diagonal/>
    </border>
    <border>
      <left style="mediumDashed">
        <color theme="0" tint="-0.14999847407452621"/>
      </left>
      <right/>
      <top style="mediumDashed">
        <color theme="0" tint="-0.14996795556505021"/>
      </top>
      <bottom/>
      <diagonal/>
    </border>
    <border>
      <left/>
      <right style="mediumDashed">
        <color theme="0" tint="-0.14999847407452621"/>
      </right>
      <top style="mediumDashed">
        <color theme="0" tint="-0.14996795556505021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Dashed">
        <color indexed="64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ck">
        <color rgb="FF00B050"/>
      </left>
      <right/>
      <top style="thick">
        <color rgb="FF00B050"/>
      </top>
      <bottom style="medium">
        <color rgb="FFFF0000"/>
      </bottom>
      <diagonal/>
    </border>
    <border>
      <left/>
      <right style="thick">
        <color rgb="FF00B050"/>
      </right>
      <top style="thick">
        <color rgb="FF00B050"/>
      </top>
      <bottom style="medium">
        <color rgb="FFFF0000"/>
      </bottom>
      <diagonal/>
    </border>
    <border>
      <left style="mediumDashed">
        <color indexed="64"/>
      </left>
      <right style="mediumDashed">
        <color theme="0" tint="-0.14999847407452621"/>
      </right>
      <top/>
      <bottom/>
      <diagonal/>
    </border>
    <border>
      <left style="medium">
        <color theme="0" tint="-0.14996795556505021"/>
      </left>
      <right/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 style="thick">
        <color rgb="FF00B050"/>
      </left>
      <right/>
      <top style="medium">
        <color rgb="FFFF0000"/>
      </top>
      <bottom style="thick">
        <color rgb="FF00B050"/>
      </bottom>
      <diagonal/>
    </border>
    <border>
      <left/>
      <right style="thick">
        <color rgb="FF00B050"/>
      </right>
      <top style="medium">
        <color rgb="FFFF0000"/>
      </top>
      <bottom style="thick">
        <color rgb="FF00B050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medium">
        <color theme="0" tint="-0.14999847407452621"/>
      </left>
      <right style="medium">
        <color indexed="64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6795556505021"/>
      </bottom>
      <diagonal/>
    </border>
    <border>
      <left/>
      <right style="medium">
        <color theme="0" tint="-0.14999847407452621"/>
      </right>
      <top/>
      <bottom style="medium">
        <color theme="0" tint="-0.14996795556505021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8" fillId="0" borderId="0" applyFont="0" applyFill="0" applyBorder="0" applyAlignment="0" applyProtection="0"/>
    <xf numFmtId="0" fontId="33" fillId="0" borderId="0" applyNumberFormat="0" applyFill="0" applyBorder="0" applyAlignment="0" applyProtection="0"/>
  </cellStyleXfs>
  <cellXfs count="935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6" fillId="0" borderId="5" xfId="0" quotePrefix="1" applyFont="1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6" fillId="0" borderId="5" xfId="0" applyFont="1" applyBorder="1" applyAlignment="1">
      <alignment wrapText="1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6" fillId="3" borderId="5" xfId="0" applyFont="1" applyFill="1" applyBorder="1" applyAlignment="1">
      <alignment wrapText="1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3" borderId="5" xfId="0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9" xfId="0" applyFont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5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0" borderId="25" xfId="0" applyFont="1" applyBorder="1" applyAlignment="1">
      <alignment horizontal="center" vertical="center" wrapText="1"/>
    </xf>
    <xf numFmtId="0" fontId="9" fillId="4" borderId="0" xfId="0" applyFont="1" applyFill="1" applyAlignment="1">
      <alignment vertical="center"/>
    </xf>
    <xf numFmtId="0" fontId="10" fillId="4" borderId="0" xfId="0" applyFont="1" applyFill="1"/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16" fontId="0" fillId="0" borderId="31" xfId="0" applyNumberFormat="1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" fontId="0" fillId="0" borderId="26" xfId="0" applyNumberFormat="1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164" fontId="0" fillId="0" borderId="32" xfId="0" applyNumberFormat="1" applyBorder="1" applyAlignment="1">
      <alignment horizontal="center" vertical="center"/>
    </xf>
    <xf numFmtId="9" fontId="0" fillId="0" borderId="33" xfId="2" applyFont="1" applyBorder="1" applyAlignment="1">
      <alignment horizontal="center" vertical="center"/>
    </xf>
    <xf numFmtId="0" fontId="0" fillId="0" borderId="21" xfId="0" applyBorder="1"/>
    <xf numFmtId="0" fontId="0" fillId="0" borderId="34" xfId="0" applyBorder="1"/>
    <xf numFmtId="0" fontId="0" fillId="0" borderId="35" xfId="0" applyBorder="1"/>
    <xf numFmtId="164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38" xfId="0" applyBorder="1"/>
    <xf numFmtId="0" fontId="0" fillId="0" borderId="38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2" fillId="0" borderId="3" xfId="0" applyFont="1" applyBorder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7" fontId="14" fillId="8" borderId="0" xfId="0" quotePrefix="1" applyNumberFormat="1" applyFont="1" applyFill="1" applyAlignment="1">
      <alignment horizontal="center"/>
    </xf>
    <xf numFmtId="0" fontId="14" fillId="0" borderId="0" xfId="0" quotePrefix="1" applyFont="1" applyAlignment="1">
      <alignment horizontal="center"/>
    </xf>
    <xf numFmtId="17" fontId="14" fillId="0" borderId="0" xfId="0" quotePrefix="1" applyNumberFormat="1" applyFont="1" applyAlignment="1">
      <alignment horizontal="center"/>
    </xf>
    <xf numFmtId="0" fontId="13" fillId="9" borderId="32" xfId="0" applyFont="1" applyFill="1" applyBorder="1" applyAlignment="1">
      <alignment horizontal="center" vertical="center"/>
    </xf>
    <xf numFmtId="0" fontId="13" fillId="9" borderId="32" xfId="0" applyFont="1" applyFill="1" applyBorder="1" applyAlignment="1">
      <alignment horizontal="center" vertical="center" textRotation="90"/>
    </xf>
    <xf numFmtId="0" fontId="14" fillId="0" borderId="32" xfId="0" applyFont="1" applyBorder="1" applyAlignment="1">
      <alignment horizontal="center" vertical="center"/>
    </xf>
    <xf numFmtId="0" fontId="13" fillId="10" borderId="32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vertical="center"/>
    </xf>
    <xf numFmtId="0" fontId="14" fillId="0" borderId="32" xfId="0" applyFont="1" applyBorder="1"/>
    <xf numFmtId="0" fontId="15" fillId="0" borderId="32" xfId="0" applyFont="1" applyBorder="1"/>
    <xf numFmtId="0" fontId="14" fillId="11" borderId="32" xfId="0" applyFont="1" applyFill="1" applyBorder="1"/>
    <xf numFmtId="0" fontId="14" fillId="4" borderId="32" xfId="0" applyFont="1" applyFill="1" applyBorder="1" applyAlignment="1">
      <alignment vertical="center" wrapText="1"/>
    </xf>
    <xf numFmtId="0" fontId="14" fillId="4" borderId="32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/>
    </xf>
    <xf numFmtId="0" fontId="14" fillId="7" borderId="32" xfId="0" applyFont="1" applyFill="1" applyBorder="1"/>
    <xf numFmtId="0" fontId="14" fillId="12" borderId="32" xfId="0" applyFont="1" applyFill="1" applyBorder="1" applyAlignment="1">
      <alignment vertical="center"/>
    </xf>
    <xf numFmtId="0" fontId="14" fillId="12" borderId="32" xfId="0" applyFont="1" applyFill="1" applyBorder="1" applyAlignment="1">
      <alignment horizontal="center" vertical="center"/>
    </xf>
    <xf numFmtId="0" fontId="14" fillId="12" borderId="32" xfId="0" applyFont="1" applyFill="1" applyBorder="1"/>
    <xf numFmtId="0" fontId="14" fillId="12" borderId="0" xfId="0" applyFont="1" applyFill="1"/>
    <xf numFmtId="0" fontId="15" fillId="12" borderId="32" xfId="0" applyFont="1" applyFill="1" applyBorder="1"/>
    <xf numFmtId="0" fontId="14" fillId="13" borderId="32" xfId="0" applyFont="1" applyFill="1" applyBorder="1" applyAlignment="1">
      <alignment vertical="center"/>
    </xf>
    <xf numFmtId="0" fontId="14" fillId="13" borderId="32" xfId="0" applyFont="1" applyFill="1" applyBorder="1" applyAlignment="1">
      <alignment horizontal="center" vertical="center"/>
    </xf>
    <xf numFmtId="0" fontId="15" fillId="7" borderId="32" xfId="0" applyFont="1" applyFill="1" applyBorder="1"/>
    <xf numFmtId="0" fontId="14" fillId="0" borderId="32" xfId="0" applyFont="1" applyBorder="1" applyAlignment="1">
      <alignment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12" borderId="32" xfId="0" applyFont="1" applyFill="1" applyBorder="1" applyAlignment="1">
      <alignment vertical="center" wrapText="1"/>
    </xf>
    <xf numFmtId="0" fontId="14" fillId="12" borderId="32" xfId="0" applyFont="1" applyFill="1" applyBorder="1" applyAlignment="1">
      <alignment horizontal="center" vertical="center" wrapText="1"/>
    </xf>
    <xf numFmtId="0" fontId="14" fillId="13" borderId="32" xfId="0" applyFont="1" applyFill="1" applyBorder="1" applyAlignment="1">
      <alignment vertical="center" wrapText="1"/>
    </xf>
    <xf numFmtId="0" fontId="14" fillId="13" borderId="32" xfId="0" applyFont="1" applyFill="1" applyBorder="1" applyAlignment="1">
      <alignment horizontal="center" vertical="center" wrapText="1"/>
    </xf>
    <xf numFmtId="0" fontId="14" fillId="14" borderId="32" xfId="0" applyFont="1" applyFill="1" applyBorder="1"/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5" fillId="0" borderId="0" xfId="0" applyFont="1"/>
    <xf numFmtId="0" fontId="14" fillId="0" borderId="32" xfId="0" applyFont="1" applyBorder="1" applyAlignment="1">
      <alignment horizontal="left" vertical="top"/>
    </xf>
    <xf numFmtId="0" fontId="15" fillId="11" borderId="32" xfId="0" applyFont="1" applyFill="1" applyBorder="1"/>
    <xf numFmtId="0" fontId="14" fillId="13" borderId="32" xfId="0" applyFont="1" applyFill="1" applyBorder="1"/>
    <xf numFmtId="0" fontId="0" fillId="0" borderId="46" xfId="0" applyBorder="1" applyAlignment="1">
      <alignment horizontal="left" vertical="center"/>
    </xf>
    <xf numFmtId="164" fontId="0" fillId="0" borderId="33" xfId="0" applyNumberFormat="1" applyBorder="1" applyAlignment="1">
      <alignment horizontal="center" vertical="center"/>
    </xf>
    <xf numFmtId="9" fontId="0" fillId="0" borderId="48" xfId="2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1" xfId="0" applyBorder="1"/>
    <xf numFmtId="0" fontId="2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2" xfId="0" quotePrefix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18" fillId="23" borderId="5" xfId="0" applyFont="1" applyFill="1" applyBorder="1" applyAlignment="1">
      <alignment horizontal="center" vertical="center"/>
    </xf>
    <xf numFmtId="0" fontId="18" fillId="23" borderId="5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17" borderId="0" xfId="0" applyFont="1" applyFill="1" applyAlignment="1">
      <alignment horizontal="center" vertical="center"/>
    </xf>
    <xf numFmtId="0" fontId="18" fillId="17" borderId="5" xfId="0" applyFont="1" applyFill="1" applyBorder="1" applyAlignment="1">
      <alignment horizontal="center" vertical="center"/>
    </xf>
    <xf numFmtId="0" fontId="18" fillId="18" borderId="24" xfId="0" applyFont="1" applyFill="1" applyBorder="1" applyAlignment="1">
      <alignment horizontal="center" vertical="center"/>
    </xf>
    <xf numFmtId="0" fontId="18" fillId="18" borderId="52" xfId="0" applyFont="1" applyFill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18" fillId="18" borderId="37" xfId="0" applyFont="1" applyFill="1" applyBorder="1" applyAlignment="1">
      <alignment horizontal="center" vertical="center"/>
    </xf>
    <xf numFmtId="0" fontId="18" fillId="18" borderId="50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18" borderId="50" xfId="0" quotePrefix="1" applyFont="1" applyFill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18" borderId="46" xfId="0" applyFont="1" applyFill="1" applyBorder="1" applyAlignment="1">
      <alignment horizontal="center" vertical="center"/>
    </xf>
    <xf numFmtId="0" fontId="18" fillId="18" borderId="44" xfId="0" applyFont="1" applyFill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18" borderId="44" xfId="0" quotePrefix="1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19" borderId="24" xfId="0" applyFont="1" applyFill="1" applyBorder="1" applyAlignment="1">
      <alignment horizontal="center" vertical="center"/>
    </xf>
    <xf numFmtId="0" fontId="18" fillId="19" borderId="52" xfId="0" applyFont="1" applyFill="1" applyBorder="1" applyAlignment="1">
      <alignment horizontal="center" vertical="center"/>
    </xf>
    <xf numFmtId="0" fontId="18" fillId="19" borderId="37" xfId="0" applyFont="1" applyFill="1" applyBorder="1" applyAlignment="1">
      <alignment horizontal="center" vertical="center"/>
    </xf>
    <xf numFmtId="0" fontId="18" fillId="19" borderId="50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18" fillId="19" borderId="50" xfId="0" quotePrefix="1" applyFont="1" applyFill="1" applyBorder="1" applyAlignment="1">
      <alignment horizontal="center" vertical="center"/>
    </xf>
    <xf numFmtId="0" fontId="18" fillId="21" borderId="9" xfId="0" applyFont="1" applyFill="1" applyBorder="1" applyAlignment="1">
      <alignment horizontal="center" vertical="center"/>
    </xf>
    <xf numFmtId="0" fontId="18" fillId="21" borderId="12" xfId="0" applyFont="1" applyFill="1" applyBorder="1" applyAlignment="1">
      <alignment horizontal="center" vertical="center"/>
    </xf>
    <xf numFmtId="0" fontId="18" fillId="22" borderId="4" xfId="0" applyFont="1" applyFill="1" applyBorder="1" applyAlignment="1">
      <alignment horizontal="center" vertical="center"/>
    </xf>
    <xf numFmtId="0" fontId="18" fillId="21" borderId="5" xfId="0" applyFont="1" applyFill="1" applyBorder="1" applyAlignment="1">
      <alignment horizontal="center" vertical="center" wrapText="1"/>
    </xf>
    <xf numFmtId="0" fontId="18" fillId="23" borderId="52" xfId="0" applyFont="1" applyFill="1" applyBorder="1" applyAlignment="1">
      <alignment horizontal="left" vertical="center"/>
    </xf>
    <xf numFmtId="0" fontId="18" fillId="23" borderId="53" xfId="0" applyFont="1" applyFill="1" applyBorder="1" applyAlignment="1">
      <alignment horizontal="center" vertical="center"/>
    </xf>
    <xf numFmtId="0" fontId="18" fillId="23" borderId="50" xfId="0" applyFont="1" applyFill="1" applyBorder="1" applyAlignment="1">
      <alignment horizontal="left" vertical="center"/>
    </xf>
    <xf numFmtId="0" fontId="18" fillId="23" borderId="17" xfId="0" applyFont="1" applyFill="1" applyBorder="1" applyAlignment="1">
      <alignment horizontal="center" vertical="center"/>
    </xf>
    <xf numFmtId="0" fontId="19" fillId="23" borderId="8" xfId="0" applyFont="1" applyFill="1" applyBorder="1" applyAlignment="1">
      <alignment horizontal="left" vertical="center"/>
    </xf>
    <xf numFmtId="0" fontId="18" fillId="23" borderId="7" xfId="0" applyFont="1" applyFill="1" applyBorder="1" applyAlignment="1">
      <alignment horizontal="center" vertical="center"/>
    </xf>
    <xf numFmtId="0" fontId="18" fillId="23" borderId="8" xfId="0" applyFont="1" applyFill="1" applyBorder="1" applyAlignment="1">
      <alignment horizontal="left" vertical="center"/>
    </xf>
    <xf numFmtId="0" fontId="19" fillId="23" borderId="50" xfId="0" applyFont="1" applyFill="1" applyBorder="1" applyAlignment="1">
      <alignment horizontal="left" vertical="center"/>
    </xf>
    <xf numFmtId="0" fontId="18" fillId="24" borderId="52" xfId="0" applyFont="1" applyFill="1" applyBorder="1" applyAlignment="1">
      <alignment horizontal="left" vertical="center"/>
    </xf>
    <xf numFmtId="0" fontId="18" fillId="24" borderId="53" xfId="0" applyFont="1" applyFill="1" applyBorder="1" applyAlignment="1">
      <alignment horizontal="center" vertical="center"/>
    </xf>
    <xf numFmtId="0" fontId="18" fillId="24" borderId="50" xfId="0" applyFont="1" applyFill="1" applyBorder="1" applyAlignment="1">
      <alignment horizontal="left" vertical="center"/>
    </xf>
    <xf numFmtId="0" fontId="18" fillId="24" borderId="17" xfId="0" applyFont="1" applyFill="1" applyBorder="1" applyAlignment="1">
      <alignment horizontal="center" vertical="center"/>
    </xf>
    <xf numFmtId="0" fontId="19" fillId="24" borderId="8" xfId="0" applyFont="1" applyFill="1" applyBorder="1" applyAlignment="1">
      <alignment horizontal="left" vertical="center"/>
    </xf>
    <xf numFmtId="0" fontId="18" fillId="24" borderId="7" xfId="0" applyFont="1" applyFill="1" applyBorder="1" applyAlignment="1">
      <alignment horizontal="center" vertical="center"/>
    </xf>
    <xf numFmtId="0" fontId="18" fillId="24" borderId="8" xfId="0" applyFont="1" applyFill="1" applyBorder="1" applyAlignment="1">
      <alignment horizontal="left" vertical="center"/>
    </xf>
    <xf numFmtId="0" fontId="19" fillId="24" borderId="50" xfId="0" applyFont="1" applyFill="1" applyBorder="1" applyAlignment="1">
      <alignment horizontal="left" vertical="center"/>
    </xf>
    <xf numFmtId="0" fontId="18" fillId="25" borderId="52" xfId="0" applyFont="1" applyFill="1" applyBorder="1" applyAlignment="1">
      <alignment horizontal="left" vertical="center"/>
    </xf>
    <xf numFmtId="0" fontId="18" fillId="25" borderId="53" xfId="0" applyFont="1" applyFill="1" applyBorder="1" applyAlignment="1">
      <alignment horizontal="center" vertical="center"/>
    </xf>
    <xf numFmtId="0" fontId="18" fillId="25" borderId="50" xfId="0" applyFont="1" applyFill="1" applyBorder="1" applyAlignment="1">
      <alignment horizontal="left" vertical="center"/>
    </xf>
    <xf numFmtId="0" fontId="18" fillId="25" borderId="17" xfId="0" applyFont="1" applyFill="1" applyBorder="1" applyAlignment="1">
      <alignment horizontal="center" vertical="center"/>
    </xf>
    <xf numFmtId="0" fontId="18" fillId="25" borderId="8" xfId="0" applyFont="1" applyFill="1" applyBorder="1" applyAlignment="1">
      <alignment horizontal="left" vertical="center"/>
    </xf>
    <xf numFmtId="0" fontId="18" fillId="25" borderId="7" xfId="0" applyFont="1" applyFill="1" applyBorder="1" applyAlignment="1">
      <alignment horizontal="center" vertical="center"/>
    </xf>
    <xf numFmtId="0" fontId="19" fillId="25" borderId="8" xfId="0" applyFont="1" applyFill="1" applyBorder="1" applyAlignment="1">
      <alignment horizontal="left" vertical="center"/>
    </xf>
    <xf numFmtId="0" fontId="18" fillId="20" borderId="37" xfId="0" applyFont="1" applyFill="1" applyBorder="1" applyAlignment="1">
      <alignment horizontal="center" vertical="center"/>
    </xf>
    <xf numFmtId="0" fontId="18" fillId="20" borderId="50" xfId="0" applyFont="1" applyFill="1" applyBorder="1" applyAlignment="1">
      <alignment horizontal="center" vertical="center"/>
    </xf>
    <xf numFmtId="0" fontId="18" fillId="26" borderId="37" xfId="0" applyFont="1" applyFill="1" applyBorder="1" applyAlignment="1">
      <alignment horizontal="center" vertical="center"/>
    </xf>
    <xf numFmtId="0" fontId="18" fillId="26" borderId="50" xfId="0" applyFont="1" applyFill="1" applyBorder="1" applyAlignment="1">
      <alignment horizontal="center" vertical="center"/>
    </xf>
    <xf numFmtId="0" fontId="18" fillId="26" borderId="46" xfId="0" applyFont="1" applyFill="1" applyBorder="1" applyAlignment="1">
      <alignment horizontal="center" vertical="center"/>
    </xf>
    <xf numFmtId="0" fontId="18" fillId="23" borderId="12" xfId="0" applyFont="1" applyFill="1" applyBorder="1" applyAlignment="1">
      <alignment horizontal="left" vertical="center"/>
    </xf>
    <xf numFmtId="0" fontId="18" fillId="23" borderId="0" xfId="0" applyFont="1" applyFill="1" applyAlignment="1">
      <alignment horizontal="center" vertical="center"/>
    </xf>
    <xf numFmtId="0" fontId="18" fillId="23" borderId="22" xfId="0" applyFont="1" applyFill="1" applyBorder="1" applyAlignment="1">
      <alignment horizontal="left" vertical="center"/>
    </xf>
    <xf numFmtId="0" fontId="18" fillId="23" borderId="23" xfId="0" applyFont="1" applyFill="1" applyBorder="1" applyAlignment="1">
      <alignment horizontal="left" vertical="center"/>
    </xf>
    <xf numFmtId="0" fontId="18" fillId="23" borderId="19" xfId="0" applyFont="1" applyFill="1" applyBorder="1" applyAlignment="1">
      <alignment horizontal="left" vertical="center"/>
    </xf>
    <xf numFmtId="0" fontId="18" fillId="23" borderId="55" xfId="0" applyFont="1" applyFill="1" applyBorder="1" applyAlignment="1">
      <alignment horizontal="center" vertical="center"/>
    </xf>
    <xf numFmtId="0" fontId="18" fillId="23" borderId="21" xfId="0" applyFont="1" applyFill="1" applyBorder="1" applyAlignment="1">
      <alignment horizontal="center" vertical="center"/>
    </xf>
    <xf numFmtId="0" fontId="18" fillId="23" borderId="58" xfId="0" applyFont="1" applyFill="1" applyBorder="1" applyAlignment="1">
      <alignment horizontal="center" vertical="center"/>
    </xf>
    <xf numFmtId="0" fontId="18" fillId="23" borderId="59" xfId="0" applyFont="1" applyFill="1" applyBorder="1" applyAlignment="1">
      <alignment horizontal="left" vertical="center"/>
    </xf>
    <xf numFmtId="0" fontId="18" fillId="23" borderId="49" xfId="0" applyFont="1" applyFill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14" borderId="37" xfId="0" applyFont="1" applyFill="1" applyBorder="1" applyAlignment="1">
      <alignment horizontal="center" vertical="center"/>
    </xf>
    <xf numFmtId="0" fontId="18" fillId="14" borderId="50" xfId="0" applyFont="1" applyFill="1" applyBorder="1" applyAlignment="1">
      <alignment horizontal="center" vertical="center"/>
    </xf>
    <xf numFmtId="0" fontId="18" fillId="26" borderId="44" xfId="0" applyFont="1" applyFill="1" applyBorder="1" applyAlignment="1">
      <alignment horizontal="center" vertical="center"/>
    </xf>
    <xf numFmtId="0" fontId="18" fillId="14" borderId="44" xfId="0" applyFont="1" applyFill="1" applyBorder="1" applyAlignment="1">
      <alignment horizontal="center" vertical="center"/>
    </xf>
    <xf numFmtId="0" fontId="18" fillId="26" borderId="50" xfId="0" quotePrefix="1" applyFon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0" fontId="18" fillId="23" borderId="23" xfId="0" applyFont="1" applyFill="1" applyBorder="1" applyAlignment="1">
      <alignment horizontal="center" vertical="center"/>
    </xf>
    <xf numFmtId="0" fontId="18" fillId="23" borderId="59" xfId="0" applyFont="1" applyFill="1" applyBorder="1" applyAlignment="1">
      <alignment horizontal="center" vertical="center"/>
    </xf>
    <xf numFmtId="0" fontId="18" fillId="21" borderId="5" xfId="0" applyFont="1" applyFill="1" applyBorder="1" applyAlignment="1">
      <alignment horizontal="center" vertical="center"/>
    </xf>
    <xf numFmtId="0" fontId="18" fillId="27" borderId="24" xfId="0" applyFont="1" applyFill="1" applyBorder="1" applyAlignment="1">
      <alignment horizontal="center" vertical="center"/>
    </xf>
    <xf numFmtId="0" fontId="18" fillId="27" borderId="52" xfId="0" applyFont="1" applyFill="1" applyBorder="1" applyAlignment="1">
      <alignment horizontal="center" vertical="center"/>
    </xf>
    <xf numFmtId="0" fontId="18" fillId="27" borderId="37" xfId="0" applyFont="1" applyFill="1" applyBorder="1" applyAlignment="1">
      <alignment horizontal="center" vertical="center"/>
    </xf>
    <xf numFmtId="0" fontId="18" fillId="27" borderId="50" xfId="0" applyFont="1" applyFill="1" applyBorder="1" applyAlignment="1">
      <alignment horizontal="center" vertical="center"/>
    </xf>
    <xf numFmtId="0" fontId="18" fillId="27" borderId="44" xfId="0" applyFont="1" applyFill="1" applyBorder="1" applyAlignment="1">
      <alignment horizontal="center" vertical="center"/>
    </xf>
    <xf numFmtId="0" fontId="18" fillId="12" borderId="44" xfId="0" applyFont="1" applyFill="1" applyBorder="1" applyAlignment="1">
      <alignment horizontal="center" vertical="center"/>
    </xf>
    <xf numFmtId="0" fontId="18" fillId="12" borderId="50" xfId="0" applyFont="1" applyFill="1" applyBorder="1" applyAlignment="1">
      <alignment horizontal="center" vertical="center"/>
    </xf>
    <xf numFmtId="0" fontId="18" fillId="28" borderId="44" xfId="0" applyFont="1" applyFill="1" applyBorder="1" applyAlignment="1">
      <alignment horizontal="center" vertical="center"/>
    </xf>
    <xf numFmtId="0" fontId="18" fillId="28" borderId="50" xfId="0" applyFont="1" applyFill="1" applyBorder="1" applyAlignment="1">
      <alignment horizontal="center" vertical="center"/>
    </xf>
    <xf numFmtId="0" fontId="18" fillId="20" borderId="44" xfId="0" applyFont="1" applyFill="1" applyBorder="1" applyAlignment="1">
      <alignment horizontal="center" vertical="center"/>
    </xf>
    <xf numFmtId="0" fontId="18" fillId="9" borderId="46" xfId="0" applyFont="1" applyFill="1" applyBorder="1" applyAlignment="1">
      <alignment horizontal="center" vertical="center"/>
    </xf>
    <xf numFmtId="0" fontId="18" fillId="9" borderId="44" xfId="0" applyFont="1" applyFill="1" applyBorder="1" applyAlignment="1">
      <alignment horizontal="center" vertical="center"/>
    </xf>
    <xf numFmtId="0" fontId="18" fillId="14" borderId="36" xfId="0" applyFont="1" applyFill="1" applyBorder="1" applyAlignment="1">
      <alignment horizontal="center" vertical="center"/>
    </xf>
    <xf numFmtId="0" fontId="18" fillId="14" borderId="12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8" fillId="7" borderId="50" xfId="0" applyFont="1" applyFill="1" applyBorder="1" applyAlignment="1">
      <alignment horizontal="center" vertical="center"/>
    </xf>
    <xf numFmtId="0" fontId="18" fillId="26" borderId="24" xfId="0" applyFont="1" applyFill="1" applyBorder="1" applyAlignment="1">
      <alignment horizontal="center" vertical="center"/>
    </xf>
    <xf numFmtId="0" fontId="18" fillId="26" borderId="52" xfId="0" quotePrefix="1" applyFont="1" applyFill="1" applyBorder="1" applyAlignment="1">
      <alignment horizontal="center" vertical="center"/>
    </xf>
    <xf numFmtId="0" fontId="18" fillId="23" borderId="55" xfId="0" applyFont="1" applyFill="1" applyBorder="1" applyAlignment="1">
      <alignment horizontal="left" vertical="center"/>
    </xf>
    <xf numFmtId="0" fontId="18" fillId="23" borderId="49" xfId="0" applyFont="1" applyFill="1" applyBorder="1" applyAlignment="1">
      <alignment horizontal="left" vertical="center"/>
    </xf>
    <xf numFmtId="0" fontId="18" fillId="23" borderId="16" xfId="0" applyFont="1" applyFill="1" applyBorder="1" applyAlignment="1">
      <alignment horizontal="left" vertical="center"/>
    </xf>
    <xf numFmtId="0" fontId="18" fillId="23" borderId="5" xfId="0" applyFont="1" applyFill="1" applyBorder="1" applyAlignment="1">
      <alignment horizontal="left" vertical="center"/>
    </xf>
    <xf numFmtId="0" fontId="18" fillId="23" borderId="16" xfId="0" applyFont="1" applyFill="1" applyBorder="1" applyAlignment="1">
      <alignment horizontal="center" vertical="center"/>
    </xf>
    <xf numFmtId="0" fontId="18" fillId="23" borderId="3" xfId="0" applyFont="1" applyFill="1" applyBorder="1" applyAlignment="1">
      <alignment horizontal="center" vertical="center"/>
    </xf>
    <xf numFmtId="0" fontId="18" fillId="23" borderId="58" xfId="0" applyFont="1" applyFill="1" applyBorder="1" applyAlignment="1">
      <alignment horizontal="left" vertical="center"/>
    </xf>
    <xf numFmtId="0" fontId="18" fillId="26" borderId="60" xfId="0" applyFont="1" applyFill="1" applyBorder="1" applyAlignment="1">
      <alignment horizontal="center" vertical="center"/>
    </xf>
    <xf numFmtId="0" fontId="18" fillId="14" borderId="28" xfId="0" applyFont="1" applyFill="1" applyBorder="1" applyAlignment="1">
      <alignment horizontal="center" vertical="center"/>
    </xf>
    <xf numFmtId="0" fontId="18" fillId="14" borderId="61" xfId="0" applyFont="1" applyFill="1" applyBorder="1" applyAlignment="1">
      <alignment horizontal="center" vertical="center"/>
    </xf>
    <xf numFmtId="0" fontId="18" fillId="26" borderId="28" xfId="0" applyFont="1" applyFill="1" applyBorder="1" applyAlignment="1">
      <alignment horizontal="center" vertical="center"/>
    </xf>
    <xf numFmtId="0" fontId="18" fillId="14" borderId="61" xfId="0" quotePrefix="1" applyFont="1" applyFill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0" fontId="18" fillId="23" borderId="21" xfId="0" applyFont="1" applyFill="1" applyBorder="1" applyAlignment="1">
      <alignment horizontal="left" vertical="center"/>
    </xf>
    <xf numFmtId="0" fontId="18" fillId="26" borderId="35" xfId="0" applyFont="1" applyFill="1" applyBorder="1" applyAlignment="1">
      <alignment horizontal="center" vertical="center"/>
    </xf>
    <xf numFmtId="0" fontId="18" fillId="14" borderId="35" xfId="0" applyFont="1" applyFill="1" applyBorder="1" applyAlignment="1">
      <alignment horizontal="center" vertical="center"/>
    </xf>
    <xf numFmtId="0" fontId="18" fillId="14" borderId="35" xfId="0" quotePrefix="1" applyFont="1" applyFill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quotePrefix="1" applyBorder="1" applyAlignment="1">
      <alignment horizontal="center" vertical="center"/>
    </xf>
    <xf numFmtId="0" fontId="23" fillId="0" borderId="11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3" xfId="0" applyBorder="1"/>
    <xf numFmtId="0" fontId="22" fillId="0" borderId="32" xfId="0" applyFont="1" applyBorder="1" applyAlignment="1">
      <alignment horizontal="center"/>
    </xf>
    <xf numFmtId="0" fontId="0" fillId="0" borderId="32" xfId="0" quotePrefix="1" applyBorder="1" applyAlignment="1">
      <alignment horizontal="center" vertical="center" wrapText="1"/>
    </xf>
    <xf numFmtId="0" fontId="23" fillId="0" borderId="32" xfId="0" applyFont="1" applyBorder="1" applyAlignment="1">
      <alignment horizontal="center"/>
    </xf>
    <xf numFmtId="0" fontId="0" fillId="0" borderId="20" xfId="0" applyBorder="1"/>
    <xf numFmtId="0" fontId="0" fillId="0" borderId="6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3" fillId="0" borderId="64" xfId="0" applyFon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6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5" fillId="5" borderId="0" xfId="0" applyFont="1" applyFill="1"/>
    <xf numFmtId="0" fontId="26" fillId="29" borderId="0" xfId="0" applyFont="1" applyFill="1"/>
    <xf numFmtId="0" fontId="0" fillId="5" borderId="0" xfId="0" applyFill="1"/>
    <xf numFmtId="0" fontId="0" fillId="5" borderId="0" xfId="0" applyFill="1" applyAlignment="1">
      <alignment vertical="top" wrapText="1"/>
    </xf>
    <xf numFmtId="0" fontId="7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top" wrapText="1"/>
    </xf>
    <xf numFmtId="0" fontId="27" fillId="30" borderId="71" xfId="0" quotePrefix="1" applyFont="1" applyFill="1" applyBorder="1" applyAlignment="1">
      <alignment horizontal="center" vertical="center" wrapText="1"/>
    </xf>
    <xf numFmtId="0" fontId="27" fillId="30" borderId="72" xfId="0" quotePrefix="1" applyFont="1" applyFill="1" applyBorder="1" applyAlignment="1">
      <alignment horizontal="center" vertical="center" wrapText="1"/>
    </xf>
    <xf numFmtId="0" fontId="27" fillId="31" borderId="72" xfId="0" applyFont="1" applyFill="1" applyBorder="1" applyAlignment="1">
      <alignment horizontal="center" vertical="center" wrapText="1"/>
    </xf>
    <xf numFmtId="0" fontId="27" fillId="32" borderId="72" xfId="0" applyFont="1" applyFill="1" applyBorder="1" applyAlignment="1">
      <alignment horizontal="center" vertical="center" wrapText="1"/>
    </xf>
    <xf numFmtId="0" fontId="27" fillId="32" borderId="73" xfId="0" applyFont="1" applyFill="1" applyBorder="1" applyAlignment="1">
      <alignment horizontal="center" vertical="center" wrapText="1"/>
    </xf>
    <xf numFmtId="0" fontId="27" fillId="30" borderId="74" xfId="0" quotePrefix="1" applyFont="1" applyFill="1" applyBorder="1" applyAlignment="1">
      <alignment horizontal="center" vertical="center" wrapText="1"/>
    </xf>
    <xf numFmtId="0" fontId="27" fillId="30" borderId="32" xfId="0" quotePrefix="1" applyFont="1" applyFill="1" applyBorder="1" applyAlignment="1">
      <alignment horizontal="center" vertical="center" wrapText="1"/>
    </xf>
    <xf numFmtId="0" fontId="27" fillId="30" borderId="32" xfId="0" applyFont="1" applyFill="1" applyBorder="1" applyAlignment="1">
      <alignment horizontal="center" vertical="center" wrapText="1"/>
    </xf>
    <xf numFmtId="0" fontId="27" fillId="31" borderId="32" xfId="0" applyFont="1" applyFill="1" applyBorder="1" applyAlignment="1">
      <alignment horizontal="center" vertical="center" wrapText="1"/>
    </xf>
    <xf numFmtId="0" fontId="27" fillId="32" borderId="32" xfId="0" applyFont="1" applyFill="1" applyBorder="1" applyAlignment="1">
      <alignment horizontal="center" vertical="center" wrapText="1"/>
    </xf>
    <xf numFmtId="0" fontId="27" fillId="32" borderId="75" xfId="0" applyFont="1" applyFill="1" applyBorder="1" applyAlignment="1">
      <alignment horizontal="center" vertical="center" wrapText="1"/>
    </xf>
    <xf numFmtId="0" fontId="27" fillId="33" borderId="32" xfId="0" applyFont="1" applyFill="1" applyBorder="1" applyAlignment="1">
      <alignment horizontal="center" vertical="center" wrapText="1"/>
    </xf>
    <xf numFmtId="0" fontId="27" fillId="34" borderId="74" xfId="0" quotePrefix="1" applyFont="1" applyFill="1" applyBorder="1" applyAlignment="1">
      <alignment horizontal="center" vertical="center" wrapText="1"/>
    </xf>
    <xf numFmtId="0" fontId="27" fillId="34" borderId="32" xfId="0" quotePrefix="1" applyFont="1" applyFill="1" applyBorder="1" applyAlignment="1">
      <alignment horizontal="center" vertical="center" wrapText="1"/>
    </xf>
    <xf numFmtId="0" fontId="27" fillId="35" borderId="32" xfId="0" applyFont="1" applyFill="1" applyBorder="1" applyAlignment="1">
      <alignment horizontal="center" vertical="center" wrapText="1"/>
    </xf>
    <xf numFmtId="0" fontId="27" fillId="35" borderId="75" xfId="0" applyFont="1" applyFill="1" applyBorder="1" applyAlignment="1">
      <alignment horizontal="center" vertical="center" wrapText="1"/>
    </xf>
    <xf numFmtId="0" fontId="27" fillId="34" borderId="32" xfId="0" applyFont="1" applyFill="1" applyBorder="1" applyAlignment="1">
      <alignment horizontal="center" vertical="center" wrapText="1"/>
    </xf>
    <xf numFmtId="0" fontId="27" fillId="34" borderId="76" xfId="0" applyFont="1" applyFill="1" applyBorder="1" applyAlignment="1">
      <alignment horizontal="center" vertical="center" wrapText="1"/>
    </xf>
    <xf numFmtId="0" fontId="27" fillId="34" borderId="77" xfId="0" applyFont="1" applyFill="1" applyBorder="1" applyAlignment="1">
      <alignment horizontal="center" vertical="center" wrapText="1"/>
    </xf>
    <xf numFmtId="0" fontId="27" fillId="31" borderId="77" xfId="0" applyFont="1" applyFill="1" applyBorder="1" applyAlignment="1">
      <alignment horizontal="center" vertical="center" wrapText="1"/>
    </xf>
    <xf numFmtId="0" fontId="27" fillId="35" borderId="77" xfId="0" quotePrefix="1" applyFont="1" applyFill="1" applyBorder="1" applyAlignment="1">
      <alignment horizontal="center" vertical="center" wrapText="1"/>
    </xf>
    <xf numFmtId="0" fontId="27" fillId="35" borderId="77" xfId="0" applyFont="1" applyFill="1" applyBorder="1" applyAlignment="1">
      <alignment horizontal="center" vertical="center" wrapText="1"/>
    </xf>
    <xf numFmtId="0" fontId="27" fillId="35" borderId="78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27" fillId="36" borderId="79" xfId="0" applyFont="1" applyFill="1" applyBorder="1" applyAlignment="1">
      <alignment horizontal="center" vertical="center" wrapText="1"/>
    </xf>
    <xf numFmtId="0" fontId="27" fillId="35" borderId="80" xfId="0" applyFont="1" applyFill="1" applyBorder="1" applyAlignment="1">
      <alignment horizontal="center" vertical="center" wrapText="1"/>
    </xf>
    <xf numFmtId="0" fontId="27" fillId="36" borderId="80" xfId="0" applyFont="1" applyFill="1" applyBorder="1" applyAlignment="1">
      <alignment horizontal="center" vertical="center" wrapText="1"/>
    </xf>
    <xf numFmtId="0" fontId="27" fillId="36" borderId="81" xfId="0" applyFont="1" applyFill="1" applyBorder="1" applyAlignment="1">
      <alignment horizontal="center" vertical="center" wrapText="1"/>
    </xf>
    <xf numFmtId="0" fontId="27" fillId="35" borderId="82" xfId="0" applyFont="1" applyFill="1" applyBorder="1" applyAlignment="1">
      <alignment horizontal="center" vertical="center" wrapText="1"/>
    </xf>
    <xf numFmtId="0" fontId="27" fillId="36" borderId="32" xfId="0" applyFont="1" applyFill="1" applyBorder="1" applyAlignment="1">
      <alignment horizontal="center" vertical="center" wrapText="1"/>
    </xf>
    <xf numFmtId="0" fontId="27" fillId="35" borderId="83" xfId="0" applyFont="1" applyFill="1" applyBorder="1" applyAlignment="1">
      <alignment horizontal="center" vertical="center" wrapText="1"/>
    </xf>
    <xf numFmtId="0" fontId="27" fillId="36" borderId="82" xfId="0" applyFont="1" applyFill="1" applyBorder="1" applyAlignment="1">
      <alignment horizontal="center" vertical="center" wrapText="1"/>
    </xf>
    <xf numFmtId="0" fontId="27" fillId="36" borderId="83" xfId="0" applyFont="1" applyFill="1" applyBorder="1" applyAlignment="1">
      <alignment horizontal="center" vertical="center" wrapText="1"/>
    </xf>
    <xf numFmtId="0" fontId="27" fillId="35" borderId="84" xfId="0" applyFont="1" applyFill="1" applyBorder="1" applyAlignment="1">
      <alignment horizontal="center" vertical="center" wrapText="1"/>
    </xf>
    <xf numFmtId="0" fontId="27" fillId="36" borderId="85" xfId="0" applyFont="1" applyFill="1" applyBorder="1" applyAlignment="1">
      <alignment horizontal="center" vertical="center" wrapText="1"/>
    </xf>
    <xf numFmtId="0" fontId="27" fillId="35" borderId="85" xfId="0" applyFont="1" applyFill="1" applyBorder="1" applyAlignment="1">
      <alignment horizontal="center" vertical="center" wrapText="1"/>
    </xf>
    <xf numFmtId="0" fontId="27" fillId="35" borderId="86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29" fillId="5" borderId="0" xfId="0" applyFont="1" applyFill="1" applyAlignment="1">
      <alignment horizontal="center" vertical="center" wrapText="1"/>
    </xf>
    <xf numFmtId="0" fontId="27" fillId="33" borderId="71" xfId="0" quotePrefix="1" applyFont="1" applyFill="1" applyBorder="1" applyAlignment="1">
      <alignment horizontal="center" vertical="center" wrapText="1"/>
    </xf>
    <xf numFmtId="0" fontId="27" fillId="33" borderId="72" xfId="0" quotePrefix="1" applyFont="1" applyFill="1" applyBorder="1" applyAlignment="1">
      <alignment horizontal="center" vertical="center" wrapText="1"/>
    </xf>
    <xf numFmtId="0" fontId="27" fillId="33" borderId="72" xfId="0" applyFont="1" applyFill="1" applyBorder="1" applyAlignment="1">
      <alignment horizontal="center" vertical="center" wrapText="1"/>
    </xf>
    <xf numFmtId="0" fontId="27" fillId="33" borderId="73" xfId="0" applyFont="1" applyFill="1" applyBorder="1" applyAlignment="1">
      <alignment horizontal="center" vertical="center" wrapText="1"/>
    </xf>
    <xf numFmtId="0" fontId="27" fillId="33" borderId="74" xfId="0" quotePrefix="1" applyFont="1" applyFill="1" applyBorder="1" applyAlignment="1">
      <alignment horizontal="center" vertical="center" wrapText="1"/>
    </xf>
    <xf numFmtId="0" fontId="27" fillId="35" borderId="32" xfId="0" quotePrefix="1" applyFont="1" applyFill="1" applyBorder="1" applyAlignment="1">
      <alignment horizontal="center" vertical="center" wrapText="1"/>
    </xf>
    <xf numFmtId="0" fontId="27" fillId="33" borderId="75" xfId="0" applyFont="1" applyFill="1" applyBorder="1" applyAlignment="1">
      <alignment horizontal="center" vertical="center" wrapText="1"/>
    </xf>
    <xf numFmtId="0" fontId="27" fillId="33" borderId="32" xfId="0" quotePrefix="1" applyFont="1" applyFill="1" applyBorder="1" applyAlignment="1">
      <alignment horizontal="center" vertical="center" wrapText="1"/>
    </xf>
    <xf numFmtId="0" fontId="27" fillId="33" borderId="76" xfId="0" applyFont="1" applyFill="1" applyBorder="1" applyAlignment="1">
      <alignment horizontal="center" vertical="center" wrapText="1"/>
    </xf>
    <xf numFmtId="0" fontId="27" fillId="33" borderId="77" xfId="0" applyFont="1" applyFill="1" applyBorder="1" applyAlignment="1">
      <alignment horizontal="center" vertical="center" wrapText="1"/>
    </xf>
    <xf numFmtId="0" fontId="27" fillId="33" borderId="77" xfId="0" quotePrefix="1" applyFont="1" applyFill="1" applyBorder="1" applyAlignment="1">
      <alignment horizontal="center" vertical="center" wrapText="1"/>
    </xf>
    <xf numFmtId="0" fontId="27" fillId="33" borderId="78" xfId="0" applyFont="1" applyFill="1" applyBorder="1" applyAlignment="1">
      <alignment horizontal="center" vertical="center" wrapText="1"/>
    </xf>
    <xf numFmtId="0" fontId="27" fillId="0" borderId="71" xfId="0" quotePrefix="1" applyFont="1" applyBorder="1" applyAlignment="1">
      <alignment horizontal="center" vertical="center" wrapText="1"/>
    </xf>
    <xf numFmtId="0" fontId="27" fillId="0" borderId="72" xfId="0" quotePrefix="1" applyFont="1" applyBorder="1" applyAlignment="1">
      <alignment horizontal="center" vertical="center" wrapText="1"/>
    </xf>
    <xf numFmtId="0" fontId="27" fillId="0" borderId="72" xfId="0" applyFont="1" applyBorder="1" applyAlignment="1">
      <alignment horizontal="center" vertical="center" wrapText="1"/>
    </xf>
    <xf numFmtId="0" fontId="27" fillId="0" borderId="72" xfId="0" applyFont="1" applyBorder="1" applyAlignment="1">
      <alignment horizontal="center" vertical="center"/>
    </xf>
    <xf numFmtId="0" fontId="27" fillId="0" borderId="73" xfId="0" applyFont="1" applyBorder="1" applyAlignment="1">
      <alignment horizontal="center" vertical="center" wrapText="1"/>
    </xf>
    <xf numFmtId="0" fontId="27" fillId="0" borderId="74" xfId="0" quotePrefix="1" applyFont="1" applyBorder="1" applyAlignment="1">
      <alignment horizontal="center" vertical="center" wrapText="1"/>
    </xf>
    <xf numFmtId="0" fontId="27" fillId="34" borderId="75" xfId="0" applyFont="1" applyFill="1" applyBorder="1" applyAlignment="1">
      <alignment horizontal="center" vertical="center" wrapText="1"/>
    </xf>
    <xf numFmtId="0" fontId="27" fillId="34" borderId="77" xfId="0" quotePrefix="1" applyFont="1" applyFill="1" applyBorder="1" applyAlignment="1">
      <alignment horizontal="center" vertical="center" wrapText="1"/>
    </xf>
    <xf numFmtId="0" fontId="27" fillId="34" borderId="78" xfId="0" applyFont="1" applyFill="1" applyBorder="1" applyAlignment="1">
      <alignment horizontal="center" vertical="center" wrapText="1"/>
    </xf>
    <xf numFmtId="0" fontId="27" fillId="35" borderId="71" xfId="0" quotePrefix="1" applyFont="1" applyFill="1" applyBorder="1" applyAlignment="1">
      <alignment horizontal="center" vertical="center" wrapText="1"/>
    </xf>
    <xf numFmtId="0" fontId="27" fillId="34" borderId="72" xfId="0" quotePrefix="1" applyFont="1" applyFill="1" applyBorder="1" applyAlignment="1">
      <alignment horizontal="center" vertical="center" wrapText="1"/>
    </xf>
    <xf numFmtId="0" fontId="27" fillId="34" borderId="72" xfId="0" applyFont="1" applyFill="1" applyBorder="1" applyAlignment="1">
      <alignment horizontal="center" vertical="center" wrapText="1"/>
    </xf>
    <xf numFmtId="0" fontId="27" fillId="35" borderId="72" xfId="0" applyFont="1" applyFill="1" applyBorder="1" applyAlignment="1">
      <alignment horizontal="center" vertical="center" wrapText="1"/>
    </xf>
    <xf numFmtId="0" fontId="27" fillId="34" borderId="73" xfId="0" applyFont="1" applyFill="1" applyBorder="1" applyAlignment="1">
      <alignment horizontal="center" vertical="center" wrapText="1"/>
    </xf>
    <xf numFmtId="0" fontId="27" fillId="35" borderId="74" xfId="0" quotePrefix="1" applyFont="1" applyFill="1" applyBorder="1" applyAlignment="1">
      <alignment horizontal="center" vertical="center" wrapText="1"/>
    </xf>
    <xf numFmtId="0" fontId="27" fillId="35" borderId="76" xfId="0" applyFont="1" applyFill="1" applyBorder="1" applyAlignment="1">
      <alignment horizontal="center" vertical="center" wrapText="1"/>
    </xf>
    <xf numFmtId="0" fontId="27" fillId="37" borderId="79" xfId="0" applyFont="1" applyFill="1" applyBorder="1" applyAlignment="1">
      <alignment horizontal="center" vertical="center" wrapText="1"/>
    </xf>
    <xf numFmtId="0" fontId="27" fillId="0" borderId="80" xfId="0" applyFont="1" applyBorder="1" applyAlignment="1">
      <alignment horizontal="center" vertical="center" wrapText="1"/>
    </xf>
    <xf numFmtId="0" fontId="27" fillId="0" borderId="81" xfId="0" applyFont="1" applyBorder="1" applyAlignment="1">
      <alignment horizontal="center" vertical="center" wrapText="1"/>
    </xf>
    <xf numFmtId="0" fontId="27" fillId="37" borderId="32" xfId="0" applyFont="1" applyFill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7" fillId="0" borderId="83" xfId="0" applyFont="1" applyBorder="1" applyAlignment="1">
      <alignment horizontal="center" vertical="center" wrapText="1"/>
    </xf>
    <xf numFmtId="0" fontId="27" fillId="37" borderId="82" xfId="0" applyFont="1" applyFill="1" applyBorder="1" applyAlignment="1">
      <alignment horizontal="center" vertical="center" wrapText="1"/>
    </xf>
    <xf numFmtId="0" fontId="27" fillId="37" borderId="85" xfId="0" applyFont="1" applyFill="1" applyBorder="1" applyAlignment="1">
      <alignment horizontal="center" vertical="center" wrapText="1"/>
    </xf>
    <xf numFmtId="0" fontId="27" fillId="0" borderId="85" xfId="0" applyFont="1" applyBorder="1" applyAlignment="1">
      <alignment horizontal="center" vertical="center" wrapText="1"/>
    </xf>
    <xf numFmtId="0" fontId="27" fillId="0" borderId="86" xfId="0" applyFont="1" applyBorder="1" applyAlignment="1">
      <alignment horizontal="center" vertical="center" wrapText="1"/>
    </xf>
    <xf numFmtId="0" fontId="27" fillId="31" borderId="71" xfId="0" quotePrefix="1" applyFont="1" applyFill="1" applyBorder="1" applyAlignment="1">
      <alignment horizontal="center" vertical="center" wrapText="1"/>
    </xf>
    <xf numFmtId="0" fontId="27" fillId="31" borderId="72" xfId="0" quotePrefix="1" applyFont="1" applyFill="1" applyBorder="1" applyAlignment="1">
      <alignment horizontal="center" vertical="center" wrapText="1"/>
    </xf>
    <xf numFmtId="0" fontId="27" fillId="38" borderId="72" xfId="0" applyFont="1" applyFill="1" applyBorder="1" applyAlignment="1">
      <alignment horizontal="center" vertical="center" wrapText="1"/>
    </xf>
    <xf numFmtId="0" fontId="27" fillId="38" borderId="73" xfId="0" applyFont="1" applyFill="1" applyBorder="1" applyAlignment="1">
      <alignment horizontal="center" vertical="center" wrapText="1"/>
    </xf>
    <xf numFmtId="0" fontId="27" fillId="0" borderId="32" xfId="0" quotePrefix="1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/>
    </xf>
    <xf numFmtId="0" fontId="27" fillId="0" borderId="75" xfId="0" applyFont="1" applyBorder="1" applyAlignment="1">
      <alignment horizontal="center" vertical="center"/>
    </xf>
    <xf numFmtId="0" fontId="27" fillId="31" borderId="74" xfId="0" quotePrefix="1" applyFont="1" applyFill="1" applyBorder="1" applyAlignment="1">
      <alignment horizontal="center" vertical="center" wrapText="1"/>
    </xf>
    <xf numFmtId="0" fontId="27" fillId="31" borderId="32" xfId="0" quotePrefix="1" applyFont="1" applyFill="1" applyBorder="1" applyAlignment="1">
      <alignment horizontal="center" vertical="center" wrapText="1"/>
    </xf>
    <xf numFmtId="0" fontId="27" fillId="38" borderId="32" xfId="0" applyFont="1" applyFill="1" applyBorder="1" applyAlignment="1">
      <alignment horizontal="center" vertical="center" wrapText="1"/>
    </xf>
    <xf numFmtId="0" fontId="27" fillId="38" borderId="75" xfId="0" applyFont="1" applyFill="1" applyBorder="1" applyAlignment="1">
      <alignment horizontal="center" vertical="center" wrapText="1"/>
    </xf>
    <xf numFmtId="0" fontId="27" fillId="39" borderId="32" xfId="0" applyFont="1" applyFill="1" applyBorder="1" applyAlignment="1">
      <alignment horizontal="center" vertical="center" wrapText="1"/>
    </xf>
    <xf numFmtId="0" fontId="27" fillId="39" borderId="75" xfId="0" applyFont="1" applyFill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27" fillId="0" borderId="77" xfId="0" quotePrefix="1" applyFont="1" applyBorder="1" applyAlignment="1">
      <alignment horizontal="center" vertical="center" wrapText="1"/>
    </xf>
    <xf numFmtId="0" fontId="27" fillId="39" borderId="77" xfId="0" applyFont="1" applyFill="1" applyBorder="1" applyAlignment="1">
      <alignment horizontal="center" vertical="center" wrapText="1"/>
    </xf>
    <xf numFmtId="0" fontId="27" fillId="39" borderId="78" xfId="0" applyFont="1" applyFill="1" applyBorder="1" applyAlignment="1">
      <alignment horizontal="center" vertical="center" wrapText="1"/>
    </xf>
    <xf numFmtId="0" fontId="27" fillId="40" borderId="72" xfId="0" quotePrefix="1" applyFont="1" applyFill="1" applyBorder="1" applyAlignment="1">
      <alignment horizontal="center" vertical="center" wrapText="1"/>
    </xf>
    <xf numFmtId="0" fontId="27" fillId="40" borderId="74" xfId="0" quotePrefix="1" applyFont="1" applyFill="1" applyBorder="1" applyAlignment="1">
      <alignment horizontal="center" vertical="center" wrapText="1"/>
    </xf>
    <xf numFmtId="0" fontId="27" fillId="40" borderId="32" xfId="0" quotePrefix="1" applyFont="1" applyFill="1" applyBorder="1" applyAlignment="1">
      <alignment horizontal="center" vertical="center" wrapText="1"/>
    </xf>
    <xf numFmtId="0" fontId="27" fillId="41" borderId="32" xfId="0" applyFont="1" applyFill="1" applyBorder="1" applyAlignment="1">
      <alignment horizontal="center" vertical="center" wrapText="1"/>
    </xf>
    <xf numFmtId="0" fontId="27" fillId="42" borderId="32" xfId="0" applyFont="1" applyFill="1" applyBorder="1" applyAlignment="1">
      <alignment horizontal="center" vertical="center" wrapText="1"/>
    </xf>
    <xf numFmtId="0" fontId="27" fillId="0" borderId="78" xfId="0" applyFont="1" applyBorder="1" applyAlignment="1">
      <alignment horizontal="center" vertical="center" wrapText="1"/>
    </xf>
    <xf numFmtId="0" fontId="27" fillId="31" borderId="73" xfId="0" applyFont="1" applyFill="1" applyBorder="1" applyAlignment="1">
      <alignment horizontal="center" vertical="center" wrapText="1"/>
    </xf>
    <xf numFmtId="0" fontId="27" fillId="31" borderId="75" xfId="0" applyFont="1" applyFill="1" applyBorder="1" applyAlignment="1">
      <alignment horizontal="center" vertical="center" wrapText="1"/>
    </xf>
    <xf numFmtId="0" fontId="27" fillId="32" borderId="32" xfId="0" quotePrefix="1" applyFont="1" applyFill="1" applyBorder="1" applyAlignment="1">
      <alignment horizontal="center" vertical="center" wrapText="1"/>
    </xf>
    <xf numFmtId="0" fontId="27" fillId="31" borderId="76" xfId="0" applyFont="1" applyFill="1" applyBorder="1" applyAlignment="1">
      <alignment horizontal="center" vertical="center" wrapText="1"/>
    </xf>
    <xf numFmtId="0" fontId="27" fillId="32" borderId="77" xfId="0" applyFont="1" applyFill="1" applyBorder="1" applyAlignment="1">
      <alignment horizontal="center" vertical="center" wrapText="1"/>
    </xf>
    <xf numFmtId="0" fontId="27" fillId="31" borderId="77" xfId="0" quotePrefix="1" applyFont="1" applyFill="1" applyBorder="1" applyAlignment="1">
      <alignment horizontal="center" vertical="center" wrapText="1"/>
    </xf>
    <xf numFmtId="0" fontId="27" fillId="31" borderId="78" xfId="0" applyFont="1" applyFill="1" applyBorder="1" applyAlignment="1">
      <alignment horizontal="center" vertical="center" wrapText="1"/>
    </xf>
    <xf numFmtId="0" fontId="27" fillId="38" borderId="74" xfId="0" quotePrefix="1" applyFont="1" applyFill="1" applyBorder="1" applyAlignment="1">
      <alignment horizontal="center" vertical="center" wrapText="1"/>
    </xf>
    <xf numFmtId="0" fontId="27" fillId="38" borderId="32" xfId="0" quotePrefix="1" applyFont="1" applyFill="1" applyBorder="1" applyAlignment="1">
      <alignment horizontal="center" vertical="center" wrapText="1"/>
    </xf>
    <xf numFmtId="0" fontId="27" fillId="43" borderId="32" xfId="0" applyFont="1" applyFill="1" applyBorder="1" applyAlignment="1">
      <alignment horizontal="center" vertical="center" wrapText="1"/>
    </xf>
    <xf numFmtId="0" fontId="27" fillId="38" borderId="77" xfId="0" applyFont="1" applyFill="1" applyBorder="1" applyAlignment="1">
      <alignment horizontal="center" vertical="center" wrapText="1"/>
    </xf>
    <xf numFmtId="0" fontId="27" fillId="38" borderId="77" xfId="0" quotePrefix="1" applyFont="1" applyFill="1" applyBorder="1" applyAlignment="1">
      <alignment horizontal="center" vertical="center" wrapText="1"/>
    </xf>
    <xf numFmtId="0" fontId="27" fillId="35" borderId="72" xfId="0" quotePrefix="1" applyFont="1" applyFill="1" applyBorder="1" applyAlignment="1">
      <alignment horizontal="center" vertical="center" wrapText="1"/>
    </xf>
    <xf numFmtId="0" fontId="27" fillId="35" borderId="73" xfId="0" applyFont="1" applyFill="1" applyBorder="1" applyAlignment="1">
      <alignment horizontal="center" vertical="center" wrapText="1"/>
    </xf>
    <xf numFmtId="0" fontId="27" fillId="13" borderId="74" xfId="0" quotePrefix="1" applyFont="1" applyFill="1" applyBorder="1" applyAlignment="1">
      <alignment horizontal="center" vertical="center" wrapText="1"/>
    </xf>
    <xf numFmtId="0" fontId="27" fillId="13" borderId="32" xfId="0" quotePrefix="1" applyFont="1" applyFill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20" fillId="44" borderId="9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 wrapText="1"/>
    </xf>
    <xf numFmtId="49" fontId="21" fillId="44" borderId="91" xfId="0" applyNumberFormat="1" applyFont="1" applyFill="1" applyBorder="1" applyAlignment="1">
      <alignment horizontal="center" vertical="center"/>
    </xf>
    <xf numFmtId="49" fontId="21" fillId="44" borderId="92" xfId="0" applyNumberFormat="1" applyFont="1" applyFill="1" applyBorder="1" applyAlignment="1">
      <alignment horizontal="center" vertical="center"/>
    </xf>
    <xf numFmtId="49" fontId="21" fillId="44" borderId="92" xfId="0" applyNumberFormat="1" applyFont="1" applyFill="1" applyBorder="1" applyAlignment="1">
      <alignment horizontal="center" vertical="center" wrapText="1"/>
    </xf>
    <xf numFmtId="49" fontId="21" fillId="44" borderId="93" xfId="0" applyNumberFormat="1" applyFont="1" applyFill="1" applyBorder="1" applyAlignment="1">
      <alignment horizontal="center" vertical="center" wrapText="1"/>
    </xf>
    <xf numFmtId="49" fontId="21" fillId="45" borderId="91" xfId="0" applyNumberFormat="1" applyFont="1" applyFill="1" applyBorder="1" applyAlignment="1">
      <alignment horizontal="center" vertical="center" wrapText="1"/>
    </xf>
    <xf numFmtId="49" fontId="21" fillId="45" borderId="92" xfId="0" applyNumberFormat="1" applyFont="1" applyFill="1" applyBorder="1" applyAlignment="1">
      <alignment horizontal="center" vertical="center"/>
    </xf>
    <xf numFmtId="49" fontId="21" fillId="45" borderId="92" xfId="0" applyNumberFormat="1" applyFont="1" applyFill="1" applyBorder="1" applyAlignment="1">
      <alignment horizontal="center" vertical="center" wrapText="1"/>
    </xf>
    <xf numFmtId="49" fontId="21" fillId="45" borderId="93" xfId="0" applyNumberFormat="1" applyFont="1" applyFill="1" applyBorder="1" applyAlignment="1">
      <alignment horizontal="center" vertical="center" wrapText="1"/>
    </xf>
    <xf numFmtId="49" fontId="21" fillId="44" borderId="94" xfId="0" applyNumberFormat="1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  <xf numFmtId="49" fontId="0" fillId="46" borderId="32" xfId="0" applyNumberFormat="1" applyFill="1" applyBorder="1" applyAlignment="1" applyProtection="1">
      <alignment horizontal="center" vertical="center"/>
      <protection locked="0"/>
    </xf>
    <xf numFmtId="49" fontId="0" fillId="46" borderId="32" xfId="0" applyNumberFormat="1" applyFill="1" applyBorder="1" applyAlignment="1" applyProtection="1">
      <alignment horizontal="center" vertical="center" wrapText="1"/>
      <protection locked="0"/>
    </xf>
    <xf numFmtId="49" fontId="0" fillId="47" borderId="32" xfId="0" applyNumberFormat="1" applyFill="1" applyBorder="1" applyAlignment="1" applyProtection="1">
      <alignment horizontal="center" vertical="center"/>
      <protection locked="0"/>
    </xf>
    <xf numFmtId="49" fontId="0" fillId="47" borderId="32" xfId="0" applyNumberFormat="1" applyFill="1" applyBorder="1" applyAlignment="1" applyProtection="1">
      <alignment horizontal="center" vertical="center" wrapText="1"/>
      <protection locked="0"/>
    </xf>
    <xf numFmtId="49" fontId="0" fillId="48" borderId="32" xfId="0" applyNumberFormat="1" applyFill="1" applyBorder="1" applyAlignment="1" applyProtection="1">
      <alignment horizontal="center" vertical="center" wrapText="1"/>
      <protection locked="0"/>
    </xf>
    <xf numFmtId="49" fontId="0" fillId="48" borderId="32" xfId="0" applyNumberFormat="1" applyFill="1" applyBorder="1" applyAlignment="1" applyProtection="1">
      <alignment horizontal="center" vertical="center"/>
      <protection locked="0"/>
    </xf>
    <xf numFmtId="49" fontId="0" fillId="49" borderId="32" xfId="0" applyNumberFormat="1" applyFill="1" applyBorder="1" applyAlignment="1" applyProtection="1">
      <alignment horizontal="center" vertical="center"/>
      <protection locked="0"/>
    </xf>
    <xf numFmtId="49" fontId="0" fillId="49" borderId="32" xfId="0" applyNumberFormat="1" applyFill="1" applyBorder="1" applyAlignment="1" applyProtection="1">
      <alignment horizontal="center" vertical="center" wrapText="1"/>
      <protection locked="0"/>
    </xf>
    <xf numFmtId="49" fontId="0" fillId="11" borderId="32" xfId="0" applyNumberFormat="1" applyFill="1" applyBorder="1" applyAlignment="1" applyProtection="1">
      <alignment horizontal="center" vertical="center"/>
      <protection locked="0"/>
    </xf>
    <xf numFmtId="49" fontId="0" fillId="11" borderId="32" xfId="0" applyNumberFormat="1" applyFill="1" applyBorder="1" applyAlignment="1" applyProtection="1">
      <alignment horizontal="center" vertical="center" wrapText="1"/>
      <protection locked="0"/>
    </xf>
    <xf numFmtId="49" fontId="0" fillId="16" borderId="32" xfId="0" applyNumberFormat="1" applyFill="1" applyBorder="1" applyAlignment="1" applyProtection="1">
      <alignment horizontal="center" vertical="center"/>
      <protection locked="0"/>
    </xf>
    <xf numFmtId="49" fontId="0" fillId="16" borderId="32" xfId="0" applyNumberFormat="1" applyFill="1" applyBorder="1" applyAlignment="1" applyProtection="1">
      <alignment horizontal="center" vertical="center" wrapText="1"/>
      <protection locked="0"/>
    </xf>
    <xf numFmtId="49" fontId="0" fillId="50" borderId="32" xfId="0" applyNumberFormat="1" applyFill="1" applyBorder="1" applyAlignment="1" applyProtection="1">
      <alignment horizontal="center" vertical="center" wrapText="1"/>
      <protection locked="0"/>
    </xf>
    <xf numFmtId="49" fontId="0" fillId="50" borderId="32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31" fillId="0" borderId="0" xfId="0" applyFont="1"/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31" fillId="51" borderId="0" xfId="0" applyFont="1" applyFill="1" applyAlignment="1">
      <alignment horizontal="center" vertical="center"/>
    </xf>
    <xf numFmtId="0" fontId="31" fillId="12" borderId="0" xfId="0" applyFont="1" applyFill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31" fillId="49" borderId="0" xfId="0" applyFont="1" applyFill="1" applyAlignment="1">
      <alignment horizontal="center" vertical="center"/>
    </xf>
    <xf numFmtId="0" fontId="31" fillId="13" borderId="0" xfId="0" applyFont="1" applyFill="1" applyAlignment="1">
      <alignment horizontal="center" vertical="center"/>
    </xf>
    <xf numFmtId="0" fontId="31" fillId="16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0" fillId="0" borderId="56" xfId="0" applyBorder="1"/>
    <xf numFmtId="0" fontId="31" fillId="15" borderId="0" xfId="0" applyFont="1" applyFill="1" applyAlignment="1">
      <alignment horizontal="center" vertical="center"/>
    </xf>
    <xf numFmtId="0" fontId="0" fillId="54" borderId="0" xfId="0" applyFill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31" fillId="14" borderId="0" xfId="0" applyFont="1" applyFill="1" applyAlignment="1">
      <alignment horizontal="center" vertical="center"/>
    </xf>
    <xf numFmtId="0" fontId="0" fillId="0" borderId="17" xfId="0" applyBorder="1"/>
    <xf numFmtId="0" fontId="31" fillId="0" borderId="0" xfId="0" applyFont="1" applyAlignment="1">
      <alignment horizontal="center" vertical="center"/>
    </xf>
    <xf numFmtId="0" fontId="31" fillId="0" borderId="124" xfId="0" applyFont="1" applyBorder="1" applyAlignment="1">
      <alignment horizontal="center" vertical="center"/>
    </xf>
    <xf numFmtId="0" fontId="31" fillId="0" borderId="125" xfId="0" applyFont="1" applyBorder="1" applyAlignment="1">
      <alignment horizontal="center" vertical="center"/>
    </xf>
    <xf numFmtId="0" fontId="31" fillId="0" borderId="126" xfId="0" applyFont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0" fillId="0" borderId="128" xfId="0" applyBorder="1" applyAlignment="1">
      <alignment horizontal="center" vertical="center"/>
    </xf>
    <xf numFmtId="0" fontId="31" fillId="0" borderId="129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30" xfId="0" applyBorder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1" fillId="0" borderId="134" xfId="0" applyFont="1" applyBorder="1" applyAlignment="1">
      <alignment horizontal="center"/>
    </xf>
    <xf numFmtId="0" fontId="31" fillId="0" borderId="134" xfId="0" applyFont="1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0" fillId="0" borderId="1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1" fillId="0" borderId="143" xfId="0" applyFont="1" applyBorder="1" applyAlignment="1">
      <alignment horizontal="center"/>
    </xf>
    <xf numFmtId="0" fontId="0" fillId="0" borderId="144" xfId="0" applyBorder="1"/>
    <xf numFmtId="0" fontId="0" fillId="0" borderId="148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9" borderId="0" xfId="0" applyFill="1"/>
    <xf numFmtId="0" fontId="0" fillId="0" borderId="174" xfId="0" applyBorder="1"/>
    <xf numFmtId="0" fontId="0" fillId="0" borderId="175" xfId="0" applyBorder="1"/>
    <xf numFmtId="0" fontId="20" fillId="55" borderId="175" xfId="0" applyFont="1" applyFill="1" applyBorder="1" applyAlignment="1">
      <alignment horizontal="center"/>
    </xf>
    <xf numFmtId="0" fontId="2" fillId="0" borderId="175" xfId="0" applyFont="1" applyBorder="1" applyAlignment="1">
      <alignment horizontal="center"/>
    </xf>
    <xf numFmtId="0" fontId="2" fillId="56" borderId="176" xfId="0" applyFont="1" applyFill="1" applyBorder="1" applyAlignment="1">
      <alignment horizontal="center"/>
    </xf>
    <xf numFmtId="0" fontId="2" fillId="0" borderId="17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41" xfId="0" applyFont="1" applyFill="1" applyBorder="1" applyAlignment="1">
      <alignment horizontal="center" vertical="center"/>
    </xf>
    <xf numFmtId="0" fontId="13" fillId="9" borderId="42" xfId="0" applyFont="1" applyFill="1" applyBorder="1" applyAlignment="1">
      <alignment horizontal="center" vertical="center"/>
    </xf>
    <xf numFmtId="0" fontId="13" fillId="9" borderId="43" xfId="0" applyFont="1" applyFill="1" applyBorder="1" applyAlignment="1">
      <alignment horizontal="center" vertical="center"/>
    </xf>
    <xf numFmtId="0" fontId="13" fillId="9" borderId="17" xfId="0" applyFont="1" applyFill="1" applyBorder="1" applyAlignment="1">
      <alignment horizontal="center" vertical="center"/>
    </xf>
    <xf numFmtId="0" fontId="13" fillId="9" borderId="44" xfId="0" applyFont="1" applyFill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/>
    </xf>
    <xf numFmtId="0" fontId="13" fillId="9" borderId="32" xfId="0" applyFont="1" applyFill="1" applyBorder="1" applyAlignment="1">
      <alignment horizontal="center" vertical="center"/>
    </xf>
    <xf numFmtId="0" fontId="13" fillId="9" borderId="32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/>
    </xf>
    <xf numFmtId="0" fontId="13" fillId="10" borderId="32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0" fontId="14" fillId="12" borderId="45" xfId="0" applyFont="1" applyFill="1" applyBorder="1" applyAlignment="1">
      <alignment horizontal="center" vertical="center" wrapText="1"/>
    </xf>
    <xf numFmtId="0" fontId="14" fillId="12" borderId="46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left" vertical="top"/>
    </xf>
    <xf numFmtId="0" fontId="14" fillId="0" borderId="20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 wrapText="1"/>
    </xf>
    <xf numFmtId="0" fontId="13" fillId="10" borderId="46" xfId="0" applyFont="1" applyFill="1" applyBorder="1" applyAlignment="1">
      <alignment horizontal="center" vertical="center" wrapText="1"/>
    </xf>
    <xf numFmtId="0" fontId="14" fillId="12" borderId="33" xfId="0" applyFont="1" applyFill="1" applyBorder="1" applyAlignment="1">
      <alignment horizontal="center" vertical="center"/>
    </xf>
    <xf numFmtId="0" fontId="14" fillId="12" borderId="3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6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5" borderId="46" xfId="0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/>
    </xf>
    <xf numFmtId="0" fontId="18" fillId="21" borderId="15" xfId="0" applyFont="1" applyFill="1" applyBorder="1" applyAlignment="1">
      <alignment horizontal="center" vertical="center"/>
    </xf>
    <xf numFmtId="0" fontId="18" fillId="21" borderId="13" xfId="0" applyFont="1" applyFill="1" applyBorder="1" applyAlignment="1">
      <alignment horizontal="center" vertical="center"/>
    </xf>
    <xf numFmtId="0" fontId="18" fillId="22" borderId="3" xfId="0" applyFont="1" applyFill="1" applyBorder="1" applyAlignment="1">
      <alignment horizontal="center" vertical="center"/>
    </xf>
    <xf numFmtId="0" fontId="18" fillId="17" borderId="14" xfId="0" applyFont="1" applyFill="1" applyBorder="1" applyAlignment="1">
      <alignment horizontal="center" vertical="center"/>
    </xf>
    <xf numFmtId="0" fontId="18" fillId="17" borderId="51" xfId="0" applyFont="1" applyFill="1" applyBorder="1" applyAlignment="1">
      <alignment horizontal="center" vertical="center"/>
    </xf>
    <xf numFmtId="0" fontId="18" fillId="21" borderId="3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23" borderId="1" xfId="0" applyFont="1" applyFill="1" applyBorder="1" applyAlignment="1">
      <alignment horizontal="center" vertical="center"/>
    </xf>
    <xf numFmtId="0" fontId="19" fillId="23" borderId="5" xfId="0" applyFont="1" applyFill="1" applyBorder="1" applyAlignment="1">
      <alignment horizontal="center" vertical="center"/>
    </xf>
    <xf numFmtId="0" fontId="18" fillId="23" borderId="1" xfId="0" applyFont="1" applyFill="1" applyBorder="1" applyAlignment="1">
      <alignment horizontal="center" vertical="center"/>
    </xf>
    <xf numFmtId="0" fontId="18" fillId="23" borderId="5" xfId="0" applyFont="1" applyFill="1" applyBorder="1" applyAlignment="1">
      <alignment horizontal="center" vertical="center"/>
    </xf>
    <xf numFmtId="0" fontId="18" fillId="23" borderId="54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4" borderId="1" xfId="0" applyFont="1" applyFill="1" applyBorder="1" applyAlignment="1">
      <alignment horizontal="center" vertical="center"/>
    </xf>
    <xf numFmtId="0" fontId="19" fillId="24" borderId="5" xfId="0" applyFont="1" applyFill="1" applyBorder="1" applyAlignment="1">
      <alignment horizontal="center" vertical="center"/>
    </xf>
    <xf numFmtId="0" fontId="18" fillId="24" borderId="5" xfId="0" applyFont="1" applyFill="1" applyBorder="1" applyAlignment="1">
      <alignment horizontal="center" vertical="center"/>
    </xf>
    <xf numFmtId="0" fontId="18" fillId="24" borderId="54" xfId="0" applyFont="1" applyFill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9" fillId="25" borderId="1" xfId="0" applyFont="1" applyFill="1" applyBorder="1" applyAlignment="1">
      <alignment horizontal="center" vertical="center"/>
    </xf>
    <xf numFmtId="0" fontId="19" fillId="25" borderId="5" xfId="0" applyFont="1" applyFill="1" applyBorder="1" applyAlignment="1">
      <alignment horizontal="center" vertical="center"/>
    </xf>
    <xf numFmtId="0" fontId="19" fillId="25" borderId="54" xfId="0" applyFont="1" applyFill="1" applyBorder="1" applyAlignment="1">
      <alignment horizontal="center" vertical="center"/>
    </xf>
    <xf numFmtId="0" fontId="18" fillId="25" borderId="5" xfId="0" applyFont="1" applyFill="1" applyBorder="1" applyAlignment="1">
      <alignment horizontal="center" vertical="center"/>
    </xf>
    <xf numFmtId="0" fontId="18" fillId="25" borderId="54" xfId="0" applyFont="1" applyFill="1" applyBorder="1" applyAlignment="1">
      <alignment horizontal="center" vertical="center"/>
    </xf>
    <xf numFmtId="0" fontId="19" fillId="23" borderId="54" xfId="0" applyFont="1" applyFill="1" applyBorder="1" applyAlignment="1">
      <alignment horizontal="center" vertical="center"/>
    </xf>
    <xf numFmtId="0" fontId="19" fillId="24" borderId="54" xfId="0" applyFont="1" applyFill="1" applyBorder="1" applyAlignment="1">
      <alignment horizontal="center" vertical="center"/>
    </xf>
    <xf numFmtId="0" fontId="19" fillId="23" borderId="9" xfId="0" applyFont="1" applyFill="1" applyBorder="1" applyAlignment="1">
      <alignment horizontal="center" vertical="center"/>
    </xf>
    <xf numFmtId="0" fontId="18" fillId="23" borderId="9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8" fillId="23" borderId="4" xfId="0" applyFont="1" applyFill="1" applyBorder="1" applyAlignment="1">
      <alignment horizontal="center" vertical="center"/>
    </xf>
    <xf numFmtId="0" fontId="18" fillId="23" borderId="12" xfId="0" applyFont="1" applyFill="1" applyBorder="1" applyAlignment="1">
      <alignment horizontal="center" vertical="center"/>
    </xf>
    <xf numFmtId="0" fontId="18" fillId="23" borderId="8" xfId="0" applyFont="1" applyFill="1" applyBorder="1" applyAlignment="1">
      <alignment horizontal="center" vertical="center"/>
    </xf>
    <xf numFmtId="0" fontId="19" fillId="23" borderId="2" xfId="0" applyFont="1" applyFill="1" applyBorder="1" applyAlignment="1">
      <alignment horizontal="center" vertical="center"/>
    </xf>
    <xf numFmtId="0" fontId="19" fillId="23" borderId="11" xfId="0" applyFont="1" applyFill="1" applyBorder="1" applyAlignment="1">
      <alignment horizontal="center" vertical="center"/>
    </xf>
    <xf numFmtId="0" fontId="19" fillId="23" borderId="6" xfId="0" applyFont="1" applyFill="1" applyBorder="1" applyAlignment="1">
      <alignment horizontal="center" vertical="center"/>
    </xf>
    <xf numFmtId="0" fontId="18" fillId="26" borderId="60" xfId="0" applyFont="1" applyFill="1" applyBorder="1" applyAlignment="1">
      <alignment horizontal="center" vertical="center"/>
    </xf>
    <xf numFmtId="0" fontId="18" fillId="26" borderId="61" xfId="0" applyFont="1" applyFill="1" applyBorder="1" applyAlignment="1">
      <alignment horizontal="center" vertical="center"/>
    </xf>
    <xf numFmtId="0" fontId="18" fillId="14" borderId="28" xfId="0" applyFont="1" applyFill="1" applyBorder="1" applyAlignment="1">
      <alignment horizontal="center" vertical="center"/>
    </xf>
    <xf numFmtId="0" fontId="18" fillId="14" borderId="61" xfId="0" applyFont="1" applyFill="1" applyBorder="1" applyAlignment="1">
      <alignment horizontal="center" vertical="center"/>
    </xf>
    <xf numFmtId="0" fontId="18" fillId="26" borderId="28" xfId="0" applyFont="1" applyFill="1" applyBorder="1" applyAlignment="1">
      <alignment horizontal="center" vertical="center"/>
    </xf>
    <xf numFmtId="0" fontId="18" fillId="14" borderId="28" xfId="0" quotePrefix="1" applyFont="1" applyFill="1" applyBorder="1" applyAlignment="1">
      <alignment horizontal="center" vertical="center"/>
    </xf>
    <xf numFmtId="0" fontId="18" fillId="14" borderId="61" xfId="0" quotePrefix="1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23" borderId="16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2" fillId="0" borderId="9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1" fillId="0" borderId="96" xfId="0" applyFont="1" applyBorder="1" applyAlignment="1">
      <alignment horizontal="center" vertical="center"/>
    </xf>
    <xf numFmtId="0" fontId="31" fillId="0" borderId="97" xfId="0" applyFont="1" applyBorder="1" applyAlignment="1">
      <alignment horizontal="center" vertical="center"/>
    </xf>
    <xf numFmtId="0" fontId="31" fillId="0" borderId="100" xfId="0" applyFont="1" applyBorder="1" applyAlignment="1">
      <alignment horizontal="center" vertical="center"/>
    </xf>
    <xf numFmtId="0" fontId="31" fillId="0" borderId="101" xfId="0" applyFont="1" applyBorder="1" applyAlignment="1">
      <alignment horizontal="center" vertical="center"/>
    </xf>
    <xf numFmtId="0" fontId="34" fillId="50" borderId="2" xfId="3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4" fillId="47" borderId="2" xfId="3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2" fillId="0" borderId="108" xfId="0" applyFont="1" applyBorder="1" applyAlignment="1">
      <alignment horizontal="center" vertical="center"/>
    </xf>
    <xf numFmtId="0" fontId="34" fillId="47" borderId="2" xfId="3" applyFont="1" applyFill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102" xfId="0" applyFont="1" applyBorder="1" applyAlignment="1">
      <alignment horizontal="center" vertical="center"/>
    </xf>
    <xf numFmtId="0" fontId="31" fillId="0" borderId="103" xfId="0" applyFont="1" applyBorder="1" applyAlignment="1">
      <alignment horizontal="center" vertical="center"/>
    </xf>
    <xf numFmtId="0" fontId="31" fillId="0" borderId="109" xfId="0" applyFont="1" applyBorder="1" applyAlignment="1">
      <alignment horizontal="center" vertical="center"/>
    </xf>
    <xf numFmtId="0" fontId="31" fillId="0" borderId="110" xfId="0" applyFont="1" applyBorder="1" applyAlignment="1">
      <alignment horizontal="center" vertical="center"/>
    </xf>
    <xf numFmtId="0" fontId="34" fillId="16" borderId="104" xfId="3" applyFont="1" applyFill="1" applyBorder="1" applyAlignment="1">
      <alignment horizontal="center" vertical="center" wrapText="1"/>
    </xf>
    <xf numFmtId="0" fontId="31" fillId="0" borderId="105" xfId="0" applyFont="1" applyBorder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2" fillId="0" borderId="9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2" fillId="0" borderId="115" xfId="0" applyFont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34" fillId="11" borderId="2" xfId="3" applyFont="1" applyFill="1" applyBorder="1" applyAlignment="1">
      <alignment horizontal="center" vertical="center"/>
    </xf>
    <xf numFmtId="0" fontId="31" fillId="0" borderId="113" xfId="0" applyFont="1" applyBorder="1" applyAlignment="1">
      <alignment horizontal="center" vertical="center"/>
    </xf>
    <xf numFmtId="0" fontId="31" fillId="0" borderId="1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4" fillId="49" borderId="2" xfId="3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5" fillId="52" borderId="32" xfId="0" applyFont="1" applyFill="1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35" fillId="16" borderId="20" xfId="0" applyFont="1" applyFill="1" applyBorder="1" applyAlignment="1">
      <alignment horizontal="center" vertical="center" textRotation="90"/>
    </xf>
    <xf numFmtId="0" fontId="0" fillId="0" borderId="46" xfId="0" applyBorder="1" applyAlignment="1">
      <alignment horizontal="center" vertical="center" textRotation="90"/>
    </xf>
    <xf numFmtId="0" fontId="35" fillId="47" borderId="20" xfId="0" applyFont="1" applyFill="1" applyBorder="1" applyAlignment="1">
      <alignment horizontal="center" vertical="center" textRotation="90"/>
    </xf>
    <xf numFmtId="0" fontId="35" fillId="49" borderId="20" xfId="0" applyFont="1" applyFill="1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35" fillId="13" borderId="20" xfId="0" applyFont="1" applyFill="1" applyBorder="1" applyAlignment="1">
      <alignment horizontal="center" vertical="center" textRotation="90"/>
    </xf>
    <xf numFmtId="0" fontId="35" fillId="46" borderId="20" xfId="0" applyFont="1" applyFill="1" applyBorder="1" applyAlignment="1">
      <alignment horizontal="center" vertical="center" textRotation="90"/>
    </xf>
    <xf numFmtId="0" fontId="35" fillId="11" borderId="20" xfId="0" applyFont="1" applyFill="1" applyBorder="1" applyAlignment="1">
      <alignment horizontal="center" vertical="center" textRotation="90"/>
    </xf>
    <xf numFmtId="0" fontId="35" fillId="53" borderId="20" xfId="0" applyFont="1" applyFill="1" applyBorder="1" applyAlignment="1">
      <alignment horizontal="center" vertical="center" textRotation="90"/>
    </xf>
    <xf numFmtId="0" fontId="31" fillId="0" borderId="119" xfId="0" applyFont="1" applyBorder="1" applyAlignment="1">
      <alignment horizontal="center" vertical="center"/>
    </xf>
    <xf numFmtId="0" fontId="31" fillId="0" borderId="120" xfId="0" applyFont="1" applyBorder="1" applyAlignment="1">
      <alignment horizontal="center" vertical="center"/>
    </xf>
    <xf numFmtId="0" fontId="31" fillId="0" borderId="123" xfId="0" applyFont="1" applyBorder="1" applyAlignment="1">
      <alignment horizontal="center" vertical="center"/>
    </xf>
    <xf numFmtId="0" fontId="32" fillId="0" borderId="107" xfId="0" applyFont="1" applyBorder="1" applyAlignment="1">
      <alignment horizontal="center" vertical="center"/>
    </xf>
    <xf numFmtId="0" fontId="32" fillId="0" borderId="106" xfId="0" applyFont="1" applyBorder="1" applyAlignment="1">
      <alignment horizontal="center" vertical="center"/>
    </xf>
    <xf numFmtId="0" fontId="31" fillId="0" borderId="121" xfId="0" applyFont="1" applyBorder="1" applyAlignment="1">
      <alignment horizontal="center" vertical="center"/>
    </xf>
    <xf numFmtId="0" fontId="31" fillId="0" borderId="122" xfId="0" applyFont="1" applyBorder="1" applyAlignment="1">
      <alignment horizontal="center" vertical="center"/>
    </xf>
    <xf numFmtId="0" fontId="31" fillId="0" borderId="12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 wrapText="1"/>
    </xf>
    <xf numFmtId="0" fontId="36" fillId="0" borderId="42" xfId="0" applyFont="1" applyBorder="1" applyAlignment="1">
      <alignment horizontal="center" vertical="center"/>
    </xf>
    <xf numFmtId="0" fontId="36" fillId="0" borderId="43" xfId="0" applyFont="1" applyBorder="1" applyAlignment="1">
      <alignment horizontal="center" vertical="center"/>
    </xf>
    <xf numFmtId="0" fontId="36" fillId="0" borderId="44" xfId="0" applyFont="1" applyBorder="1" applyAlignment="1">
      <alignment horizontal="center" vertical="center"/>
    </xf>
    <xf numFmtId="0" fontId="34" fillId="11" borderId="2" xfId="3" applyFont="1" applyFill="1" applyBorder="1" applyAlignment="1">
      <alignment horizontal="center" vertical="center" wrapText="1"/>
    </xf>
    <xf numFmtId="0" fontId="0" fillId="0" borderId="13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1" fillId="0" borderId="141" xfId="0" applyFont="1" applyBorder="1" applyAlignment="1">
      <alignment horizontal="center" vertical="center"/>
    </xf>
    <xf numFmtId="0" fontId="31" fillId="0" borderId="142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115" xfId="0" applyFont="1" applyBorder="1" applyAlignment="1">
      <alignment horizontal="center" vertical="center"/>
    </xf>
    <xf numFmtId="0" fontId="31" fillId="0" borderId="1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7" fillId="0" borderId="0" xfId="0" applyFont="1" applyAlignment="1">
      <alignment vertical="center" textRotation="180"/>
    </xf>
    <xf numFmtId="0" fontId="31" fillId="0" borderId="136" xfId="0" applyFont="1" applyBorder="1" applyAlignment="1">
      <alignment horizontal="center" vertical="center" wrapText="1"/>
    </xf>
    <xf numFmtId="0" fontId="31" fillId="0" borderId="137" xfId="0" applyFont="1" applyBorder="1" applyAlignment="1">
      <alignment horizontal="center" vertical="center"/>
    </xf>
    <xf numFmtId="0" fontId="31" fillId="0" borderId="111" xfId="0" applyFont="1" applyBorder="1" applyAlignment="1">
      <alignment horizontal="center" vertical="center"/>
    </xf>
    <xf numFmtId="0" fontId="31" fillId="0" borderId="139" xfId="0" applyFont="1" applyBorder="1" applyAlignment="1">
      <alignment horizontal="center" vertical="center"/>
    </xf>
    <xf numFmtId="0" fontId="34" fillId="49" borderId="2" xfId="3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7" fillId="0" borderId="0" xfId="0" applyFont="1" applyAlignment="1">
      <alignment vertical="center" textRotation="90"/>
    </xf>
    <xf numFmtId="0" fontId="31" fillId="0" borderId="0" xfId="0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131" xfId="0" applyFont="1" applyBorder="1" applyAlignment="1">
      <alignment horizontal="center" vertical="center" wrapText="1"/>
    </xf>
    <xf numFmtId="0" fontId="31" fillId="0" borderId="132" xfId="0" applyFont="1" applyBorder="1" applyAlignment="1">
      <alignment horizontal="center" vertical="center" wrapText="1"/>
    </xf>
    <xf numFmtId="0" fontId="31" fillId="0" borderId="138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1" fillId="0" borderId="132" xfId="0" applyFont="1" applyBorder="1" applyAlignment="1">
      <alignment horizontal="center" vertical="center"/>
    </xf>
    <xf numFmtId="0" fontId="31" fillId="0" borderId="138" xfId="0" applyFont="1" applyBorder="1" applyAlignment="1">
      <alignment horizontal="center" vertical="center"/>
    </xf>
    <xf numFmtId="0" fontId="31" fillId="0" borderId="112" xfId="0" applyFont="1" applyBorder="1" applyAlignment="1">
      <alignment horizontal="center" vertical="center"/>
    </xf>
    <xf numFmtId="0" fontId="31" fillId="0" borderId="136" xfId="0" applyFont="1" applyBorder="1" applyAlignment="1">
      <alignment horizontal="center" vertical="center"/>
    </xf>
    <xf numFmtId="0" fontId="34" fillId="13" borderId="136" xfId="3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3" fillId="47" borderId="2" xfId="3" applyFill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34" fillId="50" borderId="2" xfId="3" applyFont="1" applyFill="1" applyBorder="1" applyAlignment="1">
      <alignment horizontal="center" vertical="center"/>
    </xf>
    <xf numFmtId="0" fontId="34" fillId="47" borderId="11" xfId="3" applyFont="1" applyFill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/>
    </xf>
    <xf numFmtId="0" fontId="34" fillId="47" borderId="149" xfId="3" applyFont="1" applyFill="1" applyBorder="1" applyAlignment="1">
      <alignment horizontal="center" vertical="center" wrapText="1"/>
    </xf>
    <xf numFmtId="0" fontId="37" fillId="0" borderId="150" xfId="0" applyFont="1" applyBorder="1" applyAlignment="1">
      <alignment horizontal="center" vertical="center"/>
    </xf>
    <xf numFmtId="0" fontId="37" fillId="0" borderId="154" xfId="0" applyFont="1" applyBorder="1" applyAlignment="1">
      <alignment horizontal="center" vertical="center"/>
    </xf>
    <xf numFmtId="0" fontId="37" fillId="0" borderId="155" xfId="0" applyFont="1" applyBorder="1" applyAlignment="1">
      <alignment horizontal="center" vertical="center"/>
    </xf>
    <xf numFmtId="0" fontId="31" fillId="0" borderId="107" xfId="0" applyFont="1" applyBorder="1" applyAlignment="1">
      <alignment horizontal="center" vertical="center"/>
    </xf>
    <xf numFmtId="0" fontId="31" fillId="0" borderId="106" xfId="0" applyFont="1" applyBorder="1" applyAlignment="1">
      <alignment horizontal="center" vertical="center"/>
    </xf>
    <xf numFmtId="0" fontId="34" fillId="16" borderId="136" xfId="3" applyFont="1" applyFill="1" applyBorder="1" applyAlignment="1">
      <alignment horizontal="center" vertical="center" wrapText="1"/>
    </xf>
    <xf numFmtId="0" fontId="31" fillId="0" borderId="156" xfId="0" applyFont="1" applyBorder="1" applyAlignment="1">
      <alignment horizontal="center" vertical="center"/>
    </xf>
    <xf numFmtId="0" fontId="31" fillId="0" borderId="157" xfId="0" applyFont="1" applyBorder="1" applyAlignment="1">
      <alignment horizontal="center" vertical="center"/>
    </xf>
    <xf numFmtId="0" fontId="34" fillId="53" borderId="136" xfId="3" applyFont="1" applyFill="1" applyBorder="1" applyAlignment="1">
      <alignment horizontal="center" vertical="center" wrapText="1"/>
    </xf>
    <xf numFmtId="0" fontId="31" fillId="0" borderId="156" xfId="0" applyFont="1" applyBorder="1" applyAlignment="1">
      <alignment horizontal="center" vertical="center" wrapText="1"/>
    </xf>
    <xf numFmtId="0" fontId="31" fillId="0" borderId="157" xfId="0" applyFont="1" applyBorder="1" applyAlignment="1">
      <alignment horizontal="center" vertical="center" wrapText="1"/>
    </xf>
    <xf numFmtId="0" fontId="31" fillId="0" borderId="116" xfId="0" applyFont="1" applyBorder="1" applyAlignment="1">
      <alignment horizontal="center" vertical="center"/>
    </xf>
    <xf numFmtId="0" fontId="31" fillId="0" borderId="146" xfId="0" applyFont="1" applyBorder="1" applyAlignment="1">
      <alignment horizontal="center" vertical="center"/>
    </xf>
    <xf numFmtId="0" fontId="31" fillId="0" borderId="147" xfId="0" applyFont="1" applyBorder="1" applyAlignment="1">
      <alignment horizontal="center" vertical="center"/>
    </xf>
    <xf numFmtId="0" fontId="31" fillId="0" borderId="152" xfId="0" applyFont="1" applyBorder="1" applyAlignment="1">
      <alignment horizontal="center" vertical="center"/>
    </xf>
    <xf numFmtId="0" fontId="31" fillId="0" borderId="15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1" fillId="0" borderId="161" xfId="0" applyFont="1" applyBorder="1" applyAlignment="1">
      <alignment horizontal="center" vertical="center"/>
    </xf>
    <xf numFmtId="0" fontId="31" fillId="0" borderId="162" xfId="0" applyFont="1" applyBorder="1" applyAlignment="1">
      <alignment horizontal="center" vertical="center"/>
    </xf>
    <xf numFmtId="0" fontId="34" fillId="46" borderId="158" xfId="3" applyFont="1" applyFill="1" applyBorder="1" applyAlignment="1">
      <alignment horizontal="center" vertical="center"/>
    </xf>
    <xf numFmtId="0" fontId="31" fillId="0" borderId="159" xfId="0" applyFont="1" applyBorder="1" applyAlignment="1">
      <alignment horizontal="center" vertical="center"/>
    </xf>
    <xf numFmtId="0" fontId="31" fillId="0" borderId="163" xfId="0" applyFont="1" applyBorder="1" applyAlignment="1">
      <alignment horizontal="center" vertical="center"/>
    </xf>
    <xf numFmtId="0" fontId="31" fillId="0" borderId="164" xfId="0" applyFont="1" applyBorder="1" applyAlignment="1">
      <alignment horizontal="center" vertical="center"/>
    </xf>
    <xf numFmtId="49" fontId="0" fillId="46" borderId="20" xfId="0" applyNumberFormat="1" applyFill="1" applyBorder="1" applyAlignment="1" applyProtection="1">
      <alignment horizontal="center" vertical="center" wrapText="1"/>
      <protection locked="0"/>
    </xf>
    <xf numFmtId="49" fontId="0" fillId="46" borderId="46" xfId="0" applyNumberFormat="1" applyFill="1" applyBorder="1" applyAlignment="1" applyProtection="1">
      <alignment horizontal="center" vertical="center" wrapText="1"/>
      <protection locked="0"/>
    </xf>
    <xf numFmtId="49" fontId="0" fillId="47" borderId="20" xfId="0" applyNumberFormat="1" applyFill="1" applyBorder="1" applyAlignment="1" applyProtection="1">
      <alignment horizontal="center" vertical="center"/>
      <protection locked="0"/>
    </xf>
    <xf numFmtId="49" fontId="0" fillId="47" borderId="46" xfId="0" applyNumberFormat="1" applyFill="1" applyBorder="1" applyAlignment="1" applyProtection="1">
      <alignment horizontal="center" vertical="center"/>
      <protection locked="0"/>
    </xf>
    <xf numFmtId="49" fontId="0" fillId="47" borderId="20" xfId="0" applyNumberFormat="1" applyFill="1" applyBorder="1" applyAlignment="1" applyProtection="1">
      <alignment horizontal="center" vertical="center" wrapText="1"/>
      <protection locked="0"/>
    </xf>
    <xf numFmtId="49" fontId="0" fillId="47" borderId="46" xfId="0" applyNumberFormat="1" applyFill="1" applyBorder="1" applyAlignment="1" applyProtection="1">
      <alignment horizontal="center" vertical="center" wrapText="1"/>
      <protection locked="0"/>
    </xf>
    <xf numFmtId="49" fontId="20" fillId="44" borderId="87" xfId="0" applyNumberFormat="1" applyFont="1" applyFill="1" applyBorder="1" applyAlignment="1">
      <alignment horizontal="center" vertical="center"/>
    </xf>
    <xf numFmtId="49" fontId="20" fillId="44" borderId="88" xfId="0" applyNumberFormat="1" applyFont="1" applyFill="1" applyBorder="1" applyAlignment="1">
      <alignment horizontal="center" vertical="center"/>
    </xf>
    <xf numFmtId="49" fontId="20" fillId="44" borderId="89" xfId="0" applyNumberFormat="1" applyFont="1" applyFill="1" applyBorder="1" applyAlignment="1">
      <alignment horizontal="center" vertical="center"/>
    </xf>
    <xf numFmtId="49" fontId="20" fillId="45" borderId="87" xfId="0" applyNumberFormat="1" applyFont="1" applyFill="1" applyBorder="1" applyAlignment="1">
      <alignment horizontal="center" vertical="center"/>
    </xf>
    <xf numFmtId="49" fontId="20" fillId="45" borderId="88" xfId="0" applyNumberFormat="1" applyFont="1" applyFill="1" applyBorder="1" applyAlignment="1">
      <alignment horizontal="center" vertical="center"/>
    </xf>
    <xf numFmtId="49" fontId="20" fillId="45" borderId="89" xfId="0" applyNumberFormat="1" applyFont="1" applyFill="1" applyBorder="1" applyAlignment="1">
      <alignment horizontal="center" vertical="center"/>
    </xf>
    <xf numFmtId="49" fontId="0" fillId="46" borderId="20" xfId="0" applyNumberFormat="1" applyFill="1" applyBorder="1" applyAlignment="1" applyProtection="1">
      <alignment horizontal="center" vertical="center"/>
      <protection locked="0"/>
    </xf>
    <xf numFmtId="49" fontId="0" fillId="46" borderId="46" xfId="0" applyNumberFormat="1" applyFill="1" applyBorder="1" applyAlignment="1" applyProtection="1">
      <alignment horizontal="center" vertical="center"/>
      <protection locked="0"/>
    </xf>
    <xf numFmtId="49" fontId="0" fillId="47" borderId="45" xfId="0" applyNumberFormat="1" applyFill="1" applyBorder="1" applyAlignment="1" applyProtection="1">
      <alignment horizontal="center" vertical="center"/>
      <protection locked="0"/>
    </xf>
    <xf numFmtId="49" fontId="0" fillId="47" borderId="45" xfId="0" applyNumberFormat="1" applyFill="1" applyBorder="1" applyAlignment="1" applyProtection="1">
      <alignment horizontal="center" vertical="center" wrapText="1"/>
      <protection locked="0"/>
    </xf>
    <xf numFmtId="49" fontId="0" fillId="48" borderId="20" xfId="0" applyNumberFormat="1" applyFill="1" applyBorder="1" applyAlignment="1" applyProtection="1">
      <alignment horizontal="center" vertical="center"/>
      <protection locked="0"/>
    </xf>
    <xf numFmtId="49" fontId="0" fillId="48" borderId="45" xfId="0" applyNumberFormat="1" applyFill="1" applyBorder="1" applyAlignment="1" applyProtection="1">
      <alignment horizontal="center" vertical="center"/>
      <protection locked="0"/>
    </xf>
    <xf numFmtId="49" fontId="0" fillId="48" borderId="46" xfId="0" applyNumberFormat="1" applyFill="1" applyBorder="1" applyAlignment="1" applyProtection="1">
      <alignment horizontal="center" vertical="center"/>
      <protection locked="0"/>
    </xf>
    <xf numFmtId="49" fontId="0" fillId="48" borderId="20" xfId="0" applyNumberFormat="1" applyFill="1" applyBorder="1" applyAlignment="1" applyProtection="1">
      <alignment horizontal="center" vertical="center" wrapText="1"/>
      <protection locked="0"/>
    </xf>
    <xf numFmtId="49" fontId="0" fillId="48" borderId="45" xfId="0" applyNumberFormat="1" applyFill="1" applyBorder="1" applyAlignment="1" applyProtection="1">
      <alignment horizontal="center" vertical="center" wrapText="1"/>
      <protection locked="0"/>
    </xf>
    <xf numFmtId="49" fontId="0" fillId="48" borderId="46" xfId="0" applyNumberFormat="1" applyFill="1" applyBorder="1" applyAlignment="1" applyProtection="1">
      <alignment horizontal="center" vertical="center" wrapText="1"/>
      <protection locked="0"/>
    </xf>
    <xf numFmtId="49" fontId="0" fillId="49" borderId="20" xfId="0" applyNumberFormat="1" applyFill="1" applyBorder="1" applyAlignment="1" applyProtection="1">
      <alignment horizontal="center" vertical="center"/>
      <protection locked="0"/>
    </xf>
    <xf numFmtId="49" fontId="0" fillId="49" borderId="45" xfId="0" applyNumberFormat="1" applyFill="1" applyBorder="1" applyAlignment="1" applyProtection="1">
      <alignment horizontal="center" vertical="center"/>
      <protection locked="0"/>
    </xf>
    <xf numFmtId="49" fontId="0" fillId="49" borderId="46" xfId="0" applyNumberFormat="1" applyFill="1" applyBorder="1" applyAlignment="1" applyProtection="1">
      <alignment horizontal="center" vertical="center"/>
      <protection locked="0"/>
    </xf>
    <xf numFmtId="49" fontId="0" fillId="49" borderId="20" xfId="0" applyNumberFormat="1" applyFill="1" applyBorder="1" applyAlignment="1" applyProtection="1">
      <alignment horizontal="center" vertical="center" wrapText="1"/>
      <protection locked="0"/>
    </xf>
    <xf numFmtId="49" fontId="0" fillId="49" borderId="46" xfId="0" applyNumberFormat="1" applyFill="1" applyBorder="1" applyAlignment="1" applyProtection="1">
      <alignment horizontal="center" vertical="center" wrapText="1"/>
      <protection locked="0"/>
    </xf>
    <xf numFmtId="49" fontId="0" fillId="11" borderId="20" xfId="0" applyNumberFormat="1" applyFill="1" applyBorder="1" applyAlignment="1" applyProtection="1">
      <alignment horizontal="center" vertical="center"/>
      <protection locked="0"/>
    </xf>
    <xf numFmtId="49" fontId="0" fillId="11" borderId="46" xfId="0" applyNumberFormat="1" applyFill="1" applyBorder="1" applyAlignment="1" applyProtection="1">
      <alignment horizontal="center" vertical="center"/>
      <protection locked="0"/>
    </xf>
    <xf numFmtId="49" fontId="0" fillId="11" borderId="20" xfId="0" applyNumberFormat="1" applyFill="1" applyBorder="1" applyAlignment="1" applyProtection="1">
      <alignment horizontal="center" vertical="center" wrapText="1"/>
      <protection locked="0"/>
    </xf>
    <xf numFmtId="49" fontId="0" fillId="11" borderId="46" xfId="0" applyNumberFormat="1" applyFill="1" applyBorder="1" applyAlignment="1" applyProtection="1">
      <alignment horizontal="center" vertical="center" wrapText="1"/>
      <protection locked="0"/>
    </xf>
    <xf numFmtId="49" fontId="0" fillId="50" borderId="33" xfId="0" applyNumberFormat="1" applyFill="1" applyBorder="1" applyAlignment="1" applyProtection="1">
      <alignment horizontal="center" vertical="center"/>
      <protection locked="0"/>
    </xf>
    <xf numFmtId="49" fontId="0" fillId="50" borderId="48" xfId="0" applyNumberFormat="1" applyFill="1" applyBorder="1" applyAlignment="1" applyProtection="1">
      <alignment horizontal="center" vertical="center"/>
      <protection locked="0"/>
    </xf>
    <xf numFmtId="49" fontId="0" fillId="50" borderId="34" xfId="0" applyNumberFormat="1" applyFill="1" applyBorder="1" applyAlignment="1" applyProtection="1">
      <alignment horizontal="center" vertical="center"/>
      <protection locked="0"/>
    </xf>
    <xf numFmtId="49" fontId="0" fillId="50" borderId="20" xfId="0" applyNumberFormat="1" applyFill="1" applyBorder="1" applyAlignment="1" applyProtection="1">
      <alignment horizontal="center" vertical="center"/>
      <protection locked="0"/>
    </xf>
    <xf numFmtId="49" fontId="0" fillId="50" borderId="46" xfId="0" applyNumberFormat="1" applyFill="1" applyBorder="1" applyAlignment="1" applyProtection="1">
      <alignment horizontal="center" vertical="center"/>
      <protection locked="0"/>
    </xf>
    <xf numFmtId="49" fontId="0" fillId="50" borderId="20" xfId="0" applyNumberFormat="1" applyFill="1" applyBorder="1" applyAlignment="1" applyProtection="1">
      <alignment horizontal="center" vertical="center" wrapText="1"/>
      <protection locked="0"/>
    </xf>
    <xf numFmtId="49" fontId="0" fillId="50" borderId="46" xfId="0" applyNumberFormat="1" applyFill="1" applyBorder="1" applyAlignment="1" applyProtection="1">
      <alignment horizontal="center" vertical="center" wrapText="1"/>
      <protection locked="0"/>
    </xf>
    <xf numFmtId="49" fontId="0" fillId="50" borderId="45" xfId="0" applyNumberFormat="1" applyFill="1" applyBorder="1" applyAlignment="1" applyProtection="1">
      <alignment horizontal="center" vertical="center"/>
      <protection locked="0"/>
    </xf>
    <xf numFmtId="49" fontId="0" fillId="50" borderId="45" xfId="0" applyNumberFormat="1" applyFill="1" applyBorder="1" applyAlignment="1" applyProtection="1">
      <alignment horizontal="center" vertical="center" wrapText="1"/>
      <protection locked="0"/>
    </xf>
    <xf numFmtId="49" fontId="0" fillId="50" borderId="18" xfId="0" applyNumberFormat="1" applyFill="1" applyBorder="1" applyAlignment="1" applyProtection="1">
      <alignment horizontal="center" vertical="center"/>
      <protection locked="0"/>
    </xf>
    <xf numFmtId="49" fontId="0" fillId="50" borderId="41" xfId="0" applyNumberFormat="1" applyFill="1" applyBorder="1" applyAlignment="1" applyProtection="1">
      <alignment horizontal="center" vertical="center"/>
      <protection locked="0"/>
    </xf>
    <xf numFmtId="49" fontId="0" fillId="50" borderId="42" xfId="0" applyNumberFormat="1" applyFill="1" applyBorder="1" applyAlignment="1" applyProtection="1">
      <alignment horizontal="center" vertical="center"/>
      <protection locked="0"/>
    </xf>
    <xf numFmtId="49" fontId="0" fillId="50" borderId="43" xfId="0" applyNumberFormat="1" applyFill="1" applyBorder="1" applyAlignment="1" applyProtection="1">
      <alignment horizontal="center" vertical="center"/>
      <protection locked="0"/>
    </xf>
    <xf numFmtId="49" fontId="0" fillId="50" borderId="17" xfId="0" applyNumberFormat="1" applyFill="1" applyBorder="1" applyAlignment="1" applyProtection="1">
      <alignment horizontal="center" vertical="center"/>
      <protection locked="0"/>
    </xf>
    <xf numFmtId="49" fontId="0" fillId="50" borderId="44" xfId="0" applyNumberFormat="1" applyFill="1" applyBorder="1" applyAlignment="1" applyProtection="1">
      <alignment horizontal="center" vertical="center"/>
      <protection locked="0"/>
    </xf>
    <xf numFmtId="0" fontId="26" fillId="29" borderId="0" xfId="0" applyFont="1" applyFill="1" applyAlignment="1">
      <alignment horizontal="left"/>
    </xf>
    <xf numFmtId="0" fontId="26" fillId="5" borderId="0" xfId="0" applyFont="1" applyFill="1" applyAlignment="1">
      <alignment horizontal="left"/>
    </xf>
    <xf numFmtId="0" fontId="24" fillId="0" borderId="0" xfId="0" applyFont="1"/>
    <xf numFmtId="0" fontId="24" fillId="0" borderId="0" xfId="0" applyFont="1" applyAlignment="1">
      <alignment horizontal="center"/>
    </xf>
    <xf numFmtId="0" fontId="38" fillId="0" borderId="0" xfId="0" applyFont="1" applyAlignment="1">
      <alignment horizontal="left" vertical="center"/>
    </xf>
    <xf numFmtId="0" fontId="39" fillId="9" borderId="0" xfId="0" applyFont="1" applyFill="1" applyAlignment="1">
      <alignment horizontal="right" vertical="center"/>
    </xf>
    <xf numFmtId="0" fontId="25" fillId="52" borderId="165" xfId="0" applyFont="1" applyFill="1" applyBorder="1" applyAlignment="1">
      <alignment horizontal="center" vertical="center" textRotation="90"/>
    </xf>
    <xf numFmtId="0" fontId="25" fillId="52" borderId="166" xfId="0" applyFont="1" applyFill="1" applyBorder="1" applyAlignment="1">
      <alignment horizontal="center" vertical="center" textRotation="90"/>
    </xf>
    <xf numFmtId="0" fontId="25" fillId="52" borderId="167" xfId="0" applyFont="1" applyFill="1" applyBorder="1" applyAlignment="1">
      <alignment horizontal="center" vertical="center" textRotation="90"/>
    </xf>
    <xf numFmtId="0" fontId="25" fillId="52" borderId="170" xfId="0" applyFont="1" applyFill="1" applyBorder="1" applyAlignment="1">
      <alignment horizontal="center" vertical="center" textRotation="90"/>
    </xf>
    <xf numFmtId="0" fontId="25" fillId="52" borderId="0" xfId="0" applyFont="1" applyFill="1" applyAlignment="1">
      <alignment horizontal="center" vertical="center" textRotation="90"/>
    </xf>
    <xf numFmtId="0" fontId="25" fillId="52" borderId="56" xfId="0" applyFont="1" applyFill="1" applyBorder="1" applyAlignment="1">
      <alignment horizontal="center" vertical="center" textRotation="90"/>
    </xf>
    <xf numFmtId="0" fontId="25" fillId="52" borderId="172" xfId="0" applyFont="1" applyFill="1" applyBorder="1" applyAlignment="1">
      <alignment horizontal="center" vertical="center" textRotation="90"/>
    </xf>
    <xf numFmtId="0" fontId="25" fillId="52" borderId="17" xfId="0" applyFont="1" applyFill="1" applyBorder="1" applyAlignment="1">
      <alignment horizontal="center" vertical="center" textRotation="90"/>
    </xf>
    <xf numFmtId="0" fontId="25" fillId="52" borderId="44" xfId="0" applyFont="1" applyFill="1" applyBorder="1" applyAlignment="1">
      <alignment horizontal="center" vertical="center" textRotation="90"/>
    </xf>
    <xf numFmtId="0" fontId="25" fillId="16" borderId="168" xfId="0" applyFont="1" applyFill="1" applyBorder="1" applyAlignment="1">
      <alignment horizontal="center" vertical="center" textRotation="90"/>
    </xf>
    <xf numFmtId="0" fontId="25" fillId="16" borderId="45" xfId="0" applyFont="1" applyFill="1" applyBorder="1" applyAlignment="1">
      <alignment horizontal="center" vertical="center" textRotation="90"/>
    </xf>
    <xf numFmtId="0" fontId="25" fillId="16" borderId="46" xfId="0" applyFont="1" applyFill="1" applyBorder="1" applyAlignment="1">
      <alignment horizontal="center" vertical="center" textRotation="90"/>
    </xf>
    <xf numFmtId="0" fontId="25" fillId="46" borderId="169" xfId="0" applyFont="1" applyFill="1" applyBorder="1" applyAlignment="1">
      <alignment horizontal="center" vertical="center" textRotation="90"/>
    </xf>
    <xf numFmtId="0" fontId="25" fillId="46" borderId="171" xfId="0" applyFont="1" applyFill="1" applyBorder="1" applyAlignment="1">
      <alignment horizontal="center" vertical="center" textRotation="90"/>
    </xf>
    <xf numFmtId="0" fontId="25" fillId="46" borderId="173" xfId="0" applyFont="1" applyFill="1" applyBorder="1" applyAlignment="1">
      <alignment horizontal="center" vertical="center" textRotation="90"/>
    </xf>
    <xf numFmtId="0" fontId="25" fillId="47" borderId="168" xfId="0" applyFont="1" applyFill="1" applyBorder="1" applyAlignment="1">
      <alignment horizontal="center" vertical="center" textRotation="90"/>
    </xf>
    <xf numFmtId="0" fontId="25" fillId="47" borderId="45" xfId="0" applyFont="1" applyFill="1" applyBorder="1" applyAlignment="1">
      <alignment horizontal="center" vertical="center" textRotation="90"/>
    </xf>
    <xf numFmtId="0" fontId="25" fillId="47" borderId="46" xfId="0" applyFont="1" applyFill="1" applyBorder="1" applyAlignment="1">
      <alignment horizontal="center" vertical="center" textRotation="90"/>
    </xf>
    <xf numFmtId="0" fontId="25" fillId="11" borderId="168" xfId="0" applyFont="1" applyFill="1" applyBorder="1" applyAlignment="1">
      <alignment horizontal="center" vertical="center" textRotation="90"/>
    </xf>
    <xf numFmtId="0" fontId="25" fillId="11" borderId="45" xfId="0" applyFont="1" applyFill="1" applyBorder="1" applyAlignment="1">
      <alignment horizontal="center" vertical="center" textRotation="90"/>
    </xf>
    <xf numFmtId="0" fontId="25" fillId="11" borderId="46" xfId="0" applyFont="1" applyFill="1" applyBorder="1" applyAlignment="1">
      <alignment horizontal="center" vertical="center" textRotation="90"/>
    </xf>
    <xf numFmtId="0" fontId="25" fillId="49" borderId="168" xfId="0" applyFont="1" applyFill="1" applyBorder="1" applyAlignment="1">
      <alignment horizontal="center" vertical="center" textRotation="90"/>
    </xf>
    <xf numFmtId="0" fontId="25" fillId="49" borderId="45" xfId="0" applyFont="1" applyFill="1" applyBorder="1" applyAlignment="1">
      <alignment horizontal="center" vertical="center" textRotation="90"/>
    </xf>
    <xf numFmtId="0" fontId="25" fillId="49" borderId="46" xfId="0" applyFont="1" applyFill="1" applyBorder="1" applyAlignment="1">
      <alignment horizontal="center" vertical="center" textRotation="90"/>
    </xf>
    <xf numFmtId="0" fontId="25" fillId="53" borderId="168" xfId="0" applyFont="1" applyFill="1" applyBorder="1" applyAlignment="1">
      <alignment horizontal="center" vertical="center" textRotation="90"/>
    </xf>
    <xf numFmtId="0" fontId="25" fillId="53" borderId="45" xfId="0" applyFont="1" applyFill="1" applyBorder="1" applyAlignment="1">
      <alignment horizontal="center" vertical="center" textRotation="90"/>
    </xf>
    <xf numFmtId="0" fontId="25" fillId="53" borderId="46" xfId="0" applyFont="1" applyFill="1" applyBorder="1" applyAlignment="1">
      <alignment horizontal="center" vertical="center" textRotation="90"/>
    </xf>
    <xf numFmtId="0" fontId="25" fillId="0" borderId="166" xfId="0" applyFont="1" applyBorder="1" applyAlignment="1">
      <alignment horizontal="center" vertical="center" textRotation="90"/>
    </xf>
    <xf numFmtId="0" fontId="25" fillId="0" borderId="0" xfId="0" applyFont="1" applyAlignment="1">
      <alignment horizontal="center" vertical="center" textRotation="90"/>
    </xf>
    <xf numFmtId="0" fontId="25" fillId="0" borderId="7" xfId="0" applyFont="1" applyBorder="1" applyAlignment="1">
      <alignment horizontal="center" vertical="center" textRotation="90"/>
    </xf>
    <xf numFmtId="0" fontId="25" fillId="13" borderId="168" xfId="0" applyFont="1" applyFill="1" applyBorder="1" applyAlignment="1">
      <alignment horizontal="center" vertical="center" textRotation="90"/>
    </xf>
    <xf numFmtId="0" fontId="25" fillId="13" borderId="45" xfId="0" applyFont="1" applyFill="1" applyBorder="1" applyAlignment="1">
      <alignment horizontal="center" vertical="center" textRotation="90"/>
    </xf>
    <xf numFmtId="0" fontId="25" fillId="13" borderId="46" xfId="0" applyFont="1" applyFill="1" applyBorder="1" applyAlignment="1">
      <alignment horizontal="center" vertical="center" textRotation="90"/>
    </xf>
    <xf numFmtId="0" fontId="25" fillId="0" borderId="165" xfId="0" applyFont="1" applyBorder="1" applyAlignment="1">
      <alignment horizontal="center" vertical="center" textRotation="90"/>
    </xf>
    <xf numFmtId="0" fontId="25" fillId="0" borderId="170" xfId="0" applyFont="1" applyBorder="1" applyAlignment="1">
      <alignment horizontal="center" vertical="center" textRotation="90"/>
    </xf>
    <xf numFmtId="0" fontId="25" fillId="0" borderId="180" xfId="0" applyFont="1" applyBorder="1" applyAlignment="1">
      <alignment horizontal="center" vertical="center" textRotation="90"/>
    </xf>
    <xf numFmtId="0" fontId="25" fillId="46" borderId="168" xfId="0" applyFont="1" applyFill="1" applyBorder="1" applyAlignment="1">
      <alignment horizontal="center" vertical="center" textRotation="90"/>
    </xf>
    <xf numFmtId="0" fontId="25" fillId="46" borderId="45" xfId="0" applyFont="1" applyFill="1" applyBorder="1" applyAlignment="1">
      <alignment horizontal="center" vertical="center" textRotation="90"/>
    </xf>
    <xf numFmtId="0" fontId="25" fillId="46" borderId="46" xfId="0" applyFont="1" applyFill="1" applyBorder="1" applyAlignment="1">
      <alignment horizontal="center" vertical="center" textRotation="90"/>
    </xf>
    <xf numFmtId="0" fontId="25" fillId="0" borderId="178" xfId="0" applyFont="1" applyBorder="1" applyAlignment="1">
      <alignment horizontal="center" vertical="center" textRotation="90"/>
    </xf>
    <xf numFmtId="0" fontId="25" fillId="0" borderId="179" xfId="0" applyFont="1" applyBorder="1" applyAlignment="1">
      <alignment horizontal="center" vertical="center" textRotation="90"/>
    </xf>
    <xf numFmtId="0" fontId="25" fillId="0" borderId="181" xfId="0" applyFont="1" applyBorder="1" applyAlignment="1">
      <alignment horizontal="center" vertical="center" textRotation="90"/>
    </xf>
    <xf numFmtId="0" fontId="2" fillId="0" borderId="182" xfId="0" applyFont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left" wrapText="1"/>
    </xf>
    <xf numFmtId="0" fontId="0" fillId="0" borderId="5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9" xfId="0" applyBorder="1" applyAlignment="1">
      <alignment horizontal="left" vertical="center" wrapText="1"/>
    </xf>
    <xf numFmtId="0" fontId="0" fillId="0" borderId="49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41" xfId="0" applyFont="1" applyBorder="1" applyAlignment="1">
      <alignment horizontal="center" vertical="center"/>
    </xf>
    <xf numFmtId="0" fontId="0" fillId="0" borderId="4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83" xfId="0" applyBorder="1" applyAlignment="1">
      <alignment horizontal="center" vertical="center"/>
    </xf>
    <xf numFmtId="0" fontId="0" fillId="0" borderId="49" xfId="0" quotePrefix="1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49" xfId="0" applyBorder="1" applyAlignment="1">
      <alignment horizontal="left" vertical="center"/>
    </xf>
    <xf numFmtId="0" fontId="18" fillId="0" borderId="49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49" xfId="0" quotePrefix="1" applyBorder="1" applyAlignment="1">
      <alignment horizontal="left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4" xfId="0" applyBorder="1" applyAlignment="1">
      <alignment horizontal="center" vertical="center"/>
    </xf>
    <xf numFmtId="0" fontId="35" fillId="0" borderId="49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0" fillId="0" borderId="16" xfId="0" quotePrefix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35" fillId="0" borderId="5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35" xfId="0" applyBorder="1" applyAlignment="1">
      <alignment vertical="center"/>
    </xf>
    <xf numFmtId="0" fontId="41" fillId="0" borderId="0" xfId="0" applyFont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8" xfId="0" applyBorder="1"/>
    <xf numFmtId="0" fontId="0" fillId="0" borderId="18" xfId="0" applyBorder="1" applyAlignment="1">
      <alignment horizontal="center" vertical="center"/>
    </xf>
    <xf numFmtId="0" fontId="0" fillId="0" borderId="185" xfId="0" applyBorder="1" applyAlignment="1">
      <alignment horizontal="center" vertical="center"/>
    </xf>
    <xf numFmtId="0" fontId="0" fillId="0" borderId="186" xfId="0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0" fillId="0" borderId="49" xfId="0" quotePrefix="1" applyBorder="1" applyAlignment="1">
      <alignment wrapText="1"/>
    </xf>
  </cellXfs>
  <cellStyles count="4">
    <cellStyle name="Bad" xfId="1" builtinId="27"/>
    <cellStyle name="Hyperlink" xfId="3" builtinId="8"/>
    <cellStyle name="Normal" xfId="0" builtinId="0"/>
    <cellStyle name="Percent" xfId="2" builtinId="5"/>
  </cellStyles>
  <dxfs count="94"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 tint="0.79998168889431442"/>
        </patternFill>
      </fill>
    </dxf>
    <dxf>
      <fill>
        <patternFill>
          <bgColor theme="9"/>
        </patternFill>
      </fill>
    </dxf>
    <dxf>
      <font>
        <b val="0"/>
        <i val="0"/>
        <strike val="0"/>
        <color rgb="FFFFFFCC"/>
      </font>
      <fill>
        <patternFill>
          <bgColor rgb="FFC00000"/>
        </patternFill>
      </fill>
    </dxf>
    <dxf>
      <fill>
        <patternFill>
          <bgColor theme="2"/>
        </patternFill>
      </fill>
      <border>
        <left/>
        <right style="thin">
          <color auto="1"/>
        </right>
        <vertical/>
        <horizontal/>
      </border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theme="9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lightUp"/>
      </fill>
    </dxf>
    <dxf>
      <fill>
        <patternFill patternType="lightUp"/>
      </fill>
    </dxf>
    <dxf>
      <fill>
        <patternFill>
          <bgColor theme="9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lightUp"/>
      </fill>
    </dxf>
    <dxf>
      <fill>
        <patternFill>
          <bgColor theme="9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lightUp"/>
      </fill>
    </dxf>
    <dxf>
      <fill>
        <patternFill>
          <bgColor theme="9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06/relationships/rdRichValueStructure" Target="richData/rdrichvaluestructure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35006425553027"/>
          <c:y val="0.26561933266917737"/>
          <c:w val="0.31484017257486846"/>
          <c:h val="0.5302214896453154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5AC-4FCC-91F1-DD7E6DFCD7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5AC-4FCC-91F1-DD7E6DFCD7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[1]DATA!$B$8:$B$9</c:f>
              <c:strCache>
                <c:ptCount val="2"/>
                <c:pt idx="0">
                  <c:v>Complete</c:v>
                </c:pt>
                <c:pt idx="1">
                  <c:v>Remaining</c:v>
                </c:pt>
              </c:strCache>
            </c:strRef>
          </c:cat>
          <c:val>
            <c:numRef>
              <c:f>[1]DATA!$C$8:$C$9</c:f>
              <c:numCache>
                <c:formatCode>General</c:formatCode>
                <c:ptCount val="2"/>
                <c:pt idx="0">
                  <c:v>9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AC-4FCC-91F1-DD7E6DFCD73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38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69818770593348"/>
          <c:y val="0.4805491124976824"/>
          <c:w val="0.44800244511092002"/>
          <c:h val="0.12362723890282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PH">
                <a:solidFill>
                  <a:schemeClr val="tx1"/>
                </a:solidFill>
              </a:rPr>
              <a:t>OVERALL PROGRESS</a:t>
            </a:r>
          </a:p>
        </c:rich>
      </c:tx>
      <c:layout>
        <c:manualLayout>
          <c:xMode val="edge"/>
          <c:yMode val="edge"/>
          <c:x val="2.8800214466175707E-2"/>
          <c:y val="4.4807126381929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929067307331295E-3"/>
          <c:y val="0.23386920259316543"/>
          <c:w val="0.94507802596193557"/>
          <c:h val="0.4384864561423797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[2]Data!$A$4</c:f>
              <c:strCache>
                <c:ptCount val="1"/>
                <c:pt idx="0">
                  <c:v>Not Started</c:v>
                </c:pt>
              </c:strCache>
            </c:strRef>
          </c:tx>
          <c:spPr>
            <a:noFill/>
            <a:ln w="0">
              <a:solidFill>
                <a:schemeClr val="tx1"/>
              </a:solidFill>
            </a:ln>
            <a:effectLst/>
          </c:spPr>
          <c:invertIfNegative val="0"/>
          <c:dLbls>
            <c:numFmt formatCode="0;\,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[2]Data!$B$4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5-4D32-83C7-92AFC475D05A}"/>
            </c:ext>
          </c:extLst>
        </c:ser>
        <c:ser>
          <c:idx val="1"/>
          <c:order val="1"/>
          <c:tx>
            <c:strRef>
              <c:f>[2]Data!$A$5</c:f>
              <c:strCache>
                <c:ptCount val="1"/>
                <c:pt idx="0">
                  <c:v>On-schedule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915-4D32-83C7-92AFC475D05A}"/>
              </c:ext>
            </c:extLst>
          </c:dPt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[2]Data!$B$5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15-4D32-83C7-92AFC475D05A}"/>
            </c:ext>
          </c:extLst>
        </c:ser>
        <c:ser>
          <c:idx val="2"/>
          <c:order val="2"/>
          <c:tx>
            <c:strRef>
              <c:f>[2]Data!$A$6</c:f>
              <c:strCache>
                <c:ptCount val="1"/>
                <c:pt idx="0">
                  <c:v>Delay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15-4D32-83C7-92AFC475D05A}"/>
              </c:ext>
            </c:extLst>
          </c:dPt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[2]Data!$B$6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15-4D32-83C7-92AFC475D05A}"/>
            </c:ext>
          </c:extLst>
        </c:ser>
        <c:ser>
          <c:idx val="3"/>
          <c:order val="3"/>
          <c:tx>
            <c:strRef>
              <c:f>[2]Data!$A$7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[2]Data!$B$7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15-4D32-83C7-92AFC475D05A}"/>
            </c:ext>
          </c:extLst>
        </c:ser>
        <c:ser>
          <c:idx val="4"/>
          <c:order val="4"/>
          <c:tx>
            <c:strRef>
              <c:f>[1]DATA!$B$8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[1]DATA!$C$8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15-4D32-83C7-92AFC475D05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99905056"/>
        <c:axId val="499904640"/>
      </c:barChart>
      <c:catAx>
        <c:axId val="499905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9904640"/>
        <c:crosses val="autoZero"/>
        <c:auto val="1"/>
        <c:lblAlgn val="ctr"/>
        <c:lblOffset val="100"/>
        <c:noMultiLvlLbl val="0"/>
      </c:catAx>
      <c:valAx>
        <c:axId val="499904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990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6729545840092923E-2"/>
          <c:y val="0.67079169906511094"/>
          <c:w val="0.62237401393677616"/>
          <c:h val="0.108173834039975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3669403</xdr:colOff>
      <xdr:row>0</xdr:row>
      <xdr:rowOff>159038</xdr:rowOff>
    </xdr:from>
    <xdr:to>
      <xdr:col>6</xdr:col>
      <xdr:colOff>639812</xdr:colOff>
      <xdr:row>8</xdr:row>
      <xdr:rowOff>159038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22974-15FE-440F-80EF-D914296B3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107949</xdr:colOff>
      <xdr:row>1</xdr:row>
      <xdr:rowOff>0</xdr:rowOff>
    </xdr:from>
    <xdr:to>
      <xdr:col>1</xdr:col>
      <xdr:colOff>3402734</xdr:colOff>
      <xdr:row>8</xdr:row>
      <xdr:rowOff>297584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C179FB-3F4A-4E93-B3B8-767D769C2965}"/>
            </a:ext>
            <a:ext uri="{147F2762-F138-4A5C-976F-8EAC2B608ADB}">
              <a16:predDERef xmlns:a16="http://schemas.microsoft.com/office/drawing/2014/main" pred="{C069E183-8AAA-47AD-977D-5D4A4FF10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343181</xdr:colOff>
      <xdr:row>11</xdr:row>
      <xdr:rowOff>281548</xdr:rowOff>
    </xdr:from>
    <xdr:to>
      <xdr:col>21</xdr:col>
      <xdr:colOff>144976</xdr:colOff>
      <xdr:row>41</xdr:row>
      <xdr:rowOff>158284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4C508F6-1B46-4713-A5A8-19BAA0474029}"/>
            </a:ext>
          </a:extLst>
        </xdr:cNvPr>
        <xdr:cNvCxnSpPr/>
      </xdr:nvCxnSpPr>
      <xdr:spPr>
        <a:xfrm flipV="1">
          <a:off x="2674901" y="2666608"/>
          <a:ext cx="4602395" cy="6186096"/>
        </a:xfrm>
        <a:prstGeom prst="line">
          <a:avLst/>
        </a:prstGeom>
        <a:ln w="76200" cap="flat" cmpd="sng" algn="ctr">
          <a:solidFill>
            <a:srgbClr val="D9D9D9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343181</xdr:colOff>
      <xdr:row>11</xdr:row>
      <xdr:rowOff>281548</xdr:rowOff>
    </xdr:from>
    <xdr:to>
      <xdr:col>17</xdr:col>
      <xdr:colOff>150579</xdr:colOff>
      <xdr:row>41</xdr:row>
      <xdr:rowOff>158284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51AF49-D171-4E3C-B3C9-563529124946}"/>
            </a:ext>
          </a:extLst>
        </xdr:cNvPr>
        <xdr:cNvCxnSpPr/>
      </xdr:nvCxnSpPr>
      <xdr:spPr>
        <a:xfrm flipV="1">
          <a:off x="2674901" y="2666608"/>
          <a:ext cx="3236398" cy="6186096"/>
        </a:xfrm>
        <a:prstGeom prst="line">
          <a:avLst/>
        </a:prstGeom>
        <a:ln w="76200" cap="flat" cmpd="sng" algn="ctr">
          <a:solidFill>
            <a:srgbClr val="D9D9D9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343181</xdr:colOff>
      <xdr:row>35</xdr:row>
      <xdr:rowOff>252413</xdr:rowOff>
    </xdr:from>
    <xdr:to>
      <xdr:col>12</xdr:col>
      <xdr:colOff>157582</xdr:colOff>
      <xdr:row>39</xdr:row>
      <xdr:rowOff>161645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D485995-87AA-4BC2-9083-5FEAE3A5ADE8}"/>
            </a:ext>
          </a:extLst>
        </xdr:cNvPr>
        <xdr:cNvCxnSpPr/>
      </xdr:nvCxnSpPr>
      <xdr:spPr>
        <a:xfrm flipV="1">
          <a:off x="2674901" y="7575233"/>
          <a:ext cx="1528901" cy="884592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150579</xdr:colOff>
      <xdr:row>35</xdr:row>
      <xdr:rowOff>252413</xdr:rowOff>
    </xdr:from>
    <xdr:to>
      <xdr:col>25</xdr:col>
      <xdr:colOff>317967</xdr:colOff>
      <xdr:row>41</xdr:row>
      <xdr:rowOff>158284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1B954DD-555C-4344-8CCB-D48F37A6F157}"/>
            </a:ext>
          </a:extLst>
        </xdr:cNvPr>
        <xdr:cNvCxnSpPr/>
      </xdr:nvCxnSpPr>
      <xdr:spPr>
        <a:xfrm flipH="1" flipV="1">
          <a:off x="5911299" y="7575233"/>
          <a:ext cx="2910588" cy="1277471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334776</xdr:colOff>
      <xdr:row>35</xdr:row>
      <xdr:rowOff>252413</xdr:rowOff>
    </xdr:from>
    <xdr:to>
      <xdr:col>17</xdr:col>
      <xdr:colOff>150579</xdr:colOff>
      <xdr:row>41</xdr:row>
      <xdr:rowOff>158284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B799C80-4D21-442A-84C7-ABF4BD7C856D}"/>
            </a:ext>
          </a:extLst>
        </xdr:cNvPr>
        <xdr:cNvCxnSpPr/>
      </xdr:nvCxnSpPr>
      <xdr:spPr>
        <a:xfrm flipV="1">
          <a:off x="4723896" y="7575233"/>
          <a:ext cx="1187403" cy="1277471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326372</xdr:colOff>
      <xdr:row>11</xdr:row>
      <xdr:rowOff>281548</xdr:rowOff>
    </xdr:from>
    <xdr:to>
      <xdr:col>20</xdr:col>
      <xdr:colOff>146377</xdr:colOff>
      <xdr:row>39</xdr:row>
      <xdr:rowOff>161645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B8F74B2-6F38-47D7-9463-B1BA2CD3B787}"/>
            </a:ext>
          </a:extLst>
        </xdr:cNvPr>
        <xdr:cNvCxnSpPr/>
      </xdr:nvCxnSpPr>
      <xdr:spPr>
        <a:xfrm flipV="1">
          <a:off x="6772892" y="2666608"/>
          <a:ext cx="162905" cy="5793217"/>
        </a:xfrm>
        <a:prstGeom prst="line">
          <a:avLst/>
        </a:prstGeom>
        <a:ln w="76200" cap="flat" cmpd="sng" algn="ctr">
          <a:solidFill>
            <a:srgbClr val="B7DEE8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154781</xdr:colOff>
      <xdr:row>35</xdr:row>
      <xdr:rowOff>252413</xdr:rowOff>
    </xdr:from>
    <xdr:to>
      <xdr:col>31</xdr:col>
      <xdr:colOff>305921</xdr:colOff>
      <xdr:row>41</xdr:row>
      <xdr:rowOff>158284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2C33713-309C-4990-BDCA-1049A47E8265}"/>
            </a:ext>
          </a:extLst>
        </xdr:cNvPr>
        <xdr:cNvCxnSpPr/>
      </xdr:nvCxnSpPr>
      <xdr:spPr>
        <a:xfrm flipH="1" flipV="1">
          <a:off x="4886801" y="7575233"/>
          <a:ext cx="6026160" cy="1277471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154781</xdr:colOff>
      <xdr:row>35</xdr:row>
      <xdr:rowOff>252413</xdr:rowOff>
    </xdr:from>
    <xdr:to>
      <xdr:col>19</xdr:col>
      <xdr:colOff>326372</xdr:colOff>
      <xdr:row>41</xdr:row>
      <xdr:rowOff>158284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919D550-5EE6-4F52-8F82-297CBD846612}"/>
            </a:ext>
          </a:extLst>
        </xdr:cNvPr>
        <xdr:cNvCxnSpPr/>
      </xdr:nvCxnSpPr>
      <xdr:spPr>
        <a:xfrm flipH="1" flipV="1">
          <a:off x="4886801" y="7575233"/>
          <a:ext cx="1886091" cy="1277471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153381</xdr:colOff>
      <xdr:row>5</xdr:row>
      <xdr:rowOff>196384</xdr:rowOff>
    </xdr:from>
    <xdr:to>
      <xdr:col>19</xdr:col>
      <xdr:colOff>326372</xdr:colOff>
      <xdr:row>35</xdr:row>
      <xdr:rowOff>252413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B32FEAF-3F26-4BC6-8F6D-854F84DD3E53}"/>
            </a:ext>
          </a:extLst>
        </xdr:cNvPr>
        <xdr:cNvCxnSpPr/>
      </xdr:nvCxnSpPr>
      <xdr:spPr>
        <a:xfrm flipH="1">
          <a:off x="5228301" y="1392724"/>
          <a:ext cx="1544591" cy="6182509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153381</xdr:colOff>
      <xdr:row>5</xdr:row>
      <xdr:rowOff>196384</xdr:rowOff>
    </xdr:from>
    <xdr:to>
      <xdr:col>31</xdr:col>
      <xdr:colOff>305921</xdr:colOff>
      <xdr:row>35</xdr:row>
      <xdr:rowOff>252413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78DBB2D-4A80-4B1A-8087-78B1B0C85046}"/>
            </a:ext>
          </a:extLst>
        </xdr:cNvPr>
        <xdr:cNvCxnSpPr/>
      </xdr:nvCxnSpPr>
      <xdr:spPr>
        <a:xfrm flipH="1">
          <a:off x="5228301" y="1392724"/>
          <a:ext cx="5684660" cy="6182509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334776</xdr:colOff>
      <xdr:row>5</xdr:row>
      <xdr:rowOff>196384</xdr:rowOff>
    </xdr:from>
    <xdr:to>
      <xdr:col>19</xdr:col>
      <xdr:colOff>147778</xdr:colOff>
      <xdr:row>35</xdr:row>
      <xdr:rowOff>252413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050AB16-1C57-4A31-A14B-10F79929243C}"/>
            </a:ext>
          </a:extLst>
        </xdr:cNvPr>
        <xdr:cNvCxnSpPr/>
      </xdr:nvCxnSpPr>
      <xdr:spPr>
        <a:xfrm>
          <a:off x="4723896" y="1392724"/>
          <a:ext cx="1870402" cy="6182509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147778</xdr:colOff>
      <xdr:row>5</xdr:row>
      <xdr:rowOff>196384</xdr:rowOff>
    </xdr:from>
    <xdr:to>
      <xdr:col>25</xdr:col>
      <xdr:colOff>317967</xdr:colOff>
      <xdr:row>35</xdr:row>
      <xdr:rowOff>252413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68E009C-68D2-454D-BEDC-743FF47C8785}"/>
            </a:ext>
          </a:extLst>
        </xdr:cNvPr>
        <xdr:cNvCxnSpPr/>
      </xdr:nvCxnSpPr>
      <xdr:spPr>
        <a:xfrm flipH="1">
          <a:off x="6594298" y="1392724"/>
          <a:ext cx="2227589" cy="6182509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343181</xdr:colOff>
      <xdr:row>7</xdr:row>
      <xdr:rowOff>193022</xdr:rowOff>
    </xdr:from>
    <xdr:to>
      <xdr:col>18</xdr:col>
      <xdr:colOff>149178</xdr:colOff>
      <xdr:row>35</xdr:row>
      <xdr:rowOff>252413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8379E96-272E-46D1-833D-EBA7B1B0A3FC}"/>
            </a:ext>
          </a:extLst>
        </xdr:cNvPr>
        <xdr:cNvCxnSpPr/>
      </xdr:nvCxnSpPr>
      <xdr:spPr>
        <a:xfrm>
          <a:off x="2674901" y="1785602"/>
          <a:ext cx="3577897" cy="5789631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149178</xdr:colOff>
      <xdr:row>35</xdr:row>
      <xdr:rowOff>252413</xdr:rowOff>
    </xdr:from>
    <xdr:to>
      <xdr:col>31</xdr:col>
      <xdr:colOff>305921</xdr:colOff>
      <xdr:row>39</xdr:row>
      <xdr:rowOff>161645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0154225-A601-43BB-B395-97C92DF1B3DC}"/>
            </a:ext>
          </a:extLst>
        </xdr:cNvPr>
        <xdr:cNvCxnSpPr/>
      </xdr:nvCxnSpPr>
      <xdr:spPr>
        <a:xfrm flipH="1" flipV="1">
          <a:off x="6252798" y="7575233"/>
          <a:ext cx="4660163" cy="884592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147778</xdr:colOff>
      <xdr:row>11</xdr:row>
      <xdr:rowOff>281548</xdr:rowOff>
    </xdr:from>
    <xdr:to>
      <xdr:col>36</xdr:col>
      <xdr:colOff>298917</xdr:colOff>
      <xdr:row>11</xdr:row>
      <xdr:rowOff>281548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5CB0001-6F57-48AD-8A03-07B9F4C41D21}"/>
            </a:ext>
          </a:extLst>
        </xdr:cNvPr>
        <xdr:cNvCxnSpPr/>
      </xdr:nvCxnSpPr>
      <xdr:spPr>
        <a:xfrm flipH="1">
          <a:off x="6594298" y="2666608"/>
          <a:ext cx="6026159" cy="0"/>
        </a:xfrm>
        <a:prstGeom prst="line">
          <a:avLst/>
        </a:prstGeom>
        <a:ln w="76200" cap="flat" cmpd="sng" algn="ctr">
          <a:solidFill>
            <a:srgbClr val="FFC00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147778</xdr:colOff>
      <xdr:row>11</xdr:row>
      <xdr:rowOff>281548</xdr:rowOff>
    </xdr:from>
    <xdr:to>
      <xdr:col>36</xdr:col>
      <xdr:colOff>298917</xdr:colOff>
      <xdr:row>17</xdr:row>
      <xdr:rowOff>187419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8EDE548-D4D9-4142-BBBD-171F40CE2026}"/>
            </a:ext>
          </a:extLst>
        </xdr:cNvPr>
        <xdr:cNvCxnSpPr/>
      </xdr:nvCxnSpPr>
      <xdr:spPr>
        <a:xfrm flipH="1" flipV="1">
          <a:off x="6594298" y="2666608"/>
          <a:ext cx="6026159" cy="1277471"/>
        </a:xfrm>
        <a:prstGeom prst="line">
          <a:avLst/>
        </a:prstGeom>
        <a:ln w="76200" cap="flat" cmpd="sng" algn="ctr">
          <a:solidFill>
            <a:srgbClr val="FFC00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11</xdr:row>
      <xdr:rowOff>281548</xdr:rowOff>
    </xdr:from>
    <xdr:to>
      <xdr:col>19</xdr:col>
      <xdr:colOff>147778</xdr:colOff>
      <xdr:row>11</xdr:row>
      <xdr:rowOff>281548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BBF8206-3F27-49BF-A591-C62BAD52A383}"/>
            </a:ext>
          </a:extLst>
        </xdr:cNvPr>
        <xdr:cNvCxnSpPr/>
      </xdr:nvCxnSpPr>
      <xdr:spPr>
        <a:xfrm>
          <a:off x="959784" y="2666608"/>
          <a:ext cx="5634514" cy="0"/>
        </a:xfrm>
        <a:prstGeom prst="line">
          <a:avLst/>
        </a:prstGeom>
        <a:ln w="76200" cap="flat" cmpd="sng" algn="ctr">
          <a:solidFill>
            <a:srgbClr val="FFC00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11</xdr:row>
      <xdr:rowOff>281548</xdr:rowOff>
    </xdr:from>
    <xdr:to>
      <xdr:col>19</xdr:col>
      <xdr:colOff>147778</xdr:colOff>
      <xdr:row>17</xdr:row>
      <xdr:rowOff>187419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CD50ECB-C8C4-458E-AC16-FAB39C11FF07}"/>
            </a:ext>
          </a:extLst>
        </xdr:cNvPr>
        <xdr:cNvCxnSpPr/>
      </xdr:nvCxnSpPr>
      <xdr:spPr>
        <a:xfrm flipV="1">
          <a:off x="959784" y="2666608"/>
          <a:ext cx="5634514" cy="1277471"/>
        </a:xfrm>
        <a:prstGeom prst="line">
          <a:avLst/>
        </a:prstGeom>
        <a:ln w="76200" cap="flat" cmpd="sng" algn="ctr">
          <a:solidFill>
            <a:srgbClr val="FFC00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149178</xdr:colOff>
      <xdr:row>7</xdr:row>
      <xdr:rowOff>193022</xdr:rowOff>
    </xdr:from>
    <xdr:to>
      <xdr:col>31</xdr:col>
      <xdr:colOff>305921</xdr:colOff>
      <xdr:row>11</xdr:row>
      <xdr:rowOff>281548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82C4C03-91C5-4393-A998-9DE9E57458C1}"/>
            </a:ext>
          </a:extLst>
        </xdr:cNvPr>
        <xdr:cNvCxnSpPr/>
      </xdr:nvCxnSpPr>
      <xdr:spPr>
        <a:xfrm flipH="1">
          <a:off x="6252798" y="1785602"/>
          <a:ext cx="4660163" cy="881006"/>
        </a:xfrm>
        <a:prstGeom prst="line">
          <a:avLst/>
        </a:prstGeom>
        <a:ln w="76200" cap="flat" cmpd="sng" algn="ctr">
          <a:solidFill>
            <a:srgbClr val="00B0F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149178</xdr:colOff>
      <xdr:row>11</xdr:row>
      <xdr:rowOff>281548</xdr:rowOff>
    </xdr:from>
    <xdr:to>
      <xdr:col>34</xdr:col>
      <xdr:colOff>301719</xdr:colOff>
      <xdr:row>11</xdr:row>
      <xdr:rowOff>281548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68341DC-A883-4365-B31C-1D5B006098CB}"/>
            </a:ext>
          </a:extLst>
        </xdr:cNvPr>
        <xdr:cNvCxnSpPr/>
      </xdr:nvCxnSpPr>
      <xdr:spPr>
        <a:xfrm flipH="1">
          <a:off x="6252798" y="2666608"/>
          <a:ext cx="5684661" cy="0"/>
        </a:xfrm>
        <a:prstGeom prst="line">
          <a:avLst/>
        </a:prstGeom>
        <a:ln w="76200" cap="flat" cmpd="sng" algn="ctr">
          <a:solidFill>
            <a:srgbClr val="00B0F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151980</xdr:colOff>
      <xdr:row>11</xdr:row>
      <xdr:rowOff>281548</xdr:rowOff>
    </xdr:from>
    <xdr:to>
      <xdr:col>25</xdr:col>
      <xdr:colOff>317967</xdr:colOff>
      <xdr:row>39</xdr:row>
      <xdr:rowOff>161645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90BC1F4-6D16-499B-B57D-0FB058360A89}"/>
            </a:ext>
          </a:extLst>
        </xdr:cNvPr>
        <xdr:cNvCxnSpPr/>
      </xdr:nvCxnSpPr>
      <xdr:spPr>
        <a:xfrm flipH="1" flipV="1">
          <a:off x="5569800" y="2666608"/>
          <a:ext cx="3252087" cy="5793217"/>
        </a:xfrm>
        <a:prstGeom prst="line">
          <a:avLst/>
        </a:prstGeom>
        <a:ln w="76200" cap="flat" cmpd="sng" algn="ctr">
          <a:solidFill>
            <a:srgbClr val="92D05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154781</xdr:colOff>
      <xdr:row>7</xdr:row>
      <xdr:rowOff>193022</xdr:rowOff>
    </xdr:from>
    <xdr:to>
      <xdr:col>19</xdr:col>
      <xdr:colOff>326372</xdr:colOff>
      <xdr:row>11</xdr:row>
      <xdr:rowOff>281548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B236CE7-829E-4EC9-AF53-3DB76F7AD155}"/>
            </a:ext>
          </a:extLst>
        </xdr:cNvPr>
        <xdr:cNvCxnSpPr/>
      </xdr:nvCxnSpPr>
      <xdr:spPr>
        <a:xfrm flipH="1">
          <a:off x="4886801" y="1785602"/>
          <a:ext cx="1886091" cy="881006"/>
        </a:xfrm>
        <a:prstGeom prst="line">
          <a:avLst/>
        </a:prstGeom>
        <a:ln w="76200" cap="flat" cmpd="sng" algn="ctr">
          <a:solidFill>
            <a:srgbClr val="92D05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157582</xdr:colOff>
      <xdr:row>7</xdr:row>
      <xdr:rowOff>193022</xdr:rowOff>
    </xdr:from>
    <xdr:to>
      <xdr:col>25</xdr:col>
      <xdr:colOff>317967</xdr:colOff>
      <xdr:row>11</xdr:row>
      <xdr:rowOff>281548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3571DD4-8CFF-4026-A6FE-FEA661222FD5}"/>
            </a:ext>
          </a:extLst>
        </xdr:cNvPr>
        <xdr:cNvCxnSpPr/>
      </xdr:nvCxnSpPr>
      <xdr:spPr>
        <a:xfrm flipH="1">
          <a:off x="4203802" y="1785602"/>
          <a:ext cx="4618085" cy="881006"/>
        </a:xfrm>
        <a:prstGeom prst="line">
          <a:avLst/>
        </a:prstGeom>
        <a:ln w="76200" cap="flat" cmpd="sng" algn="ctr">
          <a:solidFill>
            <a:srgbClr val="92D05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156182</xdr:colOff>
      <xdr:row>35</xdr:row>
      <xdr:rowOff>252413</xdr:rowOff>
    </xdr:from>
    <xdr:to>
      <xdr:col>36</xdr:col>
      <xdr:colOff>298917</xdr:colOff>
      <xdr:row>35</xdr:row>
      <xdr:rowOff>252413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36A55CA-6E2C-4EC3-A50D-7E4D0306E35D}"/>
            </a:ext>
          </a:extLst>
        </xdr:cNvPr>
        <xdr:cNvCxnSpPr/>
      </xdr:nvCxnSpPr>
      <xdr:spPr>
        <a:xfrm flipH="1">
          <a:off x="4545302" y="7575233"/>
          <a:ext cx="8075155" cy="0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156182</xdr:colOff>
      <xdr:row>11</xdr:row>
      <xdr:rowOff>281548</xdr:rowOff>
    </xdr:from>
    <xdr:to>
      <xdr:col>13</xdr:col>
      <xdr:colOff>334776</xdr:colOff>
      <xdr:row>39</xdr:row>
      <xdr:rowOff>161645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134F472-535E-4B0C-AAA8-422E44F48769}"/>
            </a:ext>
          </a:extLst>
        </xdr:cNvPr>
        <xdr:cNvCxnSpPr/>
      </xdr:nvCxnSpPr>
      <xdr:spPr>
        <a:xfrm flipH="1" flipV="1">
          <a:off x="4545302" y="2666608"/>
          <a:ext cx="178594" cy="5793217"/>
        </a:xfrm>
        <a:prstGeom prst="line">
          <a:avLst/>
        </a:prstGeom>
        <a:ln w="76200" cap="flat" cmpd="sng" algn="ctr">
          <a:solidFill>
            <a:srgbClr val="92D05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334776</xdr:colOff>
      <xdr:row>7</xdr:row>
      <xdr:rowOff>193022</xdr:rowOff>
    </xdr:from>
    <xdr:to>
      <xdr:col>15</xdr:col>
      <xdr:colOff>153381</xdr:colOff>
      <xdr:row>11</xdr:row>
      <xdr:rowOff>281548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D0D0BE5-AB7E-42DC-BF51-986AC7B3D856}"/>
            </a:ext>
          </a:extLst>
        </xdr:cNvPr>
        <xdr:cNvCxnSpPr/>
      </xdr:nvCxnSpPr>
      <xdr:spPr>
        <a:xfrm>
          <a:off x="4723896" y="1785602"/>
          <a:ext cx="504405" cy="881006"/>
        </a:xfrm>
        <a:prstGeom prst="line">
          <a:avLst/>
        </a:prstGeom>
        <a:ln w="76200" cap="flat" cmpd="sng" algn="ctr">
          <a:solidFill>
            <a:srgbClr val="92D05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162766</xdr:colOff>
      <xdr:row>11</xdr:row>
      <xdr:rowOff>281548</xdr:rowOff>
    </xdr:from>
    <xdr:to>
      <xdr:col>34</xdr:col>
      <xdr:colOff>301719</xdr:colOff>
      <xdr:row>23</xdr:row>
      <xdr:rowOff>177334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189685B-B33D-495B-A2EC-3D178F4739DC}"/>
            </a:ext>
          </a:extLst>
        </xdr:cNvPr>
        <xdr:cNvCxnSpPr/>
      </xdr:nvCxnSpPr>
      <xdr:spPr>
        <a:xfrm flipH="1" flipV="1">
          <a:off x="9352486" y="2666608"/>
          <a:ext cx="2584973" cy="2456106"/>
        </a:xfrm>
        <a:prstGeom prst="line">
          <a:avLst/>
        </a:prstGeom>
        <a:ln w="76200" cap="flat" cmpd="sng" algn="ctr">
          <a:solidFill>
            <a:srgbClr val="FFFF0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29</xdr:row>
      <xdr:rowOff>167248</xdr:rowOff>
    </xdr:from>
    <xdr:to>
      <xdr:col>27</xdr:col>
      <xdr:colOff>162766</xdr:colOff>
      <xdr:row>35</xdr:row>
      <xdr:rowOff>252413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805B8C9-7518-4C86-BB69-E3B7BC12EB4C}"/>
            </a:ext>
          </a:extLst>
        </xdr:cNvPr>
        <xdr:cNvCxnSpPr/>
      </xdr:nvCxnSpPr>
      <xdr:spPr>
        <a:xfrm>
          <a:off x="959784" y="6301348"/>
          <a:ext cx="8392702" cy="1273885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29</xdr:row>
      <xdr:rowOff>167248</xdr:rowOff>
    </xdr:from>
    <xdr:to>
      <xdr:col>26</xdr:col>
      <xdr:colOff>137972</xdr:colOff>
      <xdr:row>35</xdr:row>
      <xdr:rowOff>252413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4162729-C996-47AD-8878-078DBD4AA1E4}"/>
            </a:ext>
          </a:extLst>
        </xdr:cNvPr>
        <xdr:cNvCxnSpPr/>
      </xdr:nvCxnSpPr>
      <xdr:spPr>
        <a:xfrm>
          <a:off x="959784" y="6301348"/>
          <a:ext cx="8025008" cy="1273885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29</xdr:row>
      <xdr:rowOff>167248</xdr:rowOff>
    </xdr:from>
    <xdr:to>
      <xdr:col>25</xdr:col>
      <xdr:colOff>139373</xdr:colOff>
      <xdr:row>35</xdr:row>
      <xdr:rowOff>252413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4EE0935-760F-42C0-BE5F-0BE740A8EF70}"/>
            </a:ext>
          </a:extLst>
        </xdr:cNvPr>
        <xdr:cNvCxnSpPr/>
      </xdr:nvCxnSpPr>
      <xdr:spPr>
        <a:xfrm>
          <a:off x="959784" y="6301348"/>
          <a:ext cx="7683509" cy="1273885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142175</xdr:colOff>
      <xdr:row>29</xdr:row>
      <xdr:rowOff>167248</xdr:rowOff>
    </xdr:from>
    <xdr:to>
      <xdr:col>36</xdr:col>
      <xdr:colOff>298917</xdr:colOff>
      <xdr:row>35</xdr:row>
      <xdr:rowOff>252413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FC8EBAD-7DAA-4F77-932B-C83059A9CAC3}"/>
            </a:ext>
          </a:extLst>
        </xdr:cNvPr>
        <xdr:cNvCxnSpPr/>
      </xdr:nvCxnSpPr>
      <xdr:spPr>
        <a:xfrm flipH="1">
          <a:off x="7960295" y="6301348"/>
          <a:ext cx="4660162" cy="1273885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143575</xdr:colOff>
      <xdr:row>29</xdr:row>
      <xdr:rowOff>167248</xdr:rowOff>
    </xdr:from>
    <xdr:to>
      <xdr:col>36</xdr:col>
      <xdr:colOff>298917</xdr:colOff>
      <xdr:row>35</xdr:row>
      <xdr:rowOff>252413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0DE0962-6532-46EB-A1FB-03413180EAED}"/>
            </a:ext>
          </a:extLst>
        </xdr:cNvPr>
        <xdr:cNvCxnSpPr/>
      </xdr:nvCxnSpPr>
      <xdr:spPr>
        <a:xfrm flipH="1">
          <a:off x="7618795" y="6301348"/>
          <a:ext cx="5001662" cy="1273885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144976</xdr:colOff>
      <xdr:row>29</xdr:row>
      <xdr:rowOff>167248</xdr:rowOff>
    </xdr:from>
    <xdr:to>
      <xdr:col>36</xdr:col>
      <xdr:colOff>298917</xdr:colOff>
      <xdr:row>35</xdr:row>
      <xdr:rowOff>252413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993A184C-31C9-444A-9993-F710EE09AFB0}"/>
            </a:ext>
          </a:extLst>
        </xdr:cNvPr>
        <xdr:cNvCxnSpPr/>
      </xdr:nvCxnSpPr>
      <xdr:spPr>
        <a:xfrm flipH="1">
          <a:off x="7277296" y="6301348"/>
          <a:ext cx="5343161" cy="1273885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146377</xdr:colOff>
      <xdr:row>29</xdr:row>
      <xdr:rowOff>167248</xdr:rowOff>
    </xdr:from>
    <xdr:to>
      <xdr:col>36</xdr:col>
      <xdr:colOff>298917</xdr:colOff>
      <xdr:row>35</xdr:row>
      <xdr:rowOff>252413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AFE2FC34-44FD-489E-938E-28061432FF10}"/>
            </a:ext>
          </a:extLst>
        </xdr:cNvPr>
        <xdr:cNvCxnSpPr/>
      </xdr:nvCxnSpPr>
      <xdr:spPr>
        <a:xfrm flipH="1">
          <a:off x="6935797" y="6301348"/>
          <a:ext cx="5684660" cy="1273885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29</xdr:row>
      <xdr:rowOff>167248</xdr:rowOff>
    </xdr:from>
    <xdr:to>
      <xdr:col>24</xdr:col>
      <xdr:colOff>140774</xdr:colOff>
      <xdr:row>35</xdr:row>
      <xdr:rowOff>252413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3DBCD466-F207-482B-913D-0F42CDDE72DA}"/>
            </a:ext>
          </a:extLst>
        </xdr:cNvPr>
        <xdr:cNvCxnSpPr/>
      </xdr:nvCxnSpPr>
      <xdr:spPr>
        <a:xfrm>
          <a:off x="959784" y="6301348"/>
          <a:ext cx="7342010" cy="1273885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35</xdr:row>
      <xdr:rowOff>252413</xdr:rowOff>
    </xdr:from>
    <xdr:to>
      <xdr:col>16</xdr:col>
      <xdr:colOff>151980</xdr:colOff>
      <xdr:row>35</xdr:row>
      <xdr:rowOff>252413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835FADF-3C5D-410B-98B2-A5976F1EE3B8}"/>
            </a:ext>
          </a:extLst>
        </xdr:cNvPr>
        <xdr:cNvCxnSpPr/>
      </xdr:nvCxnSpPr>
      <xdr:spPr>
        <a:xfrm>
          <a:off x="959784" y="7575233"/>
          <a:ext cx="4610016" cy="0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347382</xdr:colOff>
      <xdr:row>35</xdr:row>
      <xdr:rowOff>252413</xdr:rowOff>
    </xdr:from>
    <xdr:to>
      <xdr:col>16</xdr:col>
      <xdr:colOff>151980</xdr:colOff>
      <xdr:row>35</xdr:row>
      <xdr:rowOff>252413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1364D52-DD1A-4A23-8B04-2532909E0ECD}"/>
            </a:ext>
          </a:extLst>
        </xdr:cNvPr>
        <xdr:cNvCxnSpPr/>
      </xdr:nvCxnSpPr>
      <xdr:spPr>
        <a:xfrm>
          <a:off x="1642782" y="7575233"/>
          <a:ext cx="3927018" cy="0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11</xdr:row>
      <xdr:rowOff>281548</xdr:rowOff>
    </xdr:from>
    <xdr:to>
      <xdr:col>22</xdr:col>
      <xdr:colOff>143575</xdr:colOff>
      <xdr:row>23</xdr:row>
      <xdr:rowOff>177334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C37F5F5-E723-4547-8A96-50E8B878A872}"/>
            </a:ext>
          </a:extLst>
        </xdr:cNvPr>
        <xdr:cNvCxnSpPr/>
      </xdr:nvCxnSpPr>
      <xdr:spPr>
        <a:xfrm flipV="1">
          <a:off x="959784" y="2666608"/>
          <a:ext cx="6659011" cy="2456106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11</xdr:row>
      <xdr:rowOff>281548</xdr:rowOff>
    </xdr:from>
    <xdr:to>
      <xdr:col>23</xdr:col>
      <xdr:colOff>142175</xdr:colOff>
      <xdr:row>23</xdr:row>
      <xdr:rowOff>177334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3DB7D68-3F03-4615-948A-A4D912FA8B4D}"/>
            </a:ext>
          </a:extLst>
        </xdr:cNvPr>
        <xdr:cNvCxnSpPr/>
      </xdr:nvCxnSpPr>
      <xdr:spPr>
        <a:xfrm flipV="1">
          <a:off x="959784" y="2666608"/>
          <a:ext cx="7000511" cy="2456106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350184</xdr:colOff>
      <xdr:row>11</xdr:row>
      <xdr:rowOff>281548</xdr:rowOff>
    </xdr:from>
    <xdr:to>
      <xdr:col>24</xdr:col>
      <xdr:colOff>140774</xdr:colOff>
      <xdr:row>23</xdr:row>
      <xdr:rowOff>177334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FC8216A3-CCFC-4016-8EEF-405BF384B122}"/>
            </a:ext>
          </a:extLst>
        </xdr:cNvPr>
        <xdr:cNvCxnSpPr/>
      </xdr:nvCxnSpPr>
      <xdr:spPr>
        <a:xfrm flipV="1">
          <a:off x="959784" y="2666608"/>
          <a:ext cx="7342010" cy="2456106"/>
        </a:xfrm>
        <a:prstGeom prst="line">
          <a:avLst/>
        </a:prstGeom>
        <a:ln w="76200" cap="flat" cmpd="sng" algn="ctr">
          <a:solidFill>
            <a:srgbClr val="DA9694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347382</xdr:colOff>
      <xdr:row>11</xdr:row>
      <xdr:rowOff>281548</xdr:rowOff>
    </xdr:from>
    <xdr:to>
      <xdr:col>25</xdr:col>
      <xdr:colOff>139373</xdr:colOff>
      <xdr:row>11</xdr:row>
      <xdr:rowOff>281548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7C73BFB-B861-4A02-A86E-5179516F8689}"/>
            </a:ext>
          </a:extLst>
        </xdr:cNvPr>
        <xdr:cNvCxnSpPr/>
      </xdr:nvCxnSpPr>
      <xdr:spPr>
        <a:xfrm>
          <a:off x="1642782" y="2666608"/>
          <a:ext cx="7000511" cy="0"/>
        </a:xfrm>
        <a:prstGeom prst="line">
          <a:avLst/>
        </a:prstGeom>
        <a:ln w="76200" cap="flat" cmpd="sng" algn="ctr">
          <a:solidFill>
            <a:srgbClr val="FFC000">
              <a:alpha val="25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kCarloAlmarza\Downloads\AD7699%20GP3%20Resource_07122023%20%20(1).xlsx" TargetMode="External"/><Relationship Id="rId1" Type="http://schemas.openxmlformats.org/officeDocument/2006/relationships/externalLinkPath" Target="/personal/christianerwin_canuza_gpsynergia_com/Documents/Microsoft%20Teams%20Chat%20Files/AD7699%20GP3%20Resource_07122023%20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atepacific-my.sharepoint.com/personal/arma_espiritu_gpsynergia_com/Documents/Microsoft%20Teams%20Chat%20Files/LTX_OP200_400_467_STS%20Migration_Timeline_20230120.xlsx#BgEIDA4ADAMGBAcBBAQECw=54.0" TargetMode="External"/><Relationship Id="rId1" Type="http://schemas.openxmlformats.org/officeDocument/2006/relationships/externalLinkPath" Target="/personal/arma_espiritu_gpsynergia_com/Documents/Microsoft%20Teams%20Chat%20Files/LTX_OP200_400_467_STS%20Migration_Timeline_20230120.xlsx#BgEIDA4ADAMGBAcBBAQECw=54.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Timeline"/>
      <sheetName val="Process Check List"/>
      <sheetName val="HW&amp;SW ADC CHECKLIST"/>
      <sheetName val="Hardware Development Checklist"/>
      <sheetName val="DATA"/>
      <sheetName val="GP3_Resource_Map"/>
      <sheetName val="GP3_Resource_Pin_Map"/>
      <sheetName val="GP3_Relay_Map (SITE 1)"/>
      <sheetName val="GP3_Relay_Map (SITE 2)"/>
      <sheetName val="Sheet3"/>
      <sheetName val="GROUNDINGS"/>
      <sheetName val="Slot10_11_12 PXIe-4162_SMU"/>
      <sheetName val="PXIe-4137_SMU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 t="str">
            <v>Complete</v>
          </cell>
          <cell r="C8">
            <v>9</v>
          </cell>
        </row>
        <row r="9">
          <cell r="B9" t="str">
            <v>Remaining</v>
          </cell>
          <cell r="C9">
            <v>51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Phases"/>
      <sheetName val="Data"/>
      <sheetName val="Debug Phase Checklist"/>
      <sheetName val="Remaining Tasks List"/>
      <sheetName val="OP400_PD_BBIS"/>
      <sheetName val="OP400_PD_ABIS"/>
      <sheetName val="OP400_PD_QA"/>
      <sheetName val="OP200_BBIS"/>
      <sheetName val="OP200_ABIS"/>
      <sheetName val="OP200_QA"/>
      <sheetName val="OP467_PD"/>
      <sheetName val="Schedule"/>
      <sheetName val="Dashboard"/>
    </sheetNames>
    <sheetDataSet>
      <sheetData sheetId="0"/>
      <sheetData sheetId="1">
        <row r="4">
          <cell r="A4" t="str">
            <v>Not Started</v>
          </cell>
          <cell r="B4" t="e">
            <v>#REF!</v>
          </cell>
        </row>
        <row r="5">
          <cell r="A5" t="str">
            <v>On-schedule</v>
          </cell>
          <cell r="B5" t="e">
            <v>#REF!</v>
          </cell>
        </row>
        <row r="6">
          <cell r="A6" t="str">
            <v>Delay</v>
          </cell>
          <cell r="B6" t="e">
            <v>#REF!</v>
          </cell>
        </row>
        <row r="7">
          <cell r="A7" t="str">
            <v>Blocked</v>
          </cell>
          <cell r="B7" t="e">
            <v>#REF!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BAF7-D989-4576-98A1-818CA979A250}">
  <dimension ref="A1:LG55"/>
  <sheetViews>
    <sheetView topLeftCell="A18" zoomScale="70" zoomScaleNormal="70" workbookViewId="0">
      <selection activeCell="GC35" sqref="GC35"/>
    </sheetView>
  </sheetViews>
  <sheetFormatPr defaultColWidth="8.7109375" defaultRowHeight="16.5" x14ac:dyDescent="0.3"/>
  <cols>
    <col min="1" max="1" width="25.5703125" style="78" customWidth="1"/>
    <col min="2" max="2" width="60.7109375" style="78" bestFit="1" customWidth="1"/>
    <col min="3" max="3" width="27.140625" style="78" customWidth="1"/>
    <col min="4" max="4" width="12.85546875" style="79" customWidth="1"/>
    <col min="5" max="5" width="15.5703125" style="79" customWidth="1"/>
    <col min="6" max="6" width="12.85546875" style="105" customWidth="1"/>
    <col min="7" max="7" width="16.42578125" style="105" bestFit="1" customWidth="1"/>
    <col min="8" max="8" width="11.140625" style="79" customWidth="1"/>
    <col min="9" max="9" width="13.28515625" style="78" bestFit="1" customWidth="1"/>
    <col min="10" max="30" width="8.42578125" style="78" hidden="1" customWidth="1"/>
    <col min="31" max="60" width="7.42578125" style="78" hidden="1" customWidth="1"/>
    <col min="61" max="91" width="6.5703125" style="78" hidden="1" customWidth="1"/>
    <col min="92" max="152" width="7.7109375" style="78" hidden="1" customWidth="1"/>
    <col min="153" max="183" width="7.5703125" style="78" hidden="1" customWidth="1"/>
    <col min="184" max="184" width="8.28515625" style="78" hidden="1" customWidth="1"/>
    <col min="185" max="213" width="8.28515625" style="78" bestFit="1" customWidth="1"/>
    <col min="214" max="244" width="7.7109375" style="78" bestFit="1" customWidth="1"/>
    <col min="245" max="275" width="7.28515625" style="78" bestFit="1" customWidth="1"/>
    <col min="276" max="303" width="7.7109375" style="78" bestFit="1" customWidth="1"/>
    <col min="304" max="309" width="8.28515625" style="78" bestFit="1" customWidth="1"/>
    <col min="310" max="16384" width="8.7109375" style="78"/>
  </cols>
  <sheetData>
    <row r="1" spans="1:319" ht="30" x14ac:dyDescent="0.35">
      <c r="A1" s="72" t="s">
        <v>1198</v>
      </c>
      <c r="B1" s="73"/>
      <c r="C1" s="73"/>
      <c r="D1" s="74" t="s">
        <v>1475</v>
      </c>
      <c r="E1" s="75"/>
      <c r="F1" s="76"/>
      <c r="G1" s="76"/>
      <c r="H1" s="77"/>
      <c r="I1" s="73"/>
    </row>
    <row r="2" spans="1:319" x14ac:dyDescent="0.3">
      <c r="F2" s="78"/>
      <c r="G2" s="78"/>
    </row>
    <row r="3" spans="1:319" x14ac:dyDescent="0.3">
      <c r="F3" s="78"/>
      <c r="G3" s="78"/>
    </row>
    <row r="4" spans="1:319" x14ac:dyDescent="0.3">
      <c r="F4" s="78"/>
      <c r="G4" s="78"/>
    </row>
    <row r="5" spans="1:319" x14ac:dyDescent="0.3">
      <c r="F5" s="78"/>
      <c r="G5" s="78"/>
    </row>
    <row r="6" spans="1:319" x14ac:dyDescent="0.3">
      <c r="F6" s="78"/>
      <c r="G6" s="78"/>
    </row>
    <row r="7" spans="1:319" x14ac:dyDescent="0.3">
      <c r="F7" s="78"/>
      <c r="G7" s="78"/>
    </row>
    <row r="8" spans="1:319" ht="17.25" thickBot="1" x14ac:dyDescent="0.35">
      <c r="F8" s="78"/>
      <c r="G8" s="78"/>
    </row>
    <row r="9" spans="1:319" ht="30" x14ac:dyDescent="0.3">
      <c r="A9" s="80" t="s">
        <v>1145</v>
      </c>
      <c r="B9" s="81" t="s">
        <v>1146</v>
      </c>
      <c r="C9" s="81" t="s">
        <v>1147</v>
      </c>
      <c r="D9" s="81" t="s">
        <v>1148</v>
      </c>
      <c r="E9" s="81" t="s">
        <v>1149</v>
      </c>
      <c r="F9" s="71" t="s">
        <v>1150</v>
      </c>
      <c r="G9" s="71" t="s">
        <v>1151</v>
      </c>
      <c r="H9" s="82" t="s">
        <v>1152</v>
      </c>
      <c r="I9" s="83" t="s">
        <v>1153</v>
      </c>
      <c r="J9" s="84">
        <v>44692</v>
      </c>
      <c r="K9" s="85">
        <v>44693</v>
      </c>
      <c r="L9" s="85">
        <v>44694</v>
      </c>
      <c r="M9" s="85">
        <v>44695</v>
      </c>
      <c r="N9" s="85">
        <v>44696</v>
      </c>
      <c r="O9" s="85">
        <v>44697</v>
      </c>
      <c r="P9" s="85">
        <v>44698</v>
      </c>
      <c r="Q9" s="85">
        <v>44699</v>
      </c>
      <c r="R9" s="85">
        <v>44700</v>
      </c>
      <c r="S9" s="85">
        <v>44701</v>
      </c>
      <c r="T9" s="85">
        <v>44702</v>
      </c>
      <c r="U9" s="85">
        <v>44703</v>
      </c>
      <c r="V9" s="85">
        <v>44704</v>
      </c>
      <c r="W9" s="85">
        <v>44705</v>
      </c>
      <c r="X9" s="85">
        <v>44706</v>
      </c>
      <c r="Y9" s="85">
        <v>44707</v>
      </c>
      <c r="Z9" s="85">
        <v>44708</v>
      </c>
      <c r="AA9" s="85">
        <v>44709</v>
      </c>
      <c r="AB9" s="85">
        <v>44710</v>
      </c>
      <c r="AC9" s="85">
        <v>44711</v>
      </c>
      <c r="AD9" s="85">
        <v>44712</v>
      </c>
      <c r="AE9" s="85">
        <v>44713</v>
      </c>
      <c r="AF9" s="85">
        <v>44714</v>
      </c>
      <c r="AG9" s="85">
        <v>44715</v>
      </c>
      <c r="AH9" s="85">
        <v>44716</v>
      </c>
      <c r="AI9" s="85">
        <v>44717</v>
      </c>
      <c r="AJ9" s="85">
        <v>44718</v>
      </c>
      <c r="AK9" s="85">
        <v>44719</v>
      </c>
      <c r="AL9" s="85">
        <v>44720</v>
      </c>
      <c r="AM9" s="85">
        <v>44721</v>
      </c>
      <c r="AN9" s="85">
        <v>44722</v>
      </c>
      <c r="AO9" s="85">
        <v>44723</v>
      </c>
      <c r="AP9" s="85">
        <v>44724</v>
      </c>
      <c r="AQ9" s="85">
        <v>44725</v>
      </c>
      <c r="AR9" s="85">
        <v>44726</v>
      </c>
      <c r="AS9" s="85">
        <v>44727</v>
      </c>
      <c r="AT9" s="85">
        <v>44728</v>
      </c>
      <c r="AU9" s="85">
        <v>44729</v>
      </c>
      <c r="AV9" s="85">
        <v>44730</v>
      </c>
      <c r="AW9" s="85">
        <v>44731</v>
      </c>
      <c r="AX9" s="85">
        <v>44732</v>
      </c>
      <c r="AY9" s="85">
        <v>44733</v>
      </c>
      <c r="AZ9" s="85">
        <v>44734</v>
      </c>
      <c r="BA9" s="85">
        <v>44735</v>
      </c>
      <c r="BB9" s="85">
        <v>44736</v>
      </c>
      <c r="BC9" s="85">
        <v>44737</v>
      </c>
      <c r="BD9" s="85">
        <v>44738</v>
      </c>
      <c r="BE9" s="85">
        <v>44739</v>
      </c>
      <c r="BF9" s="85">
        <v>44740</v>
      </c>
      <c r="BG9" s="85">
        <v>44741</v>
      </c>
      <c r="BH9" s="85">
        <v>44742</v>
      </c>
      <c r="BI9" s="85">
        <v>44743</v>
      </c>
      <c r="BJ9" s="85">
        <v>44744</v>
      </c>
      <c r="BK9" s="85">
        <v>44745</v>
      </c>
      <c r="BL9" s="85">
        <v>44746</v>
      </c>
      <c r="BM9" s="85">
        <v>44747</v>
      </c>
      <c r="BN9" s="85">
        <v>44748</v>
      </c>
      <c r="BO9" s="85">
        <v>44749</v>
      </c>
      <c r="BP9" s="85">
        <v>44750</v>
      </c>
      <c r="BQ9" s="85">
        <v>44751</v>
      </c>
      <c r="BR9" s="85">
        <v>44752</v>
      </c>
      <c r="BS9" s="85">
        <v>44753</v>
      </c>
      <c r="BT9" s="85">
        <v>44754</v>
      </c>
      <c r="BU9" s="85">
        <v>44755</v>
      </c>
      <c r="BV9" s="85">
        <v>44756</v>
      </c>
      <c r="BW9" s="85">
        <v>44757</v>
      </c>
      <c r="BX9" s="85">
        <v>44758</v>
      </c>
      <c r="BY9" s="85">
        <v>44759</v>
      </c>
      <c r="BZ9" s="85">
        <v>44760</v>
      </c>
      <c r="CA9" s="85">
        <v>44761</v>
      </c>
      <c r="CB9" s="85">
        <v>44762</v>
      </c>
      <c r="CC9" s="85">
        <v>44763</v>
      </c>
      <c r="CD9" s="85">
        <v>44764</v>
      </c>
      <c r="CE9" s="85">
        <v>44765</v>
      </c>
      <c r="CF9" s="85">
        <v>44766</v>
      </c>
      <c r="CG9" s="85">
        <v>44767</v>
      </c>
      <c r="CH9" s="85">
        <v>44768</v>
      </c>
      <c r="CI9" s="85">
        <v>44769</v>
      </c>
      <c r="CJ9" s="85">
        <v>44770</v>
      </c>
      <c r="CK9" s="85">
        <v>44771</v>
      </c>
      <c r="CL9" s="85">
        <v>44772</v>
      </c>
      <c r="CM9" s="85">
        <v>44773</v>
      </c>
      <c r="CN9" s="85">
        <v>44774</v>
      </c>
      <c r="CO9" s="85">
        <v>44775</v>
      </c>
      <c r="CP9" s="85">
        <v>44776</v>
      </c>
      <c r="CQ9" s="85">
        <v>44777</v>
      </c>
      <c r="CR9" s="85">
        <v>44778</v>
      </c>
      <c r="CS9" s="85">
        <v>44779</v>
      </c>
      <c r="CT9" s="85">
        <v>44780</v>
      </c>
      <c r="CU9" s="85">
        <v>44781</v>
      </c>
      <c r="CV9" s="85">
        <v>44782</v>
      </c>
      <c r="CW9" s="85">
        <v>44783</v>
      </c>
      <c r="CX9" s="85">
        <v>44784</v>
      </c>
      <c r="CY9" s="85">
        <v>44785</v>
      </c>
      <c r="CZ9" s="85">
        <v>44786</v>
      </c>
      <c r="DA9" s="85">
        <v>44787</v>
      </c>
      <c r="DB9" s="85">
        <v>44788</v>
      </c>
      <c r="DC9" s="85">
        <v>44789</v>
      </c>
      <c r="DD9" s="85">
        <v>44790</v>
      </c>
      <c r="DE9" s="85">
        <v>44791</v>
      </c>
      <c r="DF9" s="85">
        <v>44792</v>
      </c>
      <c r="DG9" s="85">
        <v>44793</v>
      </c>
      <c r="DH9" s="85">
        <v>44794</v>
      </c>
      <c r="DI9" s="85">
        <v>44795</v>
      </c>
      <c r="DJ9" s="85">
        <v>44796</v>
      </c>
      <c r="DK9" s="85">
        <v>44797</v>
      </c>
      <c r="DL9" s="85">
        <v>44798</v>
      </c>
      <c r="DM9" s="85">
        <v>44799</v>
      </c>
      <c r="DN9" s="85">
        <v>44800</v>
      </c>
      <c r="DO9" s="85">
        <v>44801</v>
      </c>
      <c r="DP9" s="85">
        <v>44802</v>
      </c>
      <c r="DQ9" s="85">
        <v>44803</v>
      </c>
      <c r="DR9" s="85">
        <v>44804</v>
      </c>
      <c r="DS9" s="85">
        <v>44805</v>
      </c>
      <c r="DT9" s="85">
        <v>44806</v>
      </c>
      <c r="DU9" s="85">
        <v>44807</v>
      </c>
      <c r="DV9" s="85">
        <v>44808</v>
      </c>
      <c r="DW9" s="85">
        <v>44809</v>
      </c>
      <c r="DX9" s="85">
        <v>44810</v>
      </c>
      <c r="DY9" s="85">
        <v>44811</v>
      </c>
      <c r="DZ9" s="85">
        <v>44812</v>
      </c>
      <c r="EA9" s="85">
        <v>44813</v>
      </c>
      <c r="EB9" s="85">
        <v>44814</v>
      </c>
      <c r="EC9" s="85">
        <v>44815</v>
      </c>
      <c r="ED9" s="85">
        <v>44816</v>
      </c>
      <c r="EE9" s="85">
        <v>44817</v>
      </c>
      <c r="EF9" s="85">
        <v>44818</v>
      </c>
      <c r="EG9" s="85">
        <v>44819</v>
      </c>
      <c r="EH9" s="85">
        <v>44820</v>
      </c>
      <c r="EI9" s="85">
        <v>44821</v>
      </c>
      <c r="EJ9" s="85">
        <v>44822</v>
      </c>
      <c r="EK9" s="85">
        <v>44823</v>
      </c>
      <c r="EL9" s="85">
        <v>44824</v>
      </c>
      <c r="EM9" s="85">
        <v>44825</v>
      </c>
      <c r="EN9" s="85">
        <v>44826</v>
      </c>
      <c r="EO9" s="85">
        <v>44827</v>
      </c>
      <c r="EP9" s="85">
        <v>44828</v>
      </c>
      <c r="EQ9" s="85">
        <v>44829</v>
      </c>
      <c r="ER9" s="85">
        <v>44830</v>
      </c>
      <c r="ES9" s="85">
        <v>44831</v>
      </c>
      <c r="ET9" s="85">
        <v>44832</v>
      </c>
      <c r="EU9" s="85">
        <v>44833</v>
      </c>
      <c r="EV9" s="85">
        <v>44834</v>
      </c>
      <c r="EW9" s="85">
        <v>44835</v>
      </c>
      <c r="EX9" s="85">
        <v>44836</v>
      </c>
      <c r="EY9" s="85">
        <v>44837</v>
      </c>
      <c r="EZ9" s="85">
        <v>44838</v>
      </c>
      <c r="FA9" s="85">
        <v>44839</v>
      </c>
      <c r="FB9" s="85">
        <v>44840</v>
      </c>
      <c r="FC9" s="85">
        <v>44841</v>
      </c>
      <c r="FD9" s="85">
        <v>44842</v>
      </c>
      <c r="FE9" s="85">
        <v>44843</v>
      </c>
      <c r="FF9" s="85">
        <v>44844</v>
      </c>
      <c r="FG9" s="85">
        <v>44845</v>
      </c>
      <c r="FH9" s="85">
        <v>44846</v>
      </c>
      <c r="FI9" s="85">
        <v>44847</v>
      </c>
      <c r="FJ9" s="85">
        <v>44848</v>
      </c>
      <c r="FK9" s="85">
        <v>44849</v>
      </c>
      <c r="FL9" s="85">
        <v>44850</v>
      </c>
      <c r="FM9" s="85">
        <v>44851</v>
      </c>
      <c r="FN9" s="85">
        <v>44852</v>
      </c>
      <c r="FO9" s="85">
        <v>44853</v>
      </c>
      <c r="FP9" s="85">
        <v>44854</v>
      </c>
      <c r="FQ9" s="85">
        <v>44855</v>
      </c>
      <c r="FR9" s="85">
        <v>44856</v>
      </c>
      <c r="FS9" s="85">
        <v>44857</v>
      </c>
      <c r="FT9" s="85">
        <v>44858</v>
      </c>
      <c r="FU9" s="85">
        <v>44859</v>
      </c>
      <c r="FV9" s="85">
        <v>44860</v>
      </c>
      <c r="FW9" s="85">
        <v>44861</v>
      </c>
      <c r="FX9" s="85">
        <v>44862</v>
      </c>
      <c r="FY9" s="85">
        <v>44863</v>
      </c>
      <c r="FZ9" s="85">
        <v>44864</v>
      </c>
      <c r="GA9" s="85">
        <v>44865</v>
      </c>
      <c r="GB9" s="85">
        <v>44866</v>
      </c>
      <c r="GC9" s="85">
        <v>44867</v>
      </c>
      <c r="GD9" s="85">
        <v>44868</v>
      </c>
      <c r="GE9" s="85">
        <v>44869</v>
      </c>
      <c r="GF9" s="85">
        <v>44870</v>
      </c>
      <c r="GG9" s="85">
        <v>44871</v>
      </c>
      <c r="GH9" s="85">
        <v>44872</v>
      </c>
      <c r="GI9" s="85">
        <v>44873</v>
      </c>
      <c r="GJ9" s="85">
        <v>44874</v>
      </c>
      <c r="GK9" s="85">
        <v>44875</v>
      </c>
      <c r="GL9" s="85">
        <v>44876</v>
      </c>
      <c r="GM9" s="85">
        <v>44877</v>
      </c>
      <c r="GN9" s="85">
        <v>44878</v>
      </c>
      <c r="GO9" s="85">
        <v>44879</v>
      </c>
      <c r="GP9" s="85">
        <v>44880</v>
      </c>
      <c r="GQ9" s="85">
        <v>44881</v>
      </c>
      <c r="GR9" s="85">
        <v>44882</v>
      </c>
      <c r="GS9" s="85">
        <v>44883</v>
      </c>
      <c r="GT9" s="85">
        <v>44884</v>
      </c>
      <c r="GU9" s="85">
        <v>44885</v>
      </c>
      <c r="GV9" s="85">
        <v>44886</v>
      </c>
      <c r="GW9" s="85">
        <v>44887</v>
      </c>
      <c r="GX9" s="85">
        <v>44888</v>
      </c>
      <c r="GY9" s="85">
        <v>44889</v>
      </c>
      <c r="GZ9" s="85">
        <v>44890</v>
      </c>
      <c r="HA9" s="85">
        <v>44891</v>
      </c>
      <c r="HB9" s="85">
        <v>44892</v>
      </c>
      <c r="HC9" s="85">
        <v>44893</v>
      </c>
      <c r="HD9" s="85">
        <v>44894</v>
      </c>
      <c r="HE9" s="85">
        <v>44895</v>
      </c>
      <c r="HF9" s="85">
        <v>44896</v>
      </c>
      <c r="HG9" s="85">
        <v>44897</v>
      </c>
      <c r="HH9" s="85">
        <v>44898</v>
      </c>
      <c r="HI9" s="85">
        <v>44899</v>
      </c>
      <c r="HJ9" s="85">
        <v>44900</v>
      </c>
      <c r="HK9" s="85">
        <v>44901</v>
      </c>
      <c r="HL9" s="85">
        <v>44902</v>
      </c>
      <c r="HM9" s="85">
        <v>44903</v>
      </c>
      <c r="HN9" s="85">
        <v>44904</v>
      </c>
      <c r="HO9" s="85">
        <v>44905</v>
      </c>
      <c r="HP9" s="85">
        <v>44906</v>
      </c>
      <c r="HQ9" s="85">
        <v>44907</v>
      </c>
      <c r="HR9" s="85">
        <v>44908</v>
      </c>
      <c r="HS9" s="85">
        <v>44909</v>
      </c>
      <c r="HT9" s="85">
        <v>44910</v>
      </c>
      <c r="HU9" s="85">
        <v>44911</v>
      </c>
      <c r="HV9" s="85">
        <v>44912</v>
      </c>
      <c r="HW9" s="85">
        <v>44913</v>
      </c>
      <c r="HX9" s="85">
        <v>44914</v>
      </c>
      <c r="HY9" s="85">
        <v>44915</v>
      </c>
      <c r="HZ9" s="85">
        <v>44916</v>
      </c>
      <c r="IA9" s="85">
        <v>44917</v>
      </c>
      <c r="IB9" s="85">
        <v>44918</v>
      </c>
      <c r="IC9" s="85">
        <v>44919</v>
      </c>
      <c r="ID9" s="85">
        <v>44920</v>
      </c>
      <c r="IE9" s="85">
        <v>44921</v>
      </c>
      <c r="IF9" s="85">
        <v>44922</v>
      </c>
      <c r="IG9" s="85">
        <v>44923</v>
      </c>
      <c r="IH9" s="85">
        <v>44924</v>
      </c>
      <c r="II9" s="85">
        <v>44925</v>
      </c>
      <c r="IJ9" s="85">
        <v>44926</v>
      </c>
      <c r="IK9" s="85">
        <v>44927</v>
      </c>
      <c r="IL9" s="85">
        <v>44928</v>
      </c>
      <c r="IM9" s="85">
        <v>44929</v>
      </c>
      <c r="IN9" s="85">
        <v>44930</v>
      </c>
      <c r="IO9" s="85">
        <v>44931</v>
      </c>
      <c r="IP9" s="85">
        <v>44932</v>
      </c>
      <c r="IQ9" s="85">
        <v>44933</v>
      </c>
      <c r="IR9" s="85">
        <v>44934</v>
      </c>
      <c r="IS9" s="85">
        <v>44935</v>
      </c>
      <c r="IT9" s="85">
        <v>44936</v>
      </c>
      <c r="IU9" s="85">
        <v>44937</v>
      </c>
      <c r="IV9" s="85">
        <v>44938</v>
      </c>
      <c r="IW9" s="85">
        <v>44939</v>
      </c>
      <c r="IX9" s="85">
        <v>44940</v>
      </c>
      <c r="IY9" s="85">
        <v>44941</v>
      </c>
      <c r="IZ9" s="85">
        <v>44942</v>
      </c>
      <c r="JA9" s="85">
        <v>44943</v>
      </c>
      <c r="JB9" s="85">
        <v>44944</v>
      </c>
      <c r="JC9" s="85">
        <v>44945</v>
      </c>
      <c r="JD9" s="85">
        <v>44946</v>
      </c>
      <c r="JE9" s="85">
        <v>44947</v>
      </c>
      <c r="JF9" s="85">
        <v>44948</v>
      </c>
      <c r="JG9" s="85">
        <v>44949</v>
      </c>
      <c r="JH9" s="85">
        <v>44950</v>
      </c>
      <c r="JI9" s="85">
        <v>44951</v>
      </c>
      <c r="JJ9" s="85">
        <v>44952</v>
      </c>
      <c r="JK9" s="85">
        <v>44953</v>
      </c>
      <c r="JL9" s="85">
        <v>44954</v>
      </c>
      <c r="JM9" s="85">
        <v>44955</v>
      </c>
      <c r="JN9" s="85">
        <v>44956</v>
      </c>
      <c r="JO9" s="85">
        <v>44957</v>
      </c>
      <c r="JP9" s="85">
        <v>44958</v>
      </c>
      <c r="JQ9" s="85">
        <v>44959</v>
      </c>
      <c r="JR9" s="85">
        <v>44960</v>
      </c>
      <c r="JS9" s="85">
        <v>44961</v>
      </c>
      <c r="JT9" s="85">
        <v>44962</v>
      </c>
      <c r="JU9" s="85">
        <v>44963</v>
      </c>
      <c r="JV9" s="85">
        <v>44964</v>
      </c>
      <c r="JW9" s="85">
        <v>44965</v>
      </c>
      <c r="JX9" s="85">
        <v>44966</v>
      </c>
      <c r="JY9" s="85">
        <v>44967</v>
      </c>
      <c r="JZ9" s="85">
        <v>44968</v>
      </c>
      <c r="KA9" s="85">
        <v>44969</v>
      </c>
      <c r="KB9" s="85">
        <v>44970</v>
      </c>
      <c r="KC9" s="85">
        <v>44971</v>
      </c>
      <c r="KD9" s="85">
        <v>44972</v>
      </c>
      <c r="KE9" s="85">
        <v>44973</v>
      </c>
      <c r="KF9" s="85">
        <v>44974</v>
      </c>
      <c r="KG9" s="85">
        <v>44975</v>
      </c>
      <c r="KH9" s="85">
        <v>44976</v>
      </c>
      <c r="KI9" s="85">
        <v>44977</v>
      </c>
      <c r="KJ9" s="85">
        <v>44978</v>
      </c>
      <c r="KK9" s="85">
        <v>44979</v>
      </c>
      <c r="KL9" s="85">
        <v>44980</v>
      </c>
      <c r="KM9" s="85">
        <v>44981</v>
      </c>
      <c r="KN9" s="85">
        <v>44982</v>
      </c>
      <c r="KO9" s="85">
        <v>44983</v>
      </c>
      <c r="KP9" s="85">
        <v>44984</v>
      </c>
      <c r="KQ9" s="85">
        <v>44985</v>
      </c>
      <c r="KR9" s="85">
        <v>44986</v>
      </c>
      <c r="KS9" s="85">
        <v>44987</v>
      </c>
      <c r="KT9" s="85">
        <v>44988</v>
      </c>
      <c r="KU9" s="85">
        <v>44989</v>
      </c>
      <c r="KV9" s="85">
        <v>44990</v>
      </c>
      <c r="KW9" s="85">
        <v>44991</v>
      </c>
      <c r="KX9" s="85">
        <v>44992</v>
      </c>
      <c r="KY9" s="85">
        <v>44993</v>
      </c>
      <c r="KZ9" s="85">
        <v>44994</v>
      </c>
      <c r="LA9" s="85">
        <v>44995</v>
      </c>
      <c r="LB9" s="85">
        <v>44996</v>
      </c>
      <c r="LC9" s="85">
        <v>44997</v>
      </c>
      <c r="LD9" s="85">
        <v>44998</v>
      </c>
      <c r="LE9" s="85">
        <v>44999</v>
      </c>
      <c r="LF9" s="85">
        <v>45000</v>
      </c>
      <c r="LG9" s="86">
        <v>45001</v>
      </c>
    </row>
    <row r="10" spans="1:319" x14ac:dyDescent="0.3">
      <c r="A10" s="532" t="s">
        <v>1154</v>
      </c>
      <c r="B10" s="157" t="s">
        <v>1477</v>
      </c>
      <c r="C10" s="88"/>
      <c r="D10" s="89">
        <v>45149</v>
      </c>
      <c r="E10" s="158">
        <f t="shared" ref="E10:E15" si="0">WORKDAY(D10, F10)</f>
        <v>45149</v>
      </c>
      <c r="F10" s="88">
        <v>0.5</v>
      </c>
      <c r="G10" s="88">
        <v>0.5</v>
      </c>
      <c r="H10" s="90">
        <f>G10/F10</f>
        <v>1</v>
      </c>
      <c r="I10" s="91" t="s">
        <v>1156</v>
      </c>
      <c r="J10" s="92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87"/>
      <c r="EQ10" s="87"/>
      <c r="ER10" s="87"/>
      <c r="ES10" s="87"/>
      <c r="ET10" s="87"/>
      <c r="EU10" s="87"/>
      <c r="EV10" s="87"/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7"/>
      <c r="FH10" s="87"/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  <c r="FT10" s="87"/>
      <c r="FU10" s="87"/>
      <c r="FV10" s="87"/>
      <c r="FW10" s="87"/>
      <c r="FX10" s="87"/>
      <c r="FY10" s="87"/>
      <c r="FZ10" s="87"/>
      <c r="GA10" s="87"/>
      <c r="GB10" s="87"/>
      <c r="GC10" s="87"/>
      <c r="GD10" s="87"/>
      <c r="GE10" s="87"/>
      <c r="GF10" s="87"/>
      <c r="GG10" s="87"/>
      <c r="GH10" s="87"/>
      <c r="GI10" s="87"/>
      <c r="GJ10" s="87"/>
      <c r="GK10" s="87"/>
      <c r="GL10" s="87"/>
      <c r="GM10" s="87"/>
      <c r="GN10" s="87"/>
      <c r="GO10" s="87"/>
      <c r="GP10" s="87"/>
      <c r="GQ10" s="87"/>
      <c r="GR10" s="87"/>
      <c r="GS10" s="87"/>
      <c r="GT10" s="87"/>
      <c r="GU10" s="87"/>
      <c r="GV10" s="87"/>
      <c r="GW10" s="87"/>
      <c r="GX10" s="87"/>
      <c r="GY10" s="87"/>
      <c r="GZ10" s="87"/>
      <c r="HA10" s="87"/>
      <c r="HB10" s="87"/>
      <c r="HC10" s="87"/>
      <c r="HD10" s="87"/>
      <c r="HE10" s="87"/>
      <c r="HF10" s="87"/>
      <c r="HG10" s="87"/>
      <c r="HH10" s="87"/>
      <c r="HI10" s="87"/>
      <c r="HJ10" s="87"/>
      <c r="HK10" s="87"/>
      <c r="HL10" s="87"/>
      <c r="HM10" s="87"/>
      <c r="HN10" s="87"/>
      <c r="HO10" s="87"/>
      <c r="HP10" s="87"/>
      <c r="HQ10" s="87"/>
      <c r="HR10" s="87"/>
      <c r="HS10" s="87"/>
      <c r="HT10" s="87"/>
      <c r="HU10" s="87"/>
      <c r="HV10" s="87"/>
      <c r="HW10" s="87"/>
      <c r="HX10" s="87"/>
      <c r="HY10" s="87"/>
      <c r="HZ10" s="87"/>
      <c r="IA10" s="87"/>
      <c r="IB10" s="87"/>
      <c r="IC10" s="87"/>
      <c r="ID10" s="87"/>
      <c r="IE10" s="87"/>
      <c r="IF10" s="87"/>
      <c r="IG10" s="87"/>
      <c r="IH10" s="87"/>
      <c r="II10" s="87"/>
      <c r="IJ10" s="87"/>
      <c r="IK10" s="87"/>
      <c r="IL10" s="87"/>
      <c r="IM10" s="87"/>
      <c r="IN10" s="87"/>
      <c r="IO10" s="87"/>
      <c r="IP10" s="87"/>
      <c r="IQ10" s="87"/>
      <c r="IR10" s="87"/>
      <c r="IS10" s="87"/>
      <c r="IT10" s="87"/>
      <c r="IU10" s="87"/>
      <c r="IV10" s="87"/>
      <c r="IW10" s="87"/>
      <c r="IX10" s="87"/>
      <c r="IY10" s="87"/>
      <c r="IZ10" s="87"/>
      <c r="JA10" s="87"/>
      <c r="JB10" s="87"/>
      <c r="JC10" s="87"/>
      <c r="JD10" s="87"/>
      <c r="JE10" s="87"/>
      <c r="JF10" s="87"/>
      <c r="JG10" s="87"/>
      <c r="JH10" s="87"/>
      <c r="JI10" s="87"/>
      <c r="JJ10" s="87"/>
      <c r="JK10" s="87"/>
      <c r="JL10" s="87"/>
      <c r="JM10" s="87"/>
      <c r="JN10" s="87"/>
      <c r="JO10" s="87"/>
      <c r="JP10" s="87"/>
      <c r="JQ10" s="87"/>
      <c r="JR10" s="87"/>
      <c r="JS10" s="87"/>
      <c r="JT10" s="87"/>
      <c r="JU10" s="87"/>
      <c r="JV10" s="87"/>
      <c r="JW10" s="87"/>
      <c r="JX10" s="87"/>
      <c r="JY10" s="87"/>
      <c r="JZ10" s="87"/>
      <c r="KA10" s="87"/>
      <c r="KB10" s="87"/>
      <c r="KC10" s="87"/>
      <c r="KD10" s="87"/>
      <c r="KE10" s="87"/>
      <c r="KF10" s="87"/>
      <c r="KG10" s="87"/>
      <c r="KH10" s="87"/>
      <c r="KI10" s="87"/>
      <c r="KJ10" s="87"/>
      <c r="KK10" s="87"/>
      <c r="KL10" s="87"/>
      <c r="KM10" s="87"/>
      <c r="KN10" s="87"/>
      <c r="KO10" s="87"/>
      <c r="KP10" s="87"/>
      <c r="KQ10" s="87"/>
      <c r="KR10" s="87"/>
      <c r="KS10" s="87"/>
      <c r="KT10" s="87"/>
      <c r="KU10" s="87"/>
      <c r="KV10" s="87"/>
      <c r="KW10" s="87"/>
      <c r="KX10" s="87"/>
      <c r="KY10" s="87"/>
      <c r="KZ10" s="87"/>
      <c r="LA10" s="87"/>
      <c r="LB10" s="87"/>
      <c r="LC10" s="87"/>
      <c r="LD10" s="87"/>
      <c r="LE10" s="87"/>
      <c r="LF10" s="87"/>
      <c r="LG10" s="93"/>
    </row>
    <row r="11" spans="1:319" x14ac:dyDescent="0.3">
      <c r="A11" s="534"/>
      <c r="B11" s="87" t="s">
        <v>1155</v>
      </c>
      <c r="C11" s="88"/>
      <c r="D11" s="89">
        <v>45149</v>
      </c>
      <c r="E11" s="158">
        <f t="shared" si="0"/>
        <v>45149</v>
      </c>
      <c r="F11" s="88">
        <v>0.5</v>
      </c>
      <c r="G11" s="88">
        <v>0.5</v>
      </c>
      <c r="H11" s="90">
        <f t="shared" ref="H11:H48" si="1">G11/F11</f>
        <v>1</v>
      </c>
      <c r="I11" s="91" t="s">
        <v>1156</v>
      </c>
      <c r="J11" s="92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7"/>
      <c r="EK11" s="87"/>
      <c r="EL11" s="87"/>
      <c r="EM11" s="87"/>
      <c r="EN11" s="87"/>
      <c r="EO11" s="87"/>
      <c r="EP11" s="87"/>
      <c r="EQ11" s="87"/>
      <c r="ER11" s="87"/>
      <c r="ES11" s="87"/>
      <c r="ET11" s="87"/>
      <c r="EU11" s="87"/>
      <c r="EV11" s="87"/>
      <c r="EW11" s="87"/>
      <c r="EX11" s="87"/>
      <c r="EY11" s="87"/>
      <c r="EZ11" s="87"/>
      <c r="FA11" s="87"/>
      <c r="FB11" s="87"/>
      <c r="FC11" s="87"/>
      <c r="FD11" s="87"/>
      <c r="FE11" s="87"/>
      <c r="FF11" s="87"/>
      <c r="FG11" s="87"/>
      <c r="FH11" s="87"/>
      <c r="FI11" s="87"/>
      <c r="FJ11" s="87"/>
      <c r="FK11" s="87"/>
      <c r="FL11" s="87"/>
      <c r="FM11" s="87"/>
      <c r="FN11" s="87"/>
      <c r="FO11" s="87"/>
      <c r="FP11" s="87"/>
      <c r="FQ11" s="87"/>
      <c r="FR11" s="87"/>
      <c r="FS11" s="87"/>
      <c r="FT11" s="87"/>
      <c r="FU11" s="87"/>
      <c r="FV11" s="87"/>
      <c r="FW11" s="87"/>
      <c r="FX11" s="87"/>
      <c r="FY11" s="87"/>
      <c r="FZ11" s="87"/>
      <c r="GA11" s="87"/>
      <c r="GB11" s="87"/>
      <c r="GC11" s="87"/>
      <c r="GD11" s="87"/>
      <c r="GE11" s="87"/>
      <c r="GF11" s="87"/>
      <c r="GG11" s="87"/>
      <c r="GH11" s="87"/>
      <c r="GI11" s="87"/>
      <c r="GJ11" s="87"/>
      <c r="GK11" s="87"/>
      <c r="GL11" s="87"/>
      <c r="GM11" s="87"/>
      <c r="GN11" s="87"/>
      <c r="GO11" s="87"/>
      <c r="GP11" s="87"/>
      <c r="GQ11" s="87"/>
      <c r="GR11" s="87"/>
      <c r="GS11" s="87"/>
      <c r="GT11" s="87"/>
      <c r="GU11" s="87"/>
      <c r="GV11" s="87"/>
      <c r="GW11" s="87"/>
      <c r="GX11" s="87"/>
      <c r="GY11" s="87"/>
      <c r="GZ11" s="87"/>
      <c r="HA11" s="87"/>
      <c r="HB11" s="87"/>
      <c r="HC11" s="87"/>
      <c r="HD11" s="87"/>
      <c r="HE11" s="87"/>
      <c r="HF11" s="87"/>
      <c r="HG11" s="87"/>
      <c r="HH11" s="87"/>
      <c r="HI11" s="87"/>
      <c r="HJ11" s="87"/>
      <c r="HK11" s="87"/>
      <c r="HL11" s="87"/>
      <c r="HM11" s="87"/>
      <c r="HN11" s="87"/>
      <c r="HO11" s="87"/>
      <c r="HP11" s="87"/>
      <c r="HQ11" s="87"/>
      <c r="HR11" s="87"/>
      <c r="HS11" s="87"/>
      <c r="HT11" s="87"/>
      <c r="HU11" s="87"/>
      <c r="HV11" s="87"/>
      <c r="HW11" s="87"/>
      <c r="HX11" s="87"/>
      <c r="HY11" s="87"/>
      <c r="HZ11" s="87"/>
      <c r="IA11" s="87"/>
      <c r="IB11" s="87"/>
      <c r="IC11" s="87"/>
      <c r="ID11" s="87"/>
      <c r="IE11" s="87"/>
      <c r="IF11" s="87"/>
      <c r="IG11" s="87"/>
      <c r="IH11" s="87"/>
      <c r="II11" s="87"/>
      <c r="IJ11" s="87"/>
      <c r="IK11" s="87"/>
      <c r="IL11" s="87"/>
      <c r="IM11" s="87"/>
      <c r="IN11" s="87"/>
      <c r="IO11" s="87"/>
      <c r="IP11" s="87"/>
      <c r="IQ11" s="87"/>
      <c r="IR11" s="87"/>
      <c r="IS11" s="87"/>
      <c r="IT11" s="87"/>
      <c r="IU11" s="87"/>
      <c r="IV11" s="87"/>
      <c r="IW11" s="87"/>
      <c r="IX11" s="87"/>
      <c r="IY11" s="87"/>
      <c r="IZ11" s="87"/>
      <c r="JA11" s="87"/>
      <c r="JB11" s="87"/>
      <c r="JC11" s="87"/>
      <c r="JD11" s="87"/>
      <c r="JE11" s="87"/>
      <c r="JF11" s="87"/>
      <c r="JG11" s="87"/>
      <c r="JH11" s="87"/>
      <c r="JI11" s="87"/>
      <c r="JJ11" s="87"/>
      <c r="JK11" s="87"/>
      <c r="JL11" s="87"/>
      <c r="JM11" s="87"/>
      <c r="JN11" s="87"/>
      <c r="JO11" s="87"/>
      <c r="JP11" s="87"/>
      <c r="JQ11" s="87"/>
      <c r="JR11" s="87"/>
      <c r="JS11" s="87"/>
      <c r="JT11" s="87"/>
      <c r="JU11" s="87"/>
      <c r="JV11" s="87"/>
      <c r="JW11" s="87"/>
      <c r="JX11" s="87"/>
      <c r="JY11" s="87"/>
      <c r="JZ11" s="87"/>
      <c r="KA11" s="87"/>
      <c r="KB11" s="87"/>
      <c r="KC11" s="87"/>
      <c r="KD11" s="87"/>
      <c r="KE11" s="87"/>
      <c r="KF11" s="87"/>
      <c r="KG11" s="87"/>
      <c r="KH11" s="87"/>
      <c r="KI11" s="87"/>
      <c r="KJ11" s="87"/>
      <c r="KK11" s="87"/>
      <c r="KL11" s="87"/>
      <c r="KM11" s="87"/>
      <c r="KN11" s="87"/>
      <c r="KO11" s="87"/>
      <c r="KP11" s="87"/>
      <c r="KQ11" s="87"/>
      <c r="KR11" s="87"/>
      <c r="KS11" s="87"/>
      <c r="KT11" s="87"/>
      <c r="KU11" s="87"/>
      <c r="KV11" s="87"/>
      <c r="KW11" s="87"/>
      <c r="KX11" s="87"/>
      <c r="KY11" s="87"/>
      <c r="KZ11" s="87"/>
      <c r="LA11" s="87"/>
      <c r="LB11" s="87"/>
      <c r="LC11" s="87"/>
      <c r="LD11" s="87"/>
      <c r="LE11" s="87"/>
      <c r="LF11" s="87"/>
      <c r="LG11" s="93"/>
    </row>
    <row r="12" spans="1:319" x14ac:dyDescent="0.3">
      <c r="A12" s="534"/>
      <c r="B12" s="87" t="s">
        <v>1157</v>
      </c>
      <c r="C12" s="88"/>
      <c r="D12" s="89">
        <f>E11</f>
        <v>45149</v>
      </c>
      <c r="E12" s="158">
        <f t="shared" si="0"/>
        <v>45152</v>
      </c>
      <c r="F12" s="88">
        <v>1</v>
      </c>
      <c r="G12" s="88">
        <v>1</v>
      </c>
      <c r="H12" s="90">
        <f t="shared" si="1"/>
        <v>1</v>
      </c>
      <c r="I12" s="91" t="s">
        <v>1156</v>
      </c>
      <c r="J12" s="92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  <c r="FT12" s="87"/>
      <c r="FU12" s="87"/>
      <c r="FV12" s="87"/>
      <c r="FW12" s="87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87"/>
      <c r="IX12" s="87"/>
      <c r="IY12" s="87"/>
      <c r="IZ12" s="87"/>
      <c r="JA12" s="87"/>
      <c r="JB12" s="87"/>
      <c r="JC12" s="87"/>
      <c r="JD12" s="87"/>
      <c r="JE12" s="87"/>
      <c r="JF12" s="87"/>
      <c r="JG12" s="87"/>
      <c r="JH12" s="87"/>
      <c r="JI12" s="87"/>
      <c r="JJ12" s="87"/>
      <c r="JK12" s="87"/>
      <c r="JL12" s="87"/>
      <c r="JM12" s="87"/>
      <c r="JN12" s="87"/>
      <c r="JO12" s="87"/>
      <c r="JP12" s="87"/>
      <c r="JQ12" s="87"/>
      <c r="JR12" s="87"/>
      <c r="JS12" s="87"/>
      <c r="JT12" s="87"/>
      <c r="JU12" s="87"/>
      <c r="JV12" s="87"/>
      <c r="JW12" s="87"/>
      <c r="JX12" s="87"/>
      <c r="JY12" s="87"/>
      <c r="JZ12" s="87"/>
      <c r="KA12" s="87"/>
      <c r="KB12" s="87"/>
      <c r="KC12" s="87"/>
      <c r="KD12" s="87"/>
      <c r="KE12" s="87"/>
      <c r="KF12" s="87"/>
      <c r="KG12" s="87"/>
      <c r="KH12" s="87"/>
      <c r="KI12" s="87"/>
      <c r="KJ12" s="87"/>
      <c r="KK12" s="87"/>
      <c r="KL12" s="87"/>
      <c r="KM12" s="87"/>
      <c r="KN12" s="87"/>
      <c r="KO12" s="87"/>
      <c r="KP12" s="87"/>
      <c r="KQ12" s="87"/>
      <c r="KR12" s="87"/>
      <c r="KS12" s="87"/>
      <c r="KT12" s="87"/>
      <c r="KU12" s="87"/>
      <c r="KV12" s="87"/>
      <c r="KW12" s="87"/>
      <c r="KX12" s="87"/>
      <c r="KY12" s="87"/>
      <c r="KZ12" s="87"/>
      <c r="LA12" s="87"/>
      <c r="LB12" s="87"/>
      <c r="LC12" s="87"/>
      <c r="LD12" s="87"/>
      <c r="LE12" s="87"/>
      <c r="LF12" s="87"/>
      <c r="LG12" s="93"/>
    </row>
    <row r="13" spans="1:319" x14ac:dyDescent="0.3">
      <c r="A13" s="534"/>
      <c r="B13" s="87" t="s">
        <v>1158</v>
      </c>
      <c r="C13" s="88"/>
      <c r="D13" s="89">
        <f>E12</f>
        <v>45152</v>
      </c>
      <c r="E13" s="158">
        <f t="shared" si="0"/>
        <v>45153</v>
      </c>
      <c r="F13" s="88">
        <v>1</v>
      </c>
      <c r="G13" s="88">
        <v>1</v>
      </c>
      <c r="H13" s="90">
        <f t="shared" si="1"/>
        <v>1</v>
      </c>
      <c r="I13" s="91" t="s">
        <v>1156</v>
      </c>
      <c r="J13" s="92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87"/>
      <c r="GY13" s="87"/>
      <c r="GZ13" s="87"/>
      <c r="HA13" s="87"/>
      <c r="HB13" s="8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87"/>
      <c r="HN13" s="87"/>
      <c r="HO13" s="87"/>
      <c r="HP13" s="87"/>
      <c r="HQ13" s="87"/>
      <c r="HR13" s="87"/>
      <c r="HS13" s="87"/>
      <c r="HT13" s="87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  <c r="IV13" s="87"/>
      <c r="IW13" s="87"/>
      <c r="IX13" s="87"/>
      <c r="IY13" s="87"/>
      <c r="IZ13" s="87"/>
      <c r="JA13" s="87"/>
      <c r="JB13" s="87"/>
      <c r="JC13" s="87"/>
      <c r="JD13" s="87"/>
      <c r="JE13" s="87"/>
      <c r="JF13" s="87"/>
      <c r="JG13" s="87"/>
      <c r="JH13" s="87"/>
      <c r="JI13" s="87"/>
      <c r="JJ13" s="87"/>
      <c r="JK13" s="87"/>
      <c r="JL13" s="87"/>
      <c r="JM13" s="87"/>
      <c r="JN13" s="87"/>
      <c r="JO13" s="87"/>
      <c r="JP13" s="87"/>
      <c r="JQ13" s="87"/>
      <c r="JR13" s="87"/>
      <c r="JS13" s="87"/>
      <c r="JT13" s="87"/>
      <c r="JU13" s="87"/>
      <c r="JV13" s="87"/>
      <c r="JW13" s="87"/>
      <c r="JX13" s="87"/>
      <c r="JY13" s="87"/>
      <c r="JZ13" s="87"/>
      <c r="KA13" s="87"/>
      <c r="KB13" s="87"/>
      <c r="KC13" s="87"/>
      <c r="KD13" s="87"/>
      <c r="KE13" s="87"/>
      <c r="KF13" s="87"/>
      <c r="KG13" s="87"/>
      <c r="KH13" s="87"/>
      <c r="KI13" s="87"/>
      <c r="KJ13" s="87"/>
      <c r="KK13" s="87"/>
      <c r="KL13" s="87"/>
      <c r="KM13" s="87"/>
      <c r="KN13" s="87"/>
      <c r="KO13" s="87"/>
      <c r="KP13" s="87"/>
      <c r="KQ13" s="87"/>
      <c r="KR13" s="87"/>
      <c r="KS13" s="87"/>
      <c r="KT13" s="87"/>
      <c r="KU13" s="87"/>
      <c r="KV13" s="87"/>
      <c r="KW13" s="87"/>
      <c r="KX13" s="87"/>
      <c r="KY13" s="87"/>
      <c r="KZ13" s="87"/>
      <c r="LA13" s="87"/>
      <c r="LB13" s="87"/>
      <c r="LC13" s="87"/>
      <c r="LD13" s="87"/>
      <c r="LE13" s="87"/>
      <c r="LF13" s="87"/>
      <c r="LG13" s="93"/>
    </row>
    <row r="14" spans="1:319" x14ac:dyDescent="0.3">
      <c r="A14" s="534"/>
      <c r="B14" s="87" t="s">
        <v>1478</v>
      </c>
      <c r="C14" s="88"/>
      <c r="D14" s="89">
        <f>E13</f>
        <v>45153</v>
      </c>
      <c r="E14" s="158">
        <f t="shared" si="0"/>
        <v>45154</v>
      </c>
      <c r="F14" s="160">
        <v>1</v>
      </c>
      <c r="G14" s="160"/>
      <c r="H14" s="90">
        <f t="shared" si="1"/>
        <v>0</v>
      </c>
      <c r="I14" s="91" t="s">
        <v>1156</v>
      </c>
      <c r="J14" s="92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7"/>
      <c r="HE14" s="87"/>
      <c r="HF14" s="87"/>
      <c r="HG14" s="87"/>
      <c r="HH14" s="87"/>
      <c r="HI14" s="87"/>
      <c r="HJ14" s="87"/>
      <c r="HK14" s="87"/>
      <c r="HL14" s="87"/>
      <c r="HM14" s="87"/>
      <c r="HN14" s="87"/>
      <c r="HO14" s="87"/>
      <c r="HP14" s="87"/>
      <c r="HQ14" s="87"/>
      <c r="HR14" s="87"/>
      <c r="HS14" s="87"/>
      <c r="HT14" s="87"/>
      <c r="HU14" s="87"/>
      <c r="HV14" s="87"/>
      <c r="HW14" s="87"/>
      <c r="HX14" s="87"/>
      <c r="HY14" s="87"/>
      <c r="HZ14" s="87"/>
      <c r="IA14" s="87"/>
      <c r="IB14" s="87"/>
      <c r="IC14" s="87"/>
      <c r="ID14" s="87"/>
      <c r="IE14" s="87"/>
      <c r="IF14" s="87"/>
      <c r="IG14" s="87"/>
      <c r="IH14" s="87"/>
      <c r="II14" s="87"/>
      <c r="IJ14" s="87"/>
      <c r="IK14" s="87"/>
      <c r="IL14" s="87"/>
      <c r="IM14" s="87"/>
      <c r="IN14" s="87"/>
      <c r="IO14" s="87"/>
      <c r="IP14" s="87"/>
      <c r="IQ14" s="87"/>
      <c r="IR14" s="87"/>
      <c r="IS14" s="87"/>
      <c r="IT14" s="87"/>
      <c r="IU14" s="87"/>
      <c r="IV14" s="87"/>
      <c r="IW14" s="87"/>
      <c r="IX14" s="87"/>
      <c r="IY14" s="87"/>
      <c r="IZ14" s="87"/>
      <c r="JA14" s="87"/>
      <c r="JB14" s="87"/>
      <c r="JC14" s="87"/>
      <c r="JD14" s="87"/>
      <c r="JE14" s="87"/>
      <c r="JF14" s="87"/>
      <c r="JG14" s="87"/>
      <c r="JH14" s="87"/>
      <c r="JI14" s="87"/>
      <c r="JJ14" s="87"/>
      <c r="JK14" s="87"/>
      <c r="JL14" s="87"/>
      <c r="JM14" s="87"/>
      <c r="JN14" s="87"/>
      <c r="JO14" s="87"/>
      <c r="JP14" s="87"/>
      <c r="JQ14" s="87"/>
      <c r="JR14" s="87"/>
      <c r="JS14" s="87"/>
      <c r="JT14" s="87"/>
      <c r="JU14" s="87"/>
      <c r="JV14" s="87"/>
      <c r="JW14" s="87"/>
      <c r="JX14" s="87"/>
      <c r="JY14" s="87"/>
      <c r="JZ14" s="87"/>
      <c r="KA14" s="87"/>
      <c r="KB14" s="87"/>
      <c r="KC14" s="87"/>
      <c r="KD14" s="87"/>
      <c r="KE14" s="87"/>
      <c r="KF14" s="87"/>
      <c r="KG14" s="87"/>
      <c r="KH14" s="87"/>
      <c r="KI14" s="87"/>
      <c r="KJ14" s="87"/>
      <c r="KK14" s="87"/>
      <c r="KL14" s="87"/>
      <c r="KM14" s="87"/>
      <c r="KN14" s="87"/>
      <c r="KO14" s="87"/>
      <c r="KP14" s="87"/>
      <c r="KQ14" s="87"/>
      <c r="KR14" s="87"/>
      <c r="KS14" s="87"/>
      <c r="KT14" s="87"/>
      <c r="KU14" s="87"/>
      <c r="KV14" s="87"/>
      <c r="KW14" s="87"/>
      <c r="KX14" s="87"/>
      <c r="KY14" s="87"/>
      <c r="KZ14" s="87"/>
      <c r="LA14" s="87"/>
      <c r="LB14" s="87"/>
      <c r="LC14" s="87"/>
      <c r="LD14" s="87"/>
      <c r="LE14" s="87"/>
      <c r="LF14" s="87"/>
      <c r="LG14" s="93"/>
    </row>
    <row r="15" spans="1:319" x14ac:dyDescent="0.3">
      <c r="A15" s="532" t="s">
        <v>1159</v>
      </c>
      <c r="B15" s="87" t="s">
        <v>1476</v>
      </c>
      <c r="C15" s="88"/>
      <c r="D15" s="94">
        <f>E14</f>
        <v>45154</v>
      </c>
      <c r="E15" s="158">
        <f t="shared" si="0"/>
        <v>45160</v>
      </c>
      <c r="F15" s="88">
        <v>4</v>
      </c>
      <c r="G15" s="87"/>
      <c r="H15" s="159">
        <f t="shared" si="1"/>
        <v>0</v>
      </c>
      <c r="I15" s="91" t="s">
        <v>1161</v>
      </c>
      <c r="J15" s="92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  <c r="IV15" s="87"/>
      <c r="IW15" s="87"/>
      <c r="IX15" s="87"/>
      <c r="IY15" s="87"/>
      <c r="IZ15" s="87"/>
      <c r="JA15" s="87"/>
      <c r="JB15" s="87"/>
      <c r="JC15" s="87"/>
      <c r="JD15" s="87"/>
      <c r="JE15" s="87"/>
      <c r="JF15" s="87"/>
      <c r="JG15" s="87"/>
      <c r="JH15" s="87"/>
      <c r="JI15" s="87"/>
      <c r="JJ15" s="87"/>
      <c r="JK15" s="87"/>
      <c r="JL15" s="87"/>
      <c r="JM15" s="87"/>
      <c r="JN15" s="87"/>
      <c r="JO15" s="87"/>
      <c r="JP15" s="87"/>
      <c r="JQ15" s="87"/>
      <c r="JR15" s="87"/>
      <c r="JS15" s="87"/>
      <c r="JT15" s="87"/>
      <c r="JU15" s="87"/>
      <c r="JV15" s="87"/>
      <c r="JW15" s="87"/>
      <c r="JX15" s="87"/>
      <c r="JY15" s="87"/>
      <c r="JZ15" s="87"/>
      <c r="KA15" s="87"/>
      <c r="KB15" s="87"/>
      <c r="KC15" s="87"/>
      <c r="KD15" s="87"/>
      <c r="KE15" s="87"/>
      <c r="KF15" s="87"/>
      <c r="KG15" s="87"/>
      <c r="KH15" s="87"/>
      <c r="KI15" s="87"/>
      <c r="KJ15" s="87"/>
      <c r="KK15" s="87"/>
      <c r="KL15" s="87"/>
      <c r="KM15" s="87"/>
      <c r="KN15" s="87"/>
      <c r="KO15" s="87"/>
      <c r="KP15" s="87"/>
      <c r="KQ15" s="87"/>
      <c r="KR15" s="87"/>
      <c r="KS15" s="87"/>
      <c r="KT15" s="87"/>
      <c r="KU15" s="87"/>
      <c r="KV15" s="87"/>
      <c r="KW15" s="87"/>
      <c r="KX15" s="87"/>
      <c r="KY15" s="87"/>
      <c r="KZ15" s="87"/>
      <c r="LA15" s="87"/>
      <c r="LB15" s="87"/>
      <c r="LC15" s="87"/>
      <c r="LD15" s="87"/>
      <c r="LE15" s="87"/>
      <c r="LF15" s="87"/>
      <c r="LG15" s="93"/>
    </row>
    <row r="16" spans="1:319" x14ac:dyDescent="0.3">
      <c r="A16" s="534"/>
      <c r="B16" s="87" t="s">
        <v>1393</v>
      </c>
      <c r="C16" s="95"/>
      <c r="D16" s="89">
        <f>E15</f>
        <v>45160</v>
      </c>
      <c r="E16" s="158">
        <f t="shared" ref="E16:E48" si="2">WORKDAY(D16, F16)</f>
        <v>45163</v>
      </c>
      <c r="F16" s="88">
        <v>3</v>
      </c>
      <c r="G16" s="87"/>
      <c r="H16" s="159">
        <f t="shared" si="1"/>
        <v>0</v>
      </c>
      <c r="I16" s="91" t="s">
        <v>1161</v>
      </c>
      <c r="J16" s="92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7"/>
      <c r="HR16" s="87"/>
      <c r="HS16" s="87"/>
      <c r="HT16" s="87"/>
      <c r="HU16" s="87"/>
      <c r="HV16" s="87"/>
      <c r="HW16" s="87"/>
      <c r="HX16" s="87"/>
      <c r="HY16" s="87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7"/>
      <c r="IL16" s="87"/>
      <c r="IM16" s="87"/>
      <c r="IN16" s="87"/>
      <c r="IO16" s="87"/>
      <c r="IP16" s="87"/>
      <c r="IQ16" s="87"/>
      <c r="IR16" s="87"/>
      <c r="IS16" s="87"/>
      <c r="IT16" s="87"/>
      <c r="IU16" s="87"/>
      <c r="IV16" s="87"/>
      <c r="IW16" s="87"/>
      <c r="IX16" s="87"/>
      <c r="IY16" s="87"/>
      <c r="IZ16" s="87"/>
      <c r="JA16" s="87"/>
      <c r="JB16" s="87"/>
      <c r="JC16" s="87"/>
      <c r="JD16" s="87"/>
      <c r="JE16" s="87"/>
      <c r="JF16" s="87"/>
      <c r="JG16" s="87"/>
      <c r="JH16" s="87"/>
      <c r="JI16" s="87"/>
      <c r="JJ16" s="87"/>
      <c r="JK16" s="87"/>
      <c r="JL16" s="87"/>
      <c r="JM16" s="87"/>
      <c r="JN16" s="87"/>
      <c r="JO16" s="87"/>
      <c r="JP16" s="87"/>
      <c r="JQ16" s="87"/>
      <c r="JR16" s="87"/>
      <c r="JS16" s="87"/>
      <c r="JT16" s="87"/>
      <c r="JU16" s="87"/>
      <c r="JV16" s="87"/>
      <c r="JW16" s="87"/>
      <c r="JX16" s="87"/>
      <c r="JY16" s="87"/>
      <c r="JZ16" s="87"/>
      <c r="KA16" s="87"/>
      <c r="KB16" s="87"/>
      <c r="KC16" s="87"/>
      <c r="KD16" s="87"/>
      <c r="KE16" s="87"/>
      <c r="KF16" s="87"/>
      <c r="KG16" s="87"/>
      <c r="KH16" s="87"/>
      <c r="KI16" s="87"/>
      <c r="KJ16" s="87"/>
      <c r="KK16" s="87"/>
      <c r="KL16" s="87"/>
      <c r="KM16" s="87"/>
      <c r="KN16" s="87"/>
      <c r="KO16" s="87"/>
      <c r="KP16" s="87"/>
      <c r="KQ16" s="87"/>
      <c r="KR16" s="87"/>
      <c r="KS16" s="87"/>
      <c r="KT16" s="87"/>
      <c r="KU16" s="87"/>
      <c r="KV16" s="87"/>
      <c r="KW16" s="87"/>
      <c r="KX16" s="87"/>
      <c r="KY16" s="87"/>
      <c r="KZ16" s="87"/>
      <c r="LA16" s="87"/>
      <c r="LB16" s="87"/>
      <c r="LC16" s="87"/>
      <c r="LD16" s="87"/>
      <c r="LE16" s="87"/>
      <c r="LF16" s="87"/>
      <c r="LG16" s="93"/>
    </row>
    <row r="17" spans="1:319" x14ac:dyDescent="0.3">
      <c r="A17" s="534"/>
      <c r="B17" s="87" t="s">
        <v>1160</v>
      </c>
      <c r="C17" s="88"/>
      <c r="D17" s="89">
        <f t="shared" ref="D17:D33" si="3">E16</f>
        <v>45163</v>
      </c>
      <c r="E17" s="158">
        <f t="shared" si="2"/>
        <v>45170</v>
      </c>
      <c r="F17" s="88">
        <v>5</v>
      </c>
      <c r="G17" s="87"/>
      <c r="H17" s="159">
        <f t="shared" si="1"/>
        <v>0</v>
      </c>
      <c r="I17" s="91" t="s">
        <v>1161</v>
      </c>
      <c r="J17" s="92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  <c r="JD17" s="87"/>
      <c r="JE17" s="87"/>
      <c r="JF17" s="87"/>
      <c r="JG17" s="87"/>
      <c r="JH17" s="87"/>
      <c r="JI17" s="87"/>
      <c r="JJ17" s="87"/>
      <c r="JK17" s="87"/>
      <c r="JL17" s="87"/>
      <c r="JM17" s="87"/>
      <c r="JN17" s="87"/>
      <c r="JO17" s="87"/>
      <c r="JP17" s="87"/>
      <c r="JQ17" s="87"/>
      <c r="JR17" s="87"/>
      <c r="JS17" s="87"/>
      <c r="JT17" s="87"/>
      <c r="JU17" s="87"/>
      <c r="JV17" s="87"/>
      <c r="JW17" s="87"/>
      <c r="JX17" s="87"/>
      <c r="JY17" s="87"/>
      <c r="JZ17" s="87"/>
      <c r="KA17" s="87"/>
      <c r="KB17" s="87"/>
      <c r="KC17" s="87"/>
      <c r="KD17" s="87"/>
      <c r="KE17" s="87"/>
      <c r="KF17" s="87"/>
      <c r="KG17" s="87"/>
      <c r="KH17" s="87"/>
      <c r="KI17" s="87"/>
      <c r="KJ17" s="87"/>
      <c r="KK17" s="87"/>
      <c r="KL17" s="87"/>
      <c r="KM17" s="87"/>
      <c r="KN17" s="87"/>
      <c r="KO17" s="87"/>
      <c r="KP17" s="87"/>
      <c r="KQ17" s="87"/>
      <c r="KR17" s="87"/>
      <c r="KS17" s="87"/>
      <c r="KT17" s="87"/>
      <c r="KU17" s="87"/>
      <c r="KV17" s="87"/>
      <c r="KW17" s="87"/>
      <c r="KX17" s="87"/>
      <c r="KY17" s="87"/>
      <c r="KZ17" s="87"/>
      <c r="LA17" s="87"/>
      <c r="LB17" s="87"/>
      <c r="LC17" s="87"/>
      <c r="LD17" s="87"/>
      <c r="LE17" s="87"/>
      <c r="LF17" s="87"/>
      <c r="LG17" s="93"/>
    </row>
    <row r="18" spans="1:319" x14ac:dyDescent="0.3">
      <c r="A18" s="534"/>
      <c r="B18" s="87" t="s">
        <v>1479</v>
      </c>
      <c r="C18" s="88"/>
      <c r="D18" s="89">
        <f t="shared" si="3"/>
        <v>45170</v>
      </c>
      <c r="E18" s="158">
        <f t="shared" si="2"/>
        <v>45173</v>
      </c>
      <c r="F18" s="88">
        <v>1</v>
      </c>
      <c r="G18" s="87"/>
      <c r="H18" s="159">
        <f t="shared" si="1"/>
        <v>0</v>
      </c>
      <c r="I18" s="91" t="s">
        <v>1161</v>
      </c>
      <c r="J18" s="92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  <c r="IV18" s="87"/>
      <c r="IW18" s="87"/>
      <c r="IX18" s="87"/>
      <c r="IY18" s="87"/>
      <c r="IZ18" s="87"/>
      <c r="JA18" s="87"/>
      <c r="JB18" s="87"/>
      <c r="JC18" s="87"/>
      <c r="JD18" s="87"/>
      <c r="JE18" s="87"/>
      <c r="JF18" s="87"/>
      <c r="JG18" s="87"/>
      <c r="JH18" s="87"/>
      <c r="JI18" s="87"/>
      <c r="JJ18" s="87"/>
      <c r="JK18" s="87"/>
      <c r="JL18" s="87"/>
      <c r="JM18" s="87"/>
      <c r="JN18" s="87"/>
      <c r="JO18" s="87"/>
      <c r="JP18" s="87"/>
      <c r="JQ18" s="87"/>
      <c r="JR18" s="87"/>
      <c r="JS18" s="87"/>
      <c r="JT18" s="87"/>
      <c r="JU18" s="87"/>
      <c r="JV18" s="87"/>
      <c r="JW18" s="87"/>
      <c r="JX18" s="87"/>
      <c r="JY18" s="87"/>
      <c r="JZ18" s="87"/>
      <c r="KA18" s="87"/>
      <c r="KB18" s="87"/>
      <c r="KC18" s="87"/>
      <c r="KD18" s="87"/>
      <c r="KE18" s="87"/>
      <c r="KF18" s="87"/>
      <c r="KG18" s="87"/>
      <c r="KH18" s="87"/>
      <c r="KI18" s="87"/>
      <c r="KJ18" s="87"/>
      <c r="KK18" s="87"/>
      <c r="KL18" s="87"/>
      <c r="KM18" s="87"/>
      <c r="KN18" s="87"/>
      <c r="KO18" s="87"/>
      <c r="KP18" s="87"/>
      <c r="KQ18" s="87"/>
      <c r="KR18" s="87"/>
      <c r="KS18" s="87"/>
      <c r="KT18" s="87"/>
      <c r="KU18" s="87"/>
      <c r="KV18" s="87"/>
      <c r="KW18" s="87"/>
      <c r="KX18" s="87"/>
      <c r="KY18" s="87"/>
      <c r="KZ18" s="87"/>
      <c r="LA18" s="87"/>
      <c r="LB18" s="87"/>
      <c r="LC18" s="87"/>
      <c r="LD18" s="87"/>
      <c r="LE18" s="87"/>
      <c r="LF18" s="87"/>
      <c r="LG18" s="93"/>
    </row>
    <row r="19" spans="1:319" x14ac:dyDescent="0.3">
      <c r="A19" s="534"/>
      <c r="B19" s="87" t="s">
        <v>1162</v>
      </c>
      <c r="C19" s="88"/>
      <c r="D19" s="89">
        <f t="shared" si="3"/>
        <v>45173</v>
      </c>
      <c r="E19" s="158">
        <f t="shared" si="2"/>
        <v>45174</v>
      </c>
      <c r="F19" s="88">
        <v>1</v>
      </c>
      <c r="G19" s="87"/>
      <c r="H19" s="159">
        <f t="shared" si="1"/>
        <v>0</v>
      </c>
      <c r="I19" s="91" t="s">
        <v>1161</v>
      </c>
      <c r="J19" s="92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7"/>
      <c r="GV19" s="87"/>
      <c r="GW19" s="87"/>
      <c r="GX19" s="87"/>
      <c r="GY19" s="87"/>
      <c r="GZ19" s="87"/>
      <c r="HA19" s="87"/>
      <c r="HB19" s="87"/>
      <c r="HC19" s="87"/>
      <c r="HD19" s="87"/>
      <c r="HE19" s="87"/>
      <c r="HF19" s="87"/>
      <c r="HG19" s="87"/>
      <c r="HH19" s="87"/>
      <c r="HI19" s="87"/>
      <c r="HJ19" s="87"/>
      <c r="HK19" s="87"/>
      <c r="HL19" s="87"/>
      <c r="HM19" s="87"/>
      <c r="HN19" s="87"/>
      <c r="HO19" s="87"/>
      <c r="HP19" s="87"/>
      <c r="HQ19" s="87"/>
      <c r="HR19" s="87"/>
      <c r="HS19" s="87"/>
      <c r="HT19" s="87"/>
      <c r="HU19" s="87"/>
      <c r="HV19" s="87"/>
      <c r="HW19" s="87"/>
      <c r="HX19" s="87"/>
      <c r="HY19" s="87"/>
      <c r="HZ19" s="87"/>
      <c r="IA19" s="87"/>
      <c r="IB19" s="87"/>
      <c r="IC19" s="87"/>
      <c r="ID19" s="87"/>
      <c r="IE19" s="87"/>
      <c r="IF19" s="87"/>
      <c r="IG19" s="87"/>
      <c r="IH19" s="87"/>
      <c r="II19" s="87"/>
      <c r="IJ19" s="87"/>
      <c r="IK19" s="87"/>
      <c r="IL19" s="87"/>
      <c r="IM19" s="87"/>
      <c r="IN19" s="87"/>
      <c r="IO19" s="87"/>
      <c r="IP19" s="87"/>
      <c r="IQ19" s="87"/>
      <c r="IR19" s="87"/>
      <c r="IS19" s="87"/>
      <c r="IT19" s="87"/>
      <c r="IU19" s="87"/>
      <c r="IV19" s="87"/>
      <c r="IW19" s="87"/>
      <c r="IX19" s="87"/>
      <c r="IY19" s="87"/>
      <c r="IZ19" s="87"/>
      <c r="JA19" s="87"/>
      <c r="JB19" s="87"/>
      <c r="JC19" s="87"/>
      <c r="JD19" s="87"/>
      <c r="JE19" s="87"/>
      <c r="JF19" s="87"/>
      <c r="JG19" s="87"/>
      <c r="JH19" s="87"/>
      <c r="JI19" s="87"/>
      <c r="JJ19" s="87"/>
      <c r="JK19" s="87"/>
      <c r="JL19" s="87"/>
      <c r="JM19" s="87"/>
      <c r="JN19" s="87"/>
      <c r="JO19" s="87"/>
      <c r="JP19" s="87"/>
      <c r="JQ19" s="87"/>
      <c r="JR19" s="87"/>
      <c r="JS19" s="87"/>
      <c r="JT19" s="87"/>
      <c r="JU19" s="87"/>
      <c r="JV19" s="87"/>
      <c r="JW19" s="87"/>
      <c r="JX19" s="87"/>
      <c r="JY19" s="87"/>
      <c r="JZ19" s="87"/>
      <c r="KA19" s="87"/>
      <c r="KB19" s="87"/>
      <c r="KC19" s="87"/>
      <c r="KD19" s="87"/>
      <c r="KE19" s="87"/>
      <c r="KF19" s="87"/>
      <c r="KG19" s="87"/>
      <c r="KH19" s="87"/>
      <c r="KI19" s="87"/>
      <c r="KJ19" s="87"/>
      <c r="KK19" s="87"/>
      <c r="KL19" s="87"/>
      <c r="KM19" s="87"/>
      <c r="KN19" s="87"/>
      <c r="KO19" s="87"/>
      <c r="KP19" s="87"/>
      <c r="KQ19" s="87"/>
      <c r="KR19" s="87"/>
      <c r="KS19" s="87"/>
      <c r="KT19" s="87"/>
      <c r="KU19" s="87"/>
      <c r="KV19" s="87"/>
      <c r="KW19" s="87"/>
      <c r="KX19" s="87"/>
      <c r="KY19" s="87"/>
      <c r="KZ19" s="87"/>
      <c r="LA19" s="87"/>
      <c r="LB19" s="87"/>
      <c r="LC19" s="87"/>
      <c r="LD19" s="87"/>
      <c r="LE19" s="87"/>
      <c r="LF19" s="87"/>
      <c r="LG19" s="93"/>
    </row>
    <row r="20" spans="1:319" x14ac:dyDescent="0.3">
      <c r="A20" s="534"/>
      <c r="B20" s="87" t="s">
        <v>1163</v>
      </c>
      <c r="C20" s="88"/>
      <c r="D20" s="89">
        <f t="shared" si="3"/>
        <v>45174</v>
      </c>
      <c r="E20" s="158">
        <f t="shared" si="2"/>
        <v>45177</v>
      </c>
      <c r="F20" s="88">
        <v>3</v>
      </c>
      <c r="G20" s="87"/>
      <c r="H20" s="159">
        <f t="shared" si="1"/>
        <v>0</v>
      </c>
      <c r="I20" s="91" t="s">
        <v>1161</v>
      </c>
      <c r="J20" s="92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7"/>
      <c r="FO20" s="87"/>
      <c r="FP20" s="87"/>
      <c r="FQ20" s="87"/>
      <c r="FR20" s="87"/>
      <c r="FS20" s="87"/>
      <c r="FT20" s="87"/>
      <c r="FU20" s="87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7"/>
      <c r="GV20" s="87"/>
      <c r="GW20" s="87"/>
      <c r="GX20" s="87"/>
      <c r="GY20" s="87"/>
      <c r="GZ20" s="87"/>
      <c r="HA20" s="87"/>
      <c r="HB20" s="87"/>
      <c r="HC20" s="87"/>
      <c r="HD20" s="87"/>
      <c r="HE20" s="87"/>
      <c r="HF20" s="87"/>
      <c r="HG20" s="87"/>
      <c r="HH20" s="87"/>
      <c r="HI20" s="87"/>
      <c r="HJ20" s="87"/>
      <c r="HK20" s="87"/>
      <c r="HL20" s="87"/>
      <c r="HM20" s="87"/>
      <c r="HN20" s="87"/>
      <c r="HO20" s="87"/>
      <c r="HP20" s="87"/>
      <c r="HQ20" s="87"/>
      <c r="HR20" s="87"/>
      <c r="HS20" s="87"/>
      <c r="HT20" s="87"/>
      <c r="HU20" s="87"/>
      <c r="HV20" s="87"/>
      <c r="HW20" s="87"/>
      <c r="HX20" s="87"/>
      <c r="HY20" s="87"/>
      <c r="HZ20" s="87"/>
      <c r="IA20" s="87"/>
      <c r="IB20" s="87"/>
      <c r="IC20" s="87"/>
      <c r="ID20" s="87"/>
      <c r="IE20" s="87"/>
      <c r="IF20" s="87"/>
      <c r="IG20" s="87"/>
      <c r="IH20" s="87"/>
      <c r="II20" s="87"/>
      <c r="IJ20" s="87"/>
      <c r="IK20" s="87"/>
      <c r="IL20" s="87"/>
      <c r="IM20" s="87"/>
      <c r="IN20" s="87"/>
      <c r="IO20" s="87"/>
      <c r="IP20" s="87"/>
      <c r="IQ20" s="87"/>
      <c r="IR20" s="87"/>
      <c r="IS20" s="87"/>
      <c r="IT20" s="87"/>
      <c r="IU20" s="87"/>
      <c r="IV20" s="87"/>
      <c r="IW20" s="87"/>
      <c r="IX20" s="87"/>
      <c r="IY20" s="87"/>
      <c r="IZ20" s="87"/>
      <c r="JA20" s="87"/>
      <c r="JB20" s="87"/>
      <c r="JC20" s="87"/>
      <c r="JD20" s="87"/>
      <c r="JE20" s="87"/>
      <c r="JF20" s="87"/>
      <c r="JG20" s="87"/>
      <c r="JH20" s="87"/>
      <c r="JI20" s="87"/>
      <c r="JJ20" s="87"/>
      <c r="JK20" s="87"/>
      <c r="JL20" s="87"/>
      <c r="JM20" s="87"/>
      <c r="JN20" s="87"/>
      <c r="JO20" s="87"/>
      <c r="JP20" s="87"/>
      <c r="JQ20" s="87"/>
      <c r="JR20" s="87"/>
      <c r="JS20" s="87"/>
      <c r="JT20" s="87"/>
      <c r="JU20" s="87"/>
      <c r="JV20" s="87"/>
      <c r="JW20" s="87"/>
      <c r="JX20" s="87"/>
      <c r="JY20" s="87"/>
      <c r="JZ20" s="87"/>
      <c r="KA20" s="87"/>
      <c r="KB20" s="87"/>
      <c r="KC20" s="87"/>
      <c r="KD20" s="87"/>
      <c r="KE20" s="87"/>
      <c r="KF20" s="87"/>
      <c r="KG20" s="87"/>
      <c r="KH20" s="87"/>
      <c r="KI20" s="87"/>
      <c r="KJ20" s="87"/>
      <c r="KK20" s="87"/>
      <c r="KL20" s="87"/>
      <c r="KM20" s="87"/>
      <c r="KN20" s="87"/>
      <c r="KO20" s="87"/>
      <c r="KP20" s="87"/>
      <c r="KQ20" s="87"/>
      <c r="KR20" s="87"/>
      <c r="KS20" s="87"/>
      <c r="KT20" s="87"/>
      <c r="KU20" s="87"/>
      <c r="KV20" s="87"/>
      <c r="KW20" s="87"/>
      <c r="KX20" s="87"/>
      <c r="KY20" s="87"/>
      <c r="KZ20" s="87"/>
      <c r="LA20" s="87"/>
      <c r="LB20" s="87"/>
      <c r="LC20" s="87"/>
      <c r="LD20" s="87"/>
      <c r="LE20" s="87"/>
      <c r="LF20" s="87"/>
      <c r="LG20" s="93"/>
    </row>
    <row r="21" spans="1:319" x14ac:dyDescent="0.3">
      <c r="A21" s="534"/>
      <c r="B21" s="87" t="s">
        <v>1480</v>
      </c>
      <c r="C21" s="88"/>
      <c r="D21" s="89">
        <f t="shared" si="3"/>
        <v>45177</v>
      </c>
      <c r="E21" s="158">
        <f t="shared" si="2"/>
        <v>45191</v>
      </c>
      <c r="F21" s="88">
        <v>10</v>
      </c>
      <c r="G21" s="87"/>
      <c r="H21" s="159">
        <f t="shared" si="1"/>
        <v>0</v>
      </c>
      <c r="I21" s="91" t="s">
        <v>1161</v>
      </c>
      <c r="J21" s="92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/>
      <c r="ES21" s="87"/>
      <c r="ET21" s="87"/>
      <c r="EU21" s="87"/>
      <c r="EV21" s="87"/>
      <c r="EW21" s="87"/>
      <c r="EX21" s="87"/>
      <c r="EY21" s="87"/>
      <c r="EZ21" s="87"/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/>
      <c r="GP21" s="87"/>
      <c r="GQ21" s="87"/>
      <c r="GR21" s="87"/>
      <c r="GS21" s="87"/>
      <c r="GT21" s="87"/>
      <c r="GU21" s="87"/>
      <c r="GV21" s="87"/>
      <c r="GW21" s="87"/>
      <c r="GX21" s="87"/>
      <c r="GY21" s="87"/>
      <c r="GZ21" s="87"/>
      <c r="HA21" s="87"/>
      <c r="HB21" s="8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87"/>
      <c r="HN21" s="87"/>
      <c r="HO21" s="87"/>
      <c r="HP21" s="87"/>
      <c r="HQ21" s="87"/>
      <c r="HR21" s="87"/>
      <c r="HS21" s="87"/>
      <c r="HT21" s="87"/>
      <c r="HU21" s="87"/>
      <c r="HV21" s="87"/>
      <c r="HW21" s="87"/>
      <c r="HX21" s="87"/>
      <c r="HY21" s="87"/>
      <c r="HZ21" s="87"/>
      <c r="IA21" s="87"/>
      <c r="IB21" s="87"/>
      <c r="IC21" s="87"/>
      <c r="ID21" s="87"/>
      <c r="IE21" s="87"/>
      <c r="IF21" s="87"/>
      <c r="IG21" s="87"/>
      <c r="IH21" s="87"/>
      <c r="II21" s="87"/>
      <c r="IJ21" s="87"/>
      <c r="IK21" s="87"/>
      <c r="IL21" s="87"/>
      <c r="IM21" s="87"/>
      <c r="IN21" s="87"/>
      <c r="IO21" s="87"/>
      <c r="IP21" s="87"/>
      <c r="IQ21" s="87"/>
      <c r="IR21" s="87"/>
      <c r="IS21" s="87"/>
      <c r="IT21" s="87"/>
      <c r="IU21" s="87"/>
      <c r="IV21" s="87"/>
      <c r="IW21" s="87"/>
      <c r="IX21" s="87"/>
      <c r="IY21" s="87"/>
      <c r="IZ21" s="87"/>
      <c r="JA21" s="87"/>
      <c r="JB21" s="87"/>
      <c r="JC21" s="87"/>
      <c r="JD21" s="87"/>
      <c r="JE21" s="87"/>
      <c r="JF21" s="87"/>
      <c r="JG21" s="87"/>
      <c r="JH21" s="87"/>
      <c r="JI21" s="87"/>
      <c r="JJ21" s="87"/>
      <c r="JK21" s="87"/>
      <c r="JL21" s="87"/>
      <c r="JM21" s="87"/>
      <c r="JN21" s="87"/>
      <c r="JO21" s="87"/>
      <c r="JP21" s="87"/>
      <c r="JQ21" s="87"/>
      <c r="JR21" s="87"/>
      <c r="JS21" s="87"/>
      <c r="JT21" s="87"/>
      <c r="JU21" s="87"/>
      <c r="JV21" s="87"/>
      <c r="JW21" s="87"/>
      <c r="JX21" s="87"/>
      <c r="JY21" s="87"/>
      <c r="JZ21" s="87"/>
      <c r="KA21" s="87"/>
      <c r="KB21" s="87"/>
      <c r="KC21" s="87"/>
      <c r="KD21" s="87"/>
      <c r="KE21" s="87"/>
      <c r="KF21" s="87"/>
      <c r="KG21" s="87"/>
      <c r="KH21" s="87"/>
      <c r="KI21" s="87"/>
      <c r="KJ21" s="87"/>
      <c r="KK21" s="87"/>
      <c r="KL21" s="87"/>
      <c r="KM21" s="87"/>
      <c r="KN21" s="87"/>
      <c r="KO21" s="87"/>
      <c r="KP21" s="87"/>
      <c r="KQ21" s="87"/>
      <c r="KR21" s="87"/>
      <c r="KS21" s="87"/>
      <c r="KT21" s="87"/>
      <c r="KU21" s="87"/>
      <c r="KV21" s="87"/>
      <c r="KW21" s="87"/>
      <c r="KX21" s="87"/>
      <c r="KY21" s="87"/>
      <c r="KZ21" s="87"/>
      <c r="LA21" s="87"/>
      <c r="LB21" s="87"/>
      <c r="LC21" s="87"/>
      <c r="LD21" s="87"/>
      <c r="LE21" s="87"/>
      <c r="LF21" s="87"/>
      <c r="LG21" s="93"/>
    </row>
    <row r="22" spans="1:319" x14ac:dyDescent="0.3">
      <c r="A22" s="534"/>
      <c r="B22" s="87" t="s">
        <v>1481</v>
      </c>
      <c r="C22" s="88"/>
      <c r="D22" s="89">
        <f t="shared" si="3"/>
        <v>45191</v>
      </c>
      <c r="E22" s="158">
        <f t="shared" si="2"/>
        <v>45195</v>
      </c>
      <c r="F22" s="88">
        <v>2</v>
      </c>
      <c r="G22" s="87"/>
      <c r="H22" s="159">
        <f t="shared" si="1"/>
        <v>0</v>
      </c>
      <c r="I22" s="91" t="s">
        <v>1161</v>
      </c>
      <c r="J22" s="92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  <c r="IV22" s="87"/>
      <c r="IW22" s="87"/>
      <c r="IX22" s="87"/>
      <c r="IY22" s="87"/>
      <c r="IZ22" s="87"/>
      <c r="JA22" s="87"/>
      <c r="JB22" s="87"/>
      <c r="JC22" s="87"/>
      <c r="JD22" s="87"/>
      <c r="JE22" s="87"/>
      <c r="JF22" s="87"/>
      <c r="JG22" s="87"/>
      <c r="JH22" s="87"/>
      <c r="JI22" s="87"/>
      <c r="JJ22" s="87"/>
      <c r="JK22" s="87"/>
      <c r="JL22" s="87"/>
      <c r="JM22" s="87"/>
      <c r="JN22" s="87"/>
      <c r="JO22" s="87"/>
      <c r="JP22" s="87"/>
      <c r="JQ22" s="87"/>
      <c r="JR22" s="87"/>
      <c r="JS22" s="87"/>
      <c r="JT22" s="87"/>
      <c r="JU22" s="87"/>
      <c r="JV22" s="87"/>
      <c r="JW22" s="87"/>
      <c r="JX22" s="87"/>
      <c r="JY22" s="87"/>
      <c r="JZ22" s="87"/>
      <c r="KA22" s="87"/>
      <c r="KB22" s="87"/>
      <c r="KC22" s="87"/>
      <c r="KD22" s="87"/>
      <c r="KE22" s="87"/>
      <c r="KF22" s="87"/>
      <c r="KG22" s="87"/>
      <c r="KH22" s="87"/>
      <c r="KI22" s="87"/>
      <c r="KJ22" s="87"/>
      <c r="KK22" s="87"/>
      <c r="KL22" s="87"/>
      <c r="KM22" s="87"/>
      <c r="KN22" s="87"/>
      <c r="KO22" s="87"/>
      <c r="KP22" s="87"/>
      <c r="KQ22" s="87"/>
      <c r="KR22" s="87"/>
      <c r="KS22" s="87"/>
      <c r="KT22" s="87"/>
      <c r="KU22" s="87"/>
      <c r="KV22" s="87"/>
      <c r="KW22" s="87"/>
      <c r="KX22" s="87"/>
      <c r="KY22" s="87"/>
      <c r="KZ22" s="87"/>
      <c r="LA22" s="87"/>
      <c r="LB22" s="87"/>
      <c r="LC22" s="87"/>
      <c r="LD22" s="87"/>
      <c r="LE22" s="87"/>
      <c r="LF22" s="87"/>
      <c r="LG22" s="93"/>
    </row>
    <row r="23" spans="1:319" x14ac:dyDescent="0.3">
      <c r="A23" s="534"/>
      <c r="B23" s="87" t="s">
        <v>1164</v>
      </c>
      <c r="C23" s="88"/>
      <c r="D23" s="89">
        <f t="shared" si="3"/>
        <v>45195</v>
      </c>
      <c r="E23" s="158">
        <f t="shared" si="2"/>
        <v>45209</v>
      </c>
      <c r="F23" s="88">
        <v>10</v>
      </c>
      <c r="G23" s="87"/>
      <c r="H23" s="159">
        <f t="shared" si="1"/>
        <v>0</v>
      </c>
      <c r="I23" s="91" t="s">
        <v>1161</v>
      </c>
      <c r="J23" s="92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  <c r="IP23" s="87"/>
      <c r="IQ23" s="87"/>
      <c r="IR23" s="87"/>
      <c r="IS23" s="87"/>
      <c r="IT23" s="87"/>
      <c r="IU23" s="87"/>
      <c r="IV23" s="87"/>
      <c r="IW23" s="87"/>
      <c r="IX23" s="87"/>
      <c r="IY23" s="87"/>
      <c r="IZ23" s="87"/>
      <c r="JA23" s="87"/>
      <c r="JB23" s="87"/>
      <c r="JC23" s="87"/>
      <c r="JD23" s="87"/>
      <c r="JE23" s="87"/>
      <c r="JF23" s="87"/>
      <c r="JG23" s="87"/>
      <c r="JH23" s="87"/>
      <c r="JI23" s="87"/>
      <c r="JJ23" s="87"/>
      <c r="JK23" s="87"/>
      <c r="JL23" s="87"/>
      <c r="JM23" s="87"/>
      <c r="JN23" s="87"/>
      <c r="JO23" s="87"/>
      <c r="JP23" s="87"/>
      <c r="JQ23" s="87"/>
      <c r="JR23" s="87"/>
      <c r="JS23" s="87"/>
      <c r="JT23" s="87"/>
      <c r="JU23" s="87"/>
      <c r="JV23" s="87"/>
      <c r="JW23" s="87"/>
      <c r="JX23" s="87"/>
      <c r="JY23" s="87"/>
      <c r="JZ23" s="87"/>
      <c r="KA23" s="87"/>
      <c r="KB23" s="87"/>
      <c r="KC23" s="87"/>
      <c r="KD23" s="87"/>
      <c r="KE23" s="87"/>
      <c r="KF23" s="87"/>
      <c r="KG23" s="87"/>
      <c r="KH23" s="87"/>
      <c r="KI23" s="87"/>
      <c r="KJ23" s="87"/>
      <c r="KK23" s="87"/>
      <c r="KL23" s="87"/>
      <c r="KM23" s="87"/>
      <c r="KN23" s="87"/>
      <c r="KO23" s="87"/>
      <c r="KP23" s="87"/>
      <c r="KQ23" s="87"/>
      <c r="KR23" s="87"/>
      <c r="KS23" s="87"/>
      <c r="KT23" s="87"/>
      <c r="KU23" s="87"/>
      <c r="KV23" s="87"/>
      <c r="KW23" s="87"/>
      <c r="KX23" s="87"/>
      <c r="KY23" s="87"/>
      <c r="KZ23" s="87"/>
      <c r="LA23" s="87"/>
      <c r="LB23" s="87"/>
      <c r="LC23" s="87"/>
      <c r="LD23" s="87"/>
      <c r="LE23" s="87"/>
      <c r="LF23" s="87"/>
      <c r="LG23" s="93"/>
    </row>
    <row r="24" spans="1:319" x14ac:dyDescent="0.3">
      <c r="A24" s="534"/>
      <c r="B24" s="87" t="s">
        <v>1482</v>
      </c>
      <c r="C24" s="88"/>
      <c r="D24" s="89">
        <f t="shared" si="3"/>
        <v>45209</v>
      </c>
      <c r="E24" s="158">
        <f t="shared" si="2"/>
        <v>45215</v>
      </c>
      <c r="F24" s="88">
        <v>4</v>
      </c>
      <c r="G24" s="87"/>
      <c r="H24" s="159">
        <f t="shared" si="1"/>
        <v>0</v>
      </c>
      <c r="I24" s="91" t="s">
        <v>1161</v>
      </c>
      <c r="J24" s="92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7"/>
      <c r="EE24" s="87"/>
      <c r="EF24" s="87"/>
      <c r="EG24" s="87"/>
      <c r="EH24" s="87"/>
      <c r="EI24" s="87"/>
      <c r="EJ24" s="87"/>
      <c r="EK24" s="87"/>
      <c r="EL24" s="87"/>
      <c r="EM24" s="87"/>
      <c r="EN24" s="87"/>
      <c r="EO24" s="87"/>
      <c r="EP24" s="87"/>
      <c r="EQ24" s="87"/>
      <c r="ER24" s="87"/>
      <c r="ES24" s="87"/>
      <c r="ET24" s="87"/>
      <c r="EU24" s="87"/>
      <c r="EV24" s="87"/>
      <c r="EW24" s="87"/>
      <c r="EX24" s="87"/>
      <c r="EY24" s="87"/>
      <c r="EZ24" s="87"/>
      <c r="FA24" s="87"/>
      <c r="FB24" s="87"/>
      <c r="FC24" s="87"/>
      <c r="FD24" s="87"/>
      <c r="FE24" s="87"/>
      <c r="FF24" s="87"/>
      <c r="FG24" s="87"/>
      <c r="FH24" s="87"/>
      <c r="FI24" s="87"/>
      <c r="FJ24" s="87"/>
      <c r="FK24" s="87"/>
      <c r="FL24" s="87"/>
      <c r="FM24" s="87"/>
      <c r="FN24" s="87"/>
      <c r="FO24" s="87"/>
      <c r="FP24" s="87"/>
      <c r="FQ24" s="87"/>
      <c r="FR24" s="87"/>
      <c r="FS24" s="87"/>
      <c r="FT24" s="87"/>
      <c r="FU24" s="87"/>
      <c r="FV24" s="87"/>
      <c r="FW24" s="87"/>
      <c r="FX24" s="87"/>
      <c r="FY24" s="87"/>
      <c r="FZ24" s="87"/>
      <c r="GA24" s="87"/>
      <c r="GB24" s="87"/>
      <c r="GC24" s="87"/>
      <c r="GD24" s="87"/>
      <c r="GE24" s="87"/>
      <c r="GF24" s="87"/>
      <c r="GG24" s="87"/>
      <c r="GH24" s="87"/>
      <c r="GI24" s="87"/>
      <c r="GJ24" s="87"/>
      <c r="GK24" s="87"/>
      <c r="GL24" s="87"/>
      <c r="GM24" s="87"/>
      <c r="GN24" s="87"/>
      <c r="GO24" s="87"/>
      <c r="GP24" s="87"/>
      <c r="GQ24" s="87"/>
      <c r="GR24" s="87"/>
      <c r="GS24" s="87"/>
      <c r="GT24" s="87"/>
      <c r="GU24" s="87"/>
      <c r="GV24" s="87"/>
      <c r="GW24" s="87"/>
      <c r="GX24" s="87"/>
      <c r="GY24" s="87"/>
      <c r="GZ24" s="87"/>
      <c r="HA24" s="87"/>
      <c r="HB24" s="87"/>
      <c r="HC24" s="87"/>
      <c r="HD24" s="87"/>
      <c r="HE24" s="87"/>
      <c r="HF24" s="87"/>
      <c r="HG24" s="87"/>
      <c r="HH24" s="87"/>
      <c r="HI24" s="87"/>
      <c r="HJ24" s="87"/>
      <c r="HK24" s="87"/>
      <c r="HL24" s="87"/>
      <c r="HM24" s="87"/>
      <c r="HN24" s="87"/>
      <c r="HO24" s="87"/>
      <c r="HP24" s="87"/>
      <c r="HQ24" s="87"/>
      <c r="HR24" s="87"/>
      <c r="HS24" s="87"/>
      <c r="HT24" s="87"/>
      <c r="HU24" s="87"/>
      <c r="HV24" s="87"/>
      <c r="HW24" s="87"/>
      <c r="HX24" s="87"/>
      <c r="HY24" s="87"/>
      <c r="HZ24" s="87"/>
      <c r="IA24" s="87"/>
      <c r="IB24" s="87"/>
      <c r="IC24" s="87"/>
      <c r="ID24" s="87"/>
      <c r="IE24" s="87"/>
      <c r="IF24" s="87"/>
      <c r="IG24" s="87"/>
      <c r="IH24" s="87"/>
      <c r="II24" s="87"/>
      <c r="IJ24" s="87"/>
      <c r="IK24" s="87"/>
      <c r="IL24" s="87"/>
      <c r="IM24" s="87"/>
      <c r="IN24" s="87"/>
      <c r="IO24" s="87"/>
      <c r="IP24" s="87"/>
      <c r="IQ24" s="87"/>
      <c r="IR24" s="87"/>
      <c r="IS24" s="87"/>
      <c r="IT24" s="87"/>
      <c r="IU24" s="87"/>
      <c r="IV24" s="87"/>
      <c r="IW24" s="87"/>
      <c r="IX24" s="87"/>
      <c r="IY24" s="87"/>
      <c r="IZ24" s="87"/>
      <c r="JA24" s="87"/>
      <c r="JB24" s="87"/>
      <c r="JC24" s="87"/>
      <c r="JD24" s="87"/>
      <c r="JE24" s="87"/>
      <c r="JF24" s="87"/>
      <c r="JG24" s="87"/>
      <c r="JH24" s="87"/>
      <c r="JI24" s="87"/>
      <c r="JJ24" s="87"/>
      <c r="JK24" s="87"/>
      <c r="JL24" s="87"/>
      <c r="JM24" s="87"/>
      <c r="JN24" s="87"/>
      <c r="JO24" s="87"/>
      <c r="JP24" s="87"/>
      <c r="JQ24" s="87"/>
      <c r="JR24" s="87"/>
      <c r="JS24" s="87"/>
      <c r="JT24" s="87"/>
      <c r="JU24" s="87"/>
      <c r="JV24" s="87"/>
      <c r="JW24" s="87"/>
      <c r="JX24" s="87"/>
      <c r="JY24" s="87"/>
      <c r="JZ24" s="87"/>
      <c r="KA24" s="87"/>
      <c r="KB24" s="87"/>
      <c r="KC24" s="87"/>
      <c r="KD24" s="87"/>
      <c r="KE24" s="87"/>
      <c r="KF24" s="87"/>
      <c r="KG24" s="87"/>
      <c r="KH24" s="87"/>
      <c r="KI24" s="87"/>
      <c r="KJ24" s="87"/>
      <c r="KK24" s="87"/>
      <c r="KL24" s="87"/>
      <c r="KM24" s="87"/>
      <c r="KN24" s="87"/>
      <c r="KO24" s="87"/>
      <c r="KP24" s="87"/>
      <c r="KQ24" s="87"/>
      <c r="KR24" s="87"/>
      <c r="KS24" s="87"/>
      <c r="KT24" s="87"/>
      <c r="KU24" s="87"/>
      <c r="KV24" s="87"/>
      <c r="KW24" s="87"/>
      <c r="KX24" s="87"/>
      <c r="KY24" s="87"/>
      <c r="KZ24" s="87"/>
      <c r="LA24" s="87"/>
      <c r="LB24" s="87"/>
      <c r="LC24" s="87"/>
      <c r="LD24" s="87"/>
      <c r="LE24" s="87"/>
      <c r="LF24" s="87"/>
      <c r="LG24" s="93"/>
    </row>
    <row r="25" spans="1:319" x14ac:dyDescent="0.3">
      <c r="A25" s="535"/>
      <c r="B25" s="87" t="s">
        <v>1165</v>
      </c>
      <c r="C25" s="88"/>
      <c r="D25" s="89">
        <f t="shared" si="3"/>
        <v>45215</v>
      </c>
      <c r="E25" s="158">
        <f t="shared" si="2"/>
        <v>45216</v>
      </c>
      <c r="F25" s="88">
        <v>1</v>
      </c>
      <c r="G25" s="87"/>
      <c r="H25" s="159">
        <f t="shared" si="1"/>
        <v>0</v>
      </c>
      <c r="I25" s="91" t="s">
        <v>1161</v>
      </c>
      <c r="J25" s="92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87"/>
      <c r="DQ25" s="87"/>
      <c r="DR25" s="87"/>
      <c r="DS25" s="87"/>
      <c r="DT25" s="87"/>
      <c r="DU25" s="87"/>
      <c r="DV25" s="87"/>
      <c r="DW25" s="87"/>
      <c r="DX25" s="87"/>
      <c r="DY25" s="87"/>
      <c r="DZ25" s="87"/>
      <c r="EA25" s="87"/>
      <c r="EB25" s="87"/>
      <c r="EC25" s="87"/>
      <c r="ED25" s="87"/>
      <c r="EE25" s="87"/>
      <c r="EF25" s="87"/>
      <c r="EG25" s="87"/>
      <c r="EH25" s="87"/>
      <c r="EI25" s="87"/>
      <c r="EJ25" s="87"/>
      <c r="EK25" s="87"/>
      <c r="EL25" s="87"/>
      <c r="EM25" s="87"/>
      <c r="EN25" s="87"/>
      <c r="EO25" s="87"/>
      <c r="EP25" s="87"/>
      <c r="EQ25" s="87"/>
      <c r="ER25" s="87"/>
      <c r="ES25" s="87"/>
      <c r="ET25" s="87"/>
      <c r="EU25" s="87"/>
      <c r="EV25" s="87"/>
      <c r="EW25" s="87"/>
      <c r="EX25" s="87"/>
      <c r="EY25" s="87"/>
      <c r="EZ25" s="87"/>
      <c r="FA25" s="87"/>
      <c r="FB25" s="87"/>
      <c r="FC25" s="87"/>
      <c r="FD25" s="87"/>
      <c r="FE25" s="87"/>
      <c r="FF25" s="87"/>
      <c r="FG25" s="87"/>
      <c r="FH25" s="87"/>
      <c r="FI25" s="87"/>
      <c r="FJ25" s="87"/>
      <c r="FK25" s="87"/>
      <c r="FL25" s="87"/>
      <c r="FM25" s="87"/>
      <c r="FN25" s="87"/>
      <c r="FO25" s="87"/>
      <c r="FP25" s="87"/>
      <c r="FQ25" s="87"/>
      <c r="FR25" s="87"/>
      <c r="FS25" s="87"/>
      <c r="FT25" s="87"/>
      <c r="FU25" s="87"/>
      <c r="FV25" s="87"/>
      <c r="FW25" s="87"/>
      <c r="FX25" s="87"/>
      <c r="FY25" s="87"/>
      <c r="FZ25" s="87"/>
      <c r="GA25" s="87"/>
      <c r="GB25" s="87"/>
      <c r="GC25" s="87"/>
      <c r="GD25" s="87"/>
      <c r="GE25" s="87"/>
      <c r="GF25" s="87"/>
      <c r="GG25" s="87"/>
      <c r="GH25" s="87"/>
      <c r="GI25" s="87"/>
      <c r="GJ25" s="87"/>
      <c r="GK25" s="87"/>
      <c r="GL25" s="87"/>
      <c r="GM25" s="87"/>
      <c r="GN25" s="87"/>
      <c r="GO25" s="87"/>
      <c r="GP25" s="87"/>
      <c r="GQ25" s="87"/>
      <c r="GR25" s="87"/>
      <c r="GS25" s="87"/>
      <c r="GT25" s="87"/>
      <c r="GU25" s="87"/>
      <c r="GV25" s="87"/>
      <c r="GW25" s="87"/>
      <c r="GX25" s="87"/>
      <c r="GY25" s="87"/>
      <c r="GZ25" s="87"/>
      <c r="HA25" s="87"/>
      <c r="HB25" s="87"/>
      <c r="HC25" s="87"/>
      <c r="HD25" s="87"/>
      <c r="HE25" s="87"/>
      <c r="HF25" s="87"/>
      <c r="HG25" s="87"/>
      <c r="HH25" s="87"/>
      <c r="HI25" s="87"/>
      <c r="HJ25" s="87"/>
      <c r="HK25" s="87"/>
      <c r="HL25" s="87"/>
      <c r="HM25" s="87"/>
      <c r="HN25" s="87"/>
      <c r="HO25" s="87"/>
      <c r="HP25" s="87"/>
      <c r="HQ25" s="87"/>
      <c r="HR25" s="87"/>
      <c r="HS25" s="87"/>
      <c r="HT25" s="87"/>
      <c r="HU25" s="87"/>
      <c r="HV25" s="87"/>
      <c r="HW25" s="87"/>
      <c r="HX25" s="87"/>
      <c r="HY25" s="87"/>
      <c r="HZ25" s="87"/>
      <c r="IA25" s="87"/>
      <c r="IB25" s="87"/>
      <c r="IC25" s="87"/>
      <c r="ID25" s="87"/>
      <c r="IE25" s="87"/>
      <c r="IF25" s="87"/>
      <c r="IG25" s="87"/>
      <c r="IH25" s="87"/>
      <c r="II25" s="87"/>
      <c r="IJ25" s="87"/>
      <c r="IK25" s="87"/>
      <c r="IL25" s="87"/>
      <c r="IM25" s="87"/>
      <c r="IN25" s="87"/>
      <c r="IO25" s="87"/>
      <c r="IP25" s="87"/>
      <c r="IQ25" s="87"/>
      <c r="IR25" s="87"/>
      <c r="IS25" s="87"/>
      <c r="IT25" s="87"/>
      <c r="IU25" s="87"/>
      <c r="IV25" s="87"/>
      <c r="IW25" s="87"/>
      <c r="IX25" s="87"/>
      <c r="IY25" s="87"/>
      <c r="IZ25" s="87"/>
      <c r="JA25" s="87"/>
      <c r="JB25" s="87"/>
      <c r="JC25" s="87"/>
      <c r="JD25" s="87"/>
      <c r="JE25" s="87"/>
      <c r="JF25" s="87"/>
      <c r="JG25" s="87"/>
      <c r="JH25" s="87"/>
      <c r="JI25" s="87"/>
      <c r="JJ25" s="87"/>
      <c r="JK25" s="87"/>
      <c r="JL25" s="87"/>
      <c r="JM25" s="87"/>
      <c r="JN25" s="87"/>
      <c r="JO25" s="87"/>
      <c r="JP25" s="87"/>
      <c r="JQ25" s="87"/>
      <c r="JR25" s="87"/>
      <c r="JS25" s="87"/>
      <c r="JT25" s="87"/>
      <c r="JU25" s="87"/>
      <c r="JV25" s="87"/>
      <c r="JW25" s="87"/>
      <c r="JX25" s="87"/>
      <c r="JY25" s="87"/>
      <c r="JZ25" s="87"/>
      <c r="KA25" s="87"/>
      <c r="KB25" s="87"/>
      <c r="KC25" s="87"/>
      <c r="KD25" s="87"/>
      <c r="KE25" s="87"/>
      <c r="KF25" s="87"/>
      <c r="KG25" s="87"/>
      <c r="KH25" s="87"/>
      <c r="KI25" s="87"/>
      <c r="KJ25" s="87"/>
      <c r="KK25" s="87"/>
      <c r="KL25" s="87"/>
      <c r="KM25" s="87"/>
      <c r="KN25" s="87"/>
      <c r="KO25" s="87"/>
      <c r="KP25" s="87"/>
      <c r="KQ25" s="87"/>
      <c r="KR25" s="87"/>
      <c r="KS25" s="87"/>
      <c r="KT25" s="87"/>
      <c r="KU25" s="87"/>
      <c r="KV25" s="87"/>
      <c r="KW25" s="87"/>
      <c r="KX25" s="87"/>
      <c r="KY25" s="87"/>
      <c r="KZ25" s="87"/>
      <c r="LA25" s="87"/>
      <c r="LB25" s="87"/>
      <c r="LC25" s="87"/>
      <c r="LD25" s="87"/>
      <c r="LE25" s="87"/>
      <c r="LF25" s="87"/>
      <c r="LG25" s="93"/>
    </row>
    <row r="26" spans="1:319" ht="20.25" customHeight="1" x14ac:dyDescent="0.3">
      <c r="A26" s="534" t="s">
        <v>1483</v>
      </c>
      <c r="B26" s="87" t="s">
        <v>1166</v>
      </c>
      <c r="C26" s="88"/>
      <c r="D26" s="89">
        <f>D17</f>
        <v>45163</v>
      </c>
      <c r="E26" s="158">
        <f t="shared" si="2"/>
        <v>45170</v>
      </c>
      <c r="F26" s="88">
        <v>5</v>
      </c>
      <c r="G26" s="87"/>
      <c r="H26" s="159">
        <f t="shared" si="1"/>
        <v>0</v>
      </c>
      <c r="I26" s="91" t="s">
        <v>1161</v>
      </c>
      <c r="J26" s="92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7"/>
      <c r="CQ26" s="87"/>
      <c r="CR26" s="87"/>
      <c r="CS26" s="87"/>
      <c r="CT26" s="87"/>
      <c r="CU26" s="87"/>
      <c r="CV26" s="87"/>
      <c r="CW26" s="87"/>
      <c r="CX26" s="87"/>
      <c r="CY26" s="87"/>
      <c r="CZ26" s="87"/>
      <c r="DA26" s="87"/>
      <c r="DB26" s="87"/>
      <c r="DC26" s="87"/>
      <c r="DD26" s="87"/>
      <c r="DE26" s="87"/>
      <c r="DF26" s="87"/>
      <c r="DG26" s="87"/>
      <c r="DH26" s="87"/>
      <c r="DI26" s="87"/>
      <c r="DJ26" s="87"/>
      <c r="DK26" s="87"/>
      <c r="DL26" s="87"/>
      <c r="DM26" s="87"/>
      <c r="DN26" s="87"/>
      <c r="DO26" s="87"/>
      <c r="DP26" s="87"/>
      <c r="DQ26" s="87"/>
      <c r="DR26" s="87"/>
      <c r="DS26" s="87"/>
      <c r="DT26" s="87"/>
      <c r="DU26" s="87"/>
      <c r="DV26" s="87"/>
      <c r="DW26" s="87"/>
      <c r="DX26" s="87"/>
      <c r="DY26" s="87"/>
      <c r="DZ26" s="87"/>
      <c r="EA26" s="87"/>
      <c r="EB26" s="87"/>
      <c r="EC26" s="87"/>
      <c r="ED26" s="87"/>
      <c r="EE26" s="87"/>
      <c r="EF26" s="87"/>
      <c r="EG26" s="87"/>
      <c r="EH26" s="87"/>
      <c r="EI26" s="87"/>
      <c r="EJ26" s="87"/>
      <c r="EK26" s="87"/>
      <c r="EL26" s="87"/>
      <c r="EM26" s="87"/>
      <c r="EN26" s="87"/>
      <c r="EO26" s="87"/>
      <c r="EP26" s="87"/>
      <c r="EQ26" s="87"/>
      <c r="ER26" s="87"/>
      <c r="ES26" s="87"/>
      <c r="ET26" s="87"/>
      <c r="EU26" s="87"/>
      <c r="EV26" s="87"/>
      <c r="EW26" s="87"/>
      <c r="EX26" s="87"/>
      <c r="EY26" s="87"/>
      <c r="EZ26" s="87"/>
      <c r="FA26" s="87"/>
      <c r="FB26" s="87"/>
      <c r="FC26" s="87"/>
      <c r="FD26" s="87"/>
      <c r="FE26" s="87"/>
      <c r="FF26" s="87"/>
      <c r="FG26" s="87"/>
      <c r="FH26" s="87"/>
      <c r="FI26" s="87"/>
      <c r="FJ26" s="87"/>
      <c r="FK26" s="87"/>
      <c r="FL26" s="87"/>
      <c r="FM26" s="87"/>
      <c r="FN26" s="87"/>
      <c r="FO26" s="87"/>
      <c r="FP26" s="87"/>
      <c r="FQ26" s="87"/>
      <c r="FR26" s="87"/>
      <c r="FS26" s="87"/>
      <c r="FT26" s="87"/>
      <c r="FU26" s="87"/>
      <c r="FV26" s="87"/>
      <c r="FW26" s="87"/>
      <c r="FX26" s="87"/>
      <c r="FY26" s="87"/>
      <c r="FZ26" s="87"/>
      <c r="GA26" s="87"/>
      <c r="GB26" s="87"/>
      <c r="GC26" s="87"/>
      <c r="GD26" s="87"/>
      <c r="GE26" s="87"/>
      <c r="GF26" s="87"/>
      <c r="GG26" s="87"/>
      <c r="GH26" s="87"/>
      <c r="GI26" s="87"/>
      <c r="GJ26" s="87"/>
      <c r="GK26" s="87"/>
      <c r="GL26" s="87"/>
      <c r="GM26" s="87"/>
      <c r="GN26" s="87"/>
      <c r="GO26" s="87"/>
      <c r="GP26" s="87"/>
      <c r="GQ26" s="87"/>
      <c r="GR26" s="87"/>
      <c r="GS26" s="87"/>
      <c r="GT26" s="87"/>
      <c r="GU26" s="87"/>
      <c r="GV26" s="87"/>
      <c r="GW26" s="87"/>
      <c r="GX26" s="87"/>
      <c r="GY26" s="87"/>
      <c r="GZ26" s="87"/>
      <c r="HA26" s="87"/>
      <c r="HB26" s="87"/>
      <c r="HC26" s="87"/>
      <c r="HD26" s="87"/>
      <c r="HE26" s="87"/>
      <c r="HF26" s="87"/>
      <c r="HG26" s="87"/>
      <c r="HH26" s="87"/>
      <c r="HI26" s="87"/>
      <c r="HJ26" s="87"/>
      <c r="HK26" s="87"/>
      <c r="HL26" s="87"/>
      <c r="HM26" s="87"/>
      <c r="HN26" s="87"/>
      <c r="HO26" s="87"/>
      <c r="HP26" s="87"/>
      <c r="HQ26" s="87"/>
      <c r="HR26" s="87"/>
      <c r="HS26" s="87"/>
      <c r="HT26" s="87"/>
      <c r="HU26" s="87"/>
      <c r="HV26" s="87"/>
      <c r="HW26" s="87"/>
      <c r="HX26" s="87"/>
      <c r="HY26" s="87"/>
      <c r="HZ26" s="87"/>
      <c r="IA26" s="87"/>
      <c r="IB26" s="87"/>
      <c r="IC26" s="87"/>
      <c r="ID26" s="87"/>
      <c r="IE26" s="87"/>
      <c r="IF26" s="87"/>
      <c r="IG26" s="87"/>
      <c r="IH26" s="87"/>
      <c r="II26" s="87"/>
      <c r="IJ26" s="87"/>
      <c r="IK26" s="87"/>
      <c r="IL26" s="87"/>
      <c r="IM26" s="87"/>
      <c r="IN26" s="87"/>
      <c r="IO26" s="87"/>
      <c r="IP26" s="87"/>
      <c r="IQ26" s="87"/>
      <c r="IR26" s="87"/>
      <c r="IS26" s="87"/>
      <c r="IT26" s="87"/>
      <c r="IU26" s="87"/>
      <c r="IV26" s="87"/>
      <c r="IW26" s="87"/>
      <c r="IX26" s="87"/>
      <c r="IY26" s="87"/>
      <c r="IZ26" s="87"/>
      <c r="JA26" s="87"/>
      <c r="JB26" s="87"/>
      <c r="JC26" s="87"/>
      <c r="JD26" s="87"/>
      <c r="JE26" s="87"/>
      <c r="JF26" s="87"/>
      <c r="JG26" s="87"/>
      <c r="JH26" s="87"/>
      <c r="JI26" s="87"/>
      <c r="JJ26" s="87"/>
      <c r="JK26" s="87"/>
      <c r="JL26" s="87"/>
      <c r="JM26" s="87"/>
      <c r="JN26" s="87"/>
      <c r="JO26" s="87"/>
      <c r="JP26" s="87"/>
      <c r="JQ26" s="87"/>
      <c r="JR26" s="87"/>
      <c r="JS26" s="87"/>
      <c r="JT26" s="87"/>
      <c r="JU26" s="87"/>
      <c r="JV26" s="87"/>
      <c r="JW26" s="87"/>
      <c r="JX26" s="87"/>
      <c r="JY26" s="87"/>
      <c r="JZ26" s="87"/>
      <c r="KA26" s="87"/>
      <c r="KB26" s="87"/>
      <c r="KC26" s="87"/>
      <c r="KD26" s="87"/>
      <c r="KE26" s="87"/>
      <c r="KF26" s="87"/>
      <c r="KG26" s="87"/>
      <c r="KH26" s="87"/>
      <c r="KI26" s="87"/>
      <c r="KJ26" s="87"/>
      <c r="KK26" s="87"/>
      <c r="KL26" s="87"/>
      <c r="KM26" s="87"/>
      <c r="KN26" s="87"/>
      <c r="KO26" s="87"/>
      <c r="KP26" s="87"/>
      <c r="KQ26" s="87"/>
      <c r="KR26" s="87"/>
      <c r="KS26" s="87"/>
      <c r="KT26" s="87"/>
      <c r="KU26" s="87"/>
      <c r="KV26" s="87"/>
      <c r="KW26" s="87"/>
      <c r="KX26" s="87"/>
      <c r="KY26" s="87"/>
      <c r="KZ26" s="87"/>
      <c r="LA26" s="87"/>
      <c r="LB26" s="87"/>
      <c r="LC26" s="87"/>
      <c r="LD26" s="87"/>
      <c r="LE26" s="87"/>
      <c r="LF26" s="87"/>
      <c r="LG26" s="93"/>
    </row>
    <row r="27" spans="1:319" ht="20.25" customHeight="1" x14ac:dyDescent="0.3">
      <c r="A27" s="534"/>
      <c r="B27" s="87" t="s">
        <v>1167</v>
      </c>
      <c r="C27" s="88"/>
      <c r="D27" s="89">
        <f t="shared" si="3"/>
        <v>45170</v>
      </c>
      <c r="E27" s="158">
        <f t="shared" si="2"/>
        <v>45173</v>
      </c>
      <c r="F27" s="88">
        <v>1</v>
      </c>
      <c r="G27" s="87"/>
      <c r="H27" s="159">
        <f t="shared" si="1"/>
        <v>0</v>
      </c>
      <c r="I27" s="91" t="s">
        <v>1161</v>
      </c>
      <c r="J27" s="92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7"/>
      <c r="DB27" s="87"/>
      <c r="DC27" s="87"/>
      <c r="DD27" s="87"/>
      <c r="DE27" s="87"/>
      <c r="DF27" s="87"/>
      <c r="DG27" s="87"/>
      <c r="DH27" s="87"/>
      <c r="DI27" s="87"/>
      <c r="DJ27" s="87"/>
      <c r="DK27" s="87"/>
      <c r="DL27" s="87"/>
      <c r="DM27" s="87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7"/>
      <c r="EA27" s="87"/>
      <c r="EB27" s="87"/>
      <c r="EC27" s="87"/>
      <c r="ED27" s="87"/>
      <c r="EE27" s="87"/>
      <c r="EF27" s="87"/>
      <c r="EG27" s="87"/>
      <c r="EH27" s="87"/>
      <c r="EI27" s="87"/>
      <c r="EJ27" s="87"/>
      <c r="EK27" s="87"/>
      <c r="EL27" s="87"/>
      <c r="EM27" s="87"/>
      <c r="EN27" s="87"/>
      <c r="EO27" s="87"/>
      <c r="EP27" s="87"/>
      <c r="EQ27" s="87"/>
      <c r="ER27" s="87"/>
      <c r="ES27" s="87"/>
      <c r="ET27" s="87"/>
      <c r="EU27" s="87"/>
      <c r="EV27" s="87"/>
      <c r="EW27" s="87"/>
      <c r="EX27" s="87"/>
      <c r="EY27" s="87"/>
      <c r="EZ27" s="87"/>
      <c r="FA27" s="87"/>
      <c r="FB27" s="87"/>
      <c r="FC27" s="87"/>
      <c r="FD27" s="87"/>
      <c r="FE27" s="87"/>
      <c r="FF27" s="87"/>
      <c r="FG27" s="87"/>
      <c r="FH27" s="87"/>
      <c r="FI27" s="87"/>
      <c r="FJ27" s="87"/>
      <c r="FK27" s="87"/>
      <c r="FL27" s="87"/>
      <c r="FM27" s="87"/>
      <c r="FN27" s="87"/>
      <c r="FO27" s="87"/>
      <c r="FP27" s="87"/>
      <c r="FQ27" s="87"/>
      <c r="FR27" s="87"/>
      <c r="FS27" s="87"/>
      <c r="FT27" s="87"/>
      <c r="FU27" s="87"/>
      <c r="FV27" s="87"/>
      <c r="FW27" s="87"/>
      <c r="FX27" s="87"/>
      <c r="FY27" s="87"/>
      <c r="FZ27" s="87"/>
      <c r="GA27" s="87"/>
      <c r="GB27" s="87"/>
      <c r="GC27" s="87"/>
      <c r="GD27" s="87"/>
      <c r="GE27" s="87"/>
      <c r="GF27" s="87"/>
      <c r="GG27" s="87"/>
      <c r="GH27" s="87"/>
      <c r="GI27" s="87"/>
      <c r="GJ27" s="87"/>
      <c r="GK27" s="87"/>
      <c r="GL27" s="87"/>
      <c r="GM27" s="87"/>
      <c r="GN27" s="87"/>
      <c r="GO27" s="87"/>
      <c r="GP27" s="87"/>
      <c r="GQ27" s="87"/>
      <c r="GR27" s="87"/>
      <c r="GS27" s="87"/>
      <c r="GT27" s="87"/>
      <c r="GU27" s="87"/>
      <c r="GV27" s="87"/>
      <c r="GW27" s="87"/>
      <c r="GX27" s="87"/>
      <c r="GY27" s="87"/>
      <c r="GZ27" s="87"/>
      <c r="HA27" s="87"/>
      <c r="HB27" s="87"/>
      <c r="HC27" s="87"/>
      <c r="HD27" s="87"/>
      <c r="HE27" s="87"/>
      <c r="HF27" s="87"/>
      <c r="HG27" s="87"/>
      <c r="HH27" s="87"/>
      <c r="HI27" s="87"/>
      <c r="HJ27" s="87"/>
      <c r="HK27" s="87"/>
      <c r="HL27" s="87"/>
      <c r="HM27" s="87"/>
      <c r="HN27" s="87"/>
      <c r="HO27" s="87"/>
      <c r="HP27" s="87"/>
      <c r="HQ27" s="87"/>
      <c r="HR27" s="87"/>
      <c r="HS27" s="87"/>
      <c r="HT27" s="87"/>
      <c r="HU27" s="87"/>
      <c r="HV27" s="87"/>
      <c r="HW27" s="87"/>
      <c r="HX27" s="87"/>
      <c r="HY27" s="87"/>
      <c r="HZ27" s="87"/>
      <c r="IA27" s="87"/>
      <c r="IB27" s="87"/>
      <c r="IC27" s="87"/>
      <c r="ID27" s="87"/>
      <c r="IE27" s="87"/>
      <c r="IF27" s="87"/>
      <c r="IG27" s="87"/>
      <c r="IH27" s="87"/>
      <c r="II27" s="87"/>
      <c r="IJ27" s="87"/>
      <c r="IK27" s="87"/>
      <c r="IL27" s="87"/>
      <c r="IM27" s="87"/>
      <c r="IN27" s="87"/>
      <c r="IO27" s="87"/>
      <c r="IP27" s="87"/>
      <c r="IQ27" s="87"/>
      <c r="IR27" s="87"/>
      <c r="IS27" s="87"/>
      <c r="IT27" s="87"/>
      <c r="IU27" s="87"/>
      <c r="IV27" s="87"/>
      <c r="IW27" s="87"/>
      <c r="IX27" s="87"/>
      <c r="IY27" s="87"/>
      <c r="IZ27" s="87"/>
      <c r="JA27" s="87"/>
      <c r="JB27" s="87"/>
      <c r="JC27" s="87"/>
      <c r="JD27" s="87"/>
      <c r="JE27" s="87"/>
      <c r="JF27" s="87"/>
      <c r="JG27" s="87"/>
      <c r="JH27" s="87"/>
      <c r="JI27" s="87"/>
      <c r="JJ27" s="87"/>
      <c r="JK27" s="87"/>
      <c r="JL27" s="87"/>
      <c r="JM27" s="87"/>
      <c r="JN27" s="87"/>
      <c r="JO27" s="87"/>
      <c r="JP27" s="87"/>
      <c r="JQ27" s="87"/>
      <c r="JR27" s="87"/>
      <c r="JS27" s="87"/>
      <c r="JT27" s="87"/>
      <c r="JU27" s="87"/>
      <c r="JV27" s="87"/>
      <c r="JW27" s="87"/>
      <c r="JX27" s="87"/>
      <c r="JY27" s="87"/>
      <c r="JZ27" s="87"/>
      <c r="KA27" s="87"/>
      <c r="KB27" s="87"/>
      <c r="KC27" s="87"/>
      <c r="KD27" s="87"/>
      <c r="KE27" s="87"/>
      <c r="KF27" s="87"/>
      <c r="KG27" s="87"/>
      <c r="KH27" s="87"/>
      <c r="KI27" s="87"/>
      <c r="KJ27" s="87"/>
      <c r="KK27" s="87"/>
      <c r="KL27" s="87"/>
      <c r="KM27" s="87"/>
      <c r="KN27" s="87"/>
      <c r="KO27" s="87"/>
      <c r="KP27" s="87"/>
      <c r="KQ27" s="87"/>
      <c r="KR27" s="87"/>
      <c r="KS27" s="87"/>
      <c r="KT27" s="87"/>
      <c r="KU27" s="87"/>
      <c r="KV27" s="87"/>
      <c r="KW27" s="87"/>
      <c r="KX27" s="87"/>
      <c r="KY27" s="87"/>
      <c r="KZ27" s="87"/>
      <c r="LA27" s="87"/>
      <c r="LB27" s="87"/>
      <c r="LC27" s="87"/>
      <c r="LD27" s="87"/>
      <c r="LE27" s="87"/>
      <c r="LF27" s="87"/>
      <c r="LG27" s="93"/>
    </row>
    <row r="28" spans="1:319" ht="20.25" customHeight="1" x14ac:dyDescent="0.3">
      <c r="A28" s="534"/>
      <c r="B28" s="87" t="s">
        <v>1168</v>
      </c>
      <c r="C28" s="88"/>
      <c r="D28" s="89">
        <f t="shared" si="3"/>
        <v>45173</v>
      </c>
      <c r="E28" s="158">
        <f t="shared" si="2"/>
        <v>45173</v>
      </c>
      <c r="F28" s="88">
        <v>0.5</v>
      </c>
      <c r="G28" s="87"/>
      <c r="H28" s="159">
        <f t="shared" si="1"/>
        <v>0</v>
      </c>
      <c r="I28" s="91" t="s">
        <v>1161</v>
      </c>
      <c r="J28" s="92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  <c r="DQ28" s="87"/>
      <c r="DR28" s="87"/>
      <c r="DS28" s="87"/>
      <c r="DT28" s="87"/>
      <c r="DU28" s="87"/>
      <c r="DV28" s="87"/>
      <c r="DW28" s="87"/>
      <c r="DX28" s="87"/>
      <c r="DY28" s="87"/>
      <c r="DZ28" s="87"/>
      <c r="EA28" s="87"/>
      <c r="EB28" s="87"/>
      <c r="EC28" s="87"/>
      <c r="ED28" s="87"/>
      <c r="EE28" s="87"/>
      <c r="EF28" s="87"/>
      <c r="EG28" s="87"/>
      <c r="EH28" s="87"/>
      <c r="EI28" s="87"/>
      <c r="EJ28" s="87"/>
      <c r="EK28" s="87"/>
      <c r="EL28" s="87"/>
      <c r="EM28" s="87"/>
      <c r="EN28" s="87"/>
      <c r="EO28" s="87"/>
      <c r="EP28" s="87"/>
      <c r="EQ28" s="87"/>
      <c r="ER28" s="87"/>
      <c r="ES28" s="87"/>
      <c r="ET28" s="87"/>
      <c r="EU28" s="87"/>
      <c r="EV28" s="87"/>
      <c r="EW28" s="87"/>
      <c r="EX28" s="87"/>
      <c r="EY28" s="87"/>
      <c r="EZ28" s="87"/>
      <c r="FA28" s="87"/>
      <c r="FB28" s="87"/>
      <c r="FC28" s="87"/>
      <c r="FD28" s="87"/>
      <c r="FE28" s="87"/>
      <c r="FF28" s="87"/>
      <c r="FG28" s="87"/>
      <c r="FH28" s="87"/>
      <c r="FI28" s="87"/>
      <c r="FJ28" s="87"/>
      <c r="FK28" s="87"/>
      <c r="FL28" s="87"/>
      <c r="FM28" s="87"/>
      <c r="FN28" s="87"/>
      <c r="FO28" s="87"/>
      <c r="FP28" s="87"/>
      <c r="FQ28" s="87"/>
      <c r="FR28" s="87"/>
      <c r="FS28" s="87"/>
      <c r="FT28" s="87"/>
      <c r="FU28" s="87"/>
      <c r="FV28" s="87"/>
      <c r="FW28" s="87"/>
      <c r="FX28" s="87"/>
      <c r="FY28" s="87"/>
      <c r="FZ28" s="87"/>
      <c r="GA28" s="87"/>
      <c r="GB28" s="87"/>
      <c r="GC28" s="87"/>
      <c r="GD28" s="87"/>
      <c r="GE28" s="87"/>
      <c r="GF28" s="87"/>
      <c r="GG28" s="87"/>
      <c r="GH28" s="87"/>
      <c r="GI28" s="87"/>
      <c r="GJ28" s="87"/>
      <c r="GK28" s="87"/>
      <c r="GL28" s="87"/>
      <c r="GM28" s="87"/>
      <c r="GN28" s="87"/>
      <c r="GO28" s="87"/>
      <c r="GP28" s="87"/>
      <c r="GQ28" s="87"/>
      <c r="GR28" s="87"/>
      <c r="GS28" s="87"/>
      <c r="GT28" s="87"/>
      <c r="GU28" s="87"/>
      <c r="GV28" s="87"/>
      <c r="GW28" s="87"/>
      <c r="GX28" s="87"/>
      <c r="GY28" s="87"/>
      <c r="GZ28" s="87"/>
      <c r="HA28" s="87"/>
      <c r="HB28" s="87"/>
      <c r="HC28" s="87"/>
      <c r="HD28" s="87"/>
      <c r="HE28" s="87"/>
      <c r="HF28" s="87"/>
      <c r="HG28" s="87"/>
      <c r="HH28" s="87"/>
      <c r="HI28" s="87"/>
      <c r="HJ28" s="87"/>
      <c r="HK28" s="87"/>
      <c r="HL28" s="87"/>
      <c r="HM28" s="87"/>
      <c r="HN28" s="87"/>
      <c r="HO28" s="87"/>
      <c r="HP28" s="87"/>
      <c r="HQ28" s="87"/>
      <c r="HR28" s="87"/>
      <c r="HS28" s="87"/>
      <c r="HT28" s="87"/>
      <c r="HU28" s="87"/>
      <c r="HV28" s="87"/>
      <c r="HW28" s="87"/>
      <c r="HX28" s="87"/>
      <c r="HY28" s="87"/>
      <c r="HZ28" s="87"/>
      <c r="IA28" s="87"/>
      <c r="IB28" s="87"/>
      <c r="IC28" s="87"/>
      <c r="ID28" s="87"/>
      <c r="IE28" s="87"/>
      <c r="IF28" s="87"/>
      <c r="IG28" s="87"/>
      <c r="IH28" s="87"/>
      <c r="II28" s="87"/>
      <c r="IJ28" s="87"/>
      <c r="IK28" s="87"/>
      <c r="IL28" s="87"/>
      <c r="IM28" s="87"/>
      <c r="IN28" s="87"/>
      <c r="IO28" s="87"/>
      <c r="IP28" s="87"/>
      <c r="IQ28" s="87"/>
      <c r="IR28" s="87"/>
      <c r="IS28" s="87"/>
      <c r="IT28" s="87"/>
      <c r="IU28" s="87"/>
      <c r="IV28" s="87"/>
      <c r="IW28" s="87"/>
      <c r="IX28" s="87"/>
      <c r="IY28" s="87"/>
      <c r="IZ28" s="87"/>
      <c r="JA28" s="87"/>
      <c r="JB28" s="87"/>
      <c r="JC28" s="87"/>
      <c r="JD28" s="87"/>
      <c r="JE28" s="87"/>
      <c r="JF28" s="87"/>
      <c r="JG28" s="87"/>
      <c r="JH28" s="87"/>
      <c r="JI28" s="87"/>
      <c r="JJ28" s="87"/>
      <c r="JK28" s="87"/>
      <c r="JL28" s="87"/>
      <c r="JM28" s="87"/>
      <c r="JN28" s="87"/>
      <c r="JO28" s="87"/>
      <c r="JP28" s="87"/>
      <c r="JQ28" s="87"/>
      <c r="JR28" s="87"/>
      <c r="JS28" s="87"/>
      <c r="JT28" s="87"/>
      <c r="JU28" s="87"/>
      <c r="JV28" s="87"/>
      <c r="JW28" s="87"/>
      <c r="JX28" s="87"/>
      <c r="JY28" s="87"/>
      <c r="JZ28" s="87"/>
      <c r="KA28" s="87"/>
      <c r="KB28" s="87"/>
      <c r="KC28" s="87"/>
      <c r="KD28" s="87"/>
      <c r="KE28" s="87"/>
      <c r="KF28" s="87"/>
      <c r="KG28" s="87"/>
      <c r="KH28" s="87"/>
      <c r="KI28" s="87"/>
      <c r="KJ28" s="87"/>
      <c r="KK28" s="87"/>
      <c r="KL28" s="87"/>
      <c r="KM28" s="87"/>
      <c r="KN28" s="87"/>
      <c r="KO28" s="87"/>
      <c r="KP28" s="87"/>
      <c r="KQ28" s="87"/>
      <c r="KR28" s="87"/>
      <c r="KS28" s="87"/>
      <c r="KT28" s="87"/>
      <c r="KU28" s="87"/>
      <c r="KV28" s="87"/>
      <c r="KW28" s="87"/>
      <c r="KX28" s="87"/>
      <c r="KY28" s="87"/>
      <c r="KZ28" s="87"/>
      <c r="LA28" s="87"/>
      <c r="LB28" s="87"/>
      <c r="LC28" s="87"/>
      <c r="LD28" s="87"/>
      <c r="LE28" s="87"/>
      <c r="LF28" s="87"/>
      <c r="LG28" s="93"/>
    </row>
    <row r="29" spans="1:319" ht="20.25" customHeight="1" x14ac:dyDescent="0.3">
      <c r="A29" s="534"/>
      <c r="B29" s="87" t="s">
        <v>1169</v>
      </c>
      <c r="C29" s="88"/>
      <c r="D29" s="89">
        <f t="shared" si="3"/>
        <v>45173</v>
      </c>
      <c r="E29" s="158">
        <f t="shared" si="2"/>
        <v>45174</v>
      </c>
      <c r="F29" s="88">
        <v>1.5</v>
      </c>
      <c r="G29" s="87"/>
      <c r="H29" s="159">
        <f t="shared" si="1"/>
        <v>0</v>
      </c>
      <c r="I29" s="91" t="s">
        <v>1161</v>
      </c>
      <c r="J29" s="92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87"/>
      <c r="DY29" s="87"/>
      <c r="DZ29" s="87"/>
      <c r="EA29" s="87"/>
      <c r="EB29" s="87"/>
      <c r="EC29" s="87"/>
      <c r="ED29" s="87"/>
      <c r="EE29" s="87"/>
      <c r="EF29" s="87"/>
      <c r="EG29" s="87"/>
      <c r="EH29" s="87"/>
      <c r="EI29" s="87"/>
      <c r="EJ29" s="87"/>
      <c r="EK29" s="87"/>
      <c r="EL29" s="87"/>
      <c r="EM29" s="87"/>
      <c r="EN29" s="87"/>
      <c r="EO29" s="87"/>
      <c r="EP29" s="87"/>
      <c r="EQ29" s="87"/>
      <c r="ER29" s="87"/>
      <c r="ES29" s="87"/>
      <c r="ET29" s="87"/>
      <c r="EU29" s="87"/>
      <c r="EV29" s="87"/>
      <c r="EW29" s="87"/>
      <c r="EX29" s="87"/>
      <c r="EY29" s="87"/>
      <c r="EZ29" s="87"/>
      <c r="FA29" s="87"/>
      <c r="FB29" s="87"/>
      <c r="FC29" s="87"/>
      <c r="FD29" s="87"/>
      <c r="FE29" s="87"/>
      <c r="FF29" s="87"/>
      <c r="FG29" s="87"/>
      <c r="FH29" s="87"/>
      <c r="FI29" s="87"/>
      <c r="FJ29" s="87"/>
      <c r="FK29" s="87"/>
      <c r="FL29" s="87"/>
      <c r="FM29" s="87"/>
      <c r="FN29" s="87"/>
      <c r="FO29" s="87"/>
      <c r="FP29" s="87"/>
      <c r="FQ29" s="87"/>
      <c r="FR29" s="87"/>
      <c r="FS29" s="87"/>
      <c r="FT29" s="87"/>
      <c r="FU29" s="87"/>
      <c r="FV29" s="87"/>
      <c r="FW29" s="87"/>
      <c r="FX29" s="87"/>
      <c r="FY29" s="87"/>
      <c r="FZ29" s="87"/>
      <c r="GA29" s="87"/>
      <c r="GB29" s="87"/>
      <c r="GC29" s="87"/>
      <c r="GD29" s="87"/>
      <c r="GE29" s="87"/>
      <c r="GF29" s="87"/>
      <c r="GG29" s="87"/>
      <c r="GH29" s="87"/>
      <c r="GI29" s="87"/>
      <c r="GJ29" s="87"/>
      <c r="GK29" s="87"/>
      <c r="GL29" s="87"/>
      <c r="GM29" s="87"/>
      <c r="GN29" s="87"/>
      <c r="GO29" s="87"/>
      <c r="GP29" s="87"/>
      <c r="GQ29" s="87"/>
      <c r="GR29" s="87"/>
      <c r="GS29" s="87"/>
      <c r="GT29" s="87"/>
      <c r="GU29" s="87"/>
      <c r="GV29" s="87"/>
      <c r="GW29" s="87"/>
      <c r="GX29" s="87"/>
      <c r="GY29" s="87"/>
      <c r="GZ29" s="87"/>
      <c r="HA29" s="87"/>
      <c r="HB29" s="87"/>
      <c r="HC29" s="87"/>
      <c r="HD29" s="87"/>
      <c r="HE29" s="87"/>
      <c r="HF29" s="87"/>
      <c r="HG29" s="87"/>
      <c r="HH29" s="87"/>
      <c r="HI29" s="87"/>
      <c r="HJ29" s="87"/>
      <c r="HK29" s="87"/>
      <c r="HL29" s="87"/>
      <c r="HM29" s="87"/>
      <c r="HN29" s="87"/>
      <c r="HO29" s="87"/>
      <c r="HP29" s="87"/>
      <c r="HQ29" s="87"/>
      <c r="HR29" s="87"/>
      <c r="HS29" s="87"/>
      <c r="HT29" s="87"/>
      <c r="HU29" s="87"/>
      <c r="HV29" s="87"/>
      <c r="HW29" s="87"/>
      <c r="HX29" s="87"/>
      <c r="HY29" s="87"/>
      <c r="HZ29" s="87"/>
      <c r="IA29" s="87"/>
      <c r="IB29" s="87"/>
      <c r="IC29" s="87"/>
      <c r="ID29" s="87"/>
      <c r="IE29" s="87"/>
      <c r="IF29" s="87"/>
      <c r="IG29" s="87"/>
      <c r="IH29" s="87"/>
      <c r="II29" s="87"/>
      <c r="IJ29" s="87"/>
      <c r="IK29" s="87"/>
      <c r="IL29" s="87"/>
      <c r="IM29" s="87"/>
      <c r="IN29" s="87"/>
      <c r="IO29" s="87"/>
      <c r="IP29" s="87"/>
      <c r="IQ29" s="87"/>
      <c r="IR29" s="87"/>
      <c r="IS29" s="87"/>
      <c r="IT29" s="87"/>
      <c r="IU29" s="87"/>
      <c r="IV29" s="87"/>
      <c r="IW29" s="87"/>
      <c r="IX29" s="87"/>
      <c r="IY29" s="87"/>
      <c r="IZ29" s="87"/>
      <c r="JA29" s="87"/>
      <c r="JB29" s="87"/>
      <c r="JC29" s="87"/>
      <c r="JD29" s="87"/>
      <c r="JE29" s="87"/>
      <c r="JF29" s="87"/>
      <c r="JG29" s="87"/>
      <c r="JH29" s="87"/>
      <c r="JI29" s="87"/>
      <c r="JJ29" s="87"/>
      <c r="JK29" s="87"/>
      <c r="JL29" s="87"/>
      <c r="JM29" s="87"/>
      <c r="JN29" s="87"/>
      <c r="JO29" s="87"/>
      <c r="JP29" s="87"/>
      <c r="JQ29" s="87"/>
      <c r="JR29" s="87"/>
      <c r="JS29" s="87"/>
      <c r="JT29" s="87"/>
      <c r="JU29" s="87"/>
      <c r="JV29" s="87"/>
      <c r="JW29" s="87"/>
      <c r="JX29" s="87"/>
      <c r="JY29" s="87"/>
      <c r="JZ29" s="87"/>
      <c r="KA29" s="87"/>
      <c r="KB29" s="87"/>
      <c r="KC29" s="87"/>
      <c r="KD29" s="87"/>
      <c r="KE29" s="87"/>
      <c r="KF29" s="87"/>
      <c r="KG29" s="87"/>
      <c r="KH29" s="87"/>
      <c r="KI29" s="87"/>
      <c r="KJ29" s="87"/>
      <c r="KK29" s="87"/>
      <c r="KL29" s="87"/>
      <c r="KM29" s="87"/>
      <c r="KN29" s="87"/>
      <c r="KO29" s="87"/>
      <c r="KP29" s="87"/>
      <c r="KQ29" s="87"/>
      <c r="KR29" s="87"/>
      <c r="KS29" s="87"/>
      <c r="KT29" s="87"/>
      <c r="KU29" s="87"/>
      <c r="KV29" s="87"/>
      <c r="KW29" s="87"/>
      <c r="KX29" s="87"/>
      <c r="KY29" s="87"/>
      <c r="KZ29" s="87"/>
      <c r="LA29" s="87"/>
      <c r="LB29" s="87"/>
      <c r="LC29" s="87"/>
      <c r="LD29" s="87"/>
      <c r="LE29" s="87"/>
      <c r="LF29" s="87"/>
      <c r="LG29" s="93"/>
    </row>
    <row r="30" spans="1:319" ht="20.25" customHeight="1" x14ac:dyDescent="0.3">
      <c r="A30" s="534"/>
      <c r="B30" s="87" t="s">
        <v>1170</v>
      </c>
      <c r="C30" s="88"/>
      <c r="D30" s="89">
        <f t="shared" si="3"/>
        <v>45174</v>
      </c>
      <c r="E30" s="158">
        <f t="shared" si="2"/>
        <v>45202</v>
      </c>
      <c r="F30" s="88">
        <v>20</v>
      </c>
      <c r="G30" s="87"/>
      <c r="H30" s="159">
        <f t="shared" si="1"/>
        <v>0</v>
      </c>
      <c r="I30" s="91" t="s">
        <v>1161</v>
      </c>
      <c r="J30" s="92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87"/>
      <c r="CW30" s="87"/>
      <c r="CX30" s="87"/>
      <c r="CY30" s="87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  <c r="DQ30" s="87"/>
      <c r="DR30" s="87"/>
      <c r="DS30" s="87"/>
      <c r="DT30" s="87"/>
      <c r="DU30" s="87"/>
      <c r="DV30" s="87"/>
      <c r="DW30" s="87"/>
      <c r="DX30" s="87"/>
      <c r="DY30" s="87"/>
      <c r="DZ30" s="87"/>
      <c r="EA30" s="87"/>
      <c r="EB30" s="87"/>
      <c r="EC30" s="87"/>
      <c r="ED30" s="87"/>
      <c r="EE30" s="87"/>
      <c r="EF30" s="87"/>
      <c r="EG30" s="87"/>
      <c r="EH30" s="87"/>
      <c r="EI30" s="87"/>
      <c r="EJ30" s="87"/>
      <c r="EK30" s="87"/>
      <c r="EL30" s="87"/>
      <c r="EM30" s="87"/>
      <c r="EN30" s="87"/>
      <c r="EO30" s="87"/>
      <c r="EP30" s="87"/>
      <c r="EQ30" s="87"/>
      <c r="ER30" s="87"/>
      <c r="ES30" s="87"/>
      <c r="ET30" s="87"/>
      <c r="EU30" s="87"/>
      <c r="EV30" s="87"/>
      <c r="EW30" s="87"/>
      <c r="EX30" s="87"/>
      <c r="EY30" s="87"/>
      <c r="EZ30" s="87"/>
      <c r="FA30" s="87"/>
      <c r="FB30" s="87"/>
      <c r="FC30" s="87"/>
      <c r="FD30" s="87"/>
      <c r="FE30" s="87"/>
      <c r="FF30" s="87"/>
      <c r="FG30" s="87"/>
      <c r="FH30" s="87"/>
      <c r="FI30" s="87"/>
      <c r="FJ30" s="87"/>
      <c r="FK30" s="87"/>
      <c r="FL30" s="87"/>
      <c r="FM30" s="87"/>
      <c r="FN30" s="87"/>
      <c r="FO30" s="87"/>
      <c r="FP30" s="87"/>
      <c r="FQ30" s="87"/>
      <c r="FR30" s="87"/>
      <c r="FS30" s="87"/>
      <c r="FT30" s="87"/>
      <c r="FU30" s="87"/>
      <c r="FV30" s="87"/>
      <c r="FW30" s="87"/>
      <c r="FX30" s="87"/>
      <c r="FY30" s="87"/>
      <c r="FZ30" s="87"/>
      <c r="GA30" s="87"/>
      <c r="GB30" s="87"/>
      <c r="GC30" s="87"/>
      <c r="GD30" s="87"/>
      <c r="GE30" s="87"/>
      <c r="GF30" s="87"/>
      <c r="GG30" s="87"/>
      <c r="GH30" s="87"/>
      <c r="GI30" s="87"/>
      <c r="GJ30" s="87"/>
      <c r="GK30" s="87"/>
      <c r="GL30" s="87"/>
      <c r="GM30" s="87"/>
      <c r="GN30" s="87"/>
      <c r="GO30" s="87"/>
      <c r="GP30" s="87"/>
      <c r="GQ30" s="87"/>
      <c r="GR30" s="87"/>
      <c r="GS30" s="87"/>
      <c r="GT30" s="87"/>
      <c r="GU30" s="87"/>
      <c r="GV30" s="87"/>
      <c r="GW30" s="87"/>
      <c r="GX30" s="87"/>
      <c r="GY30" s="87"/>
      <c r="GZ30" s="87"/>
      <c r="HA30" s="87"/>
      <c r="HB30" s="87"/>
      <c r="HC30" s="87"/>
      <c r="HD30" s="87"/>
      <c r="HE30" s="87"/>
      <c r="HF30" s="87"/>
      <c r="HG30" s="87"/>
      <c r="HH30" s="87"/>
      <c r="HI30" s="87"/>
      <c r="HJ30" s="87"/>
      <c r="HK30" s="87"/>
      <c r="HL30" s="87"/>
      <c r="HM30" s="87"/>
      <c r="HN30" s="87"/>
      <c r="HO30" s="87"/>
      <c r="HP30" s="87"/>
      <c r="HQ30" s="87"/>
      <c r="HR30" s="87"/>
      <c r="HS30" s="87"/>
      <c r="HT30" s="87"/>
      <c r="HU30" s="87"/>
      <c r="HV30" s="87"/>
      <c r="HW30" s="87"/>
      <c r="HX30" s="87"/>
      <c r="HY30" s="87"/>
      <c r="HZ30" s="87"/>
      <c r="IA30" s="87"/>
      <c r="IB30" s="87"/>
      <c r="IC30" s="87"/>
      <c r="ID30" s="87"/>
      <c r="IE30" s="87"/>
      <c r="IF30" s="87"/>
      <c r="IG30" s="87"/>
      <c r="IH30" s="87"/>
      <c r="II30" s="87"/>
      <c r="IJ30" s="87"/>
      <c r="IK30" s="87"/>
      <c r="IL30" s="87"/>
      <c r="IM30" s="87"/>
      <c r="IN30" s="87"/>
      <c r="IO30" s="87"/>
      <c r="IP30" s="87"/>
      <c r="IQ30" s="87"/>
      <c r="IR30" s="87"/>
      <c r="IS30" s="87"/>
      <c r="IT30" s="87"/>
      <c r="IU30" s="87"/>
      <c r="IV30" s="87"/>
      <c r="IW30" s="87"/>
      <c r="IX30" s="87"/>
      <c r="IY30" s="87"/>
      <c r="IZ30" s="87"/>
      <c r="JA30" s="87"/>
      <c r="JB30" s="87"/>
      <c r="JC30" s="87"/>
      <c r="JD30" s="87"/>
      <c r="JE30" s="87"/>
      <c r="JF30" s="87"/>
      <c r="JG30" s="87"/>
      <c r="JH30" s="87"/>
      <c r="JI30" s="87"/>
      <c r="JJ30" s="87"/>
      <c r="JK30" s="87"/>
      <c r="JL30" s="87"/>
      <c r="JM30" s="87"/>
      <c r="JN30" s="87"/>
      <c r="JO30" s="87"/>
      <c r="JP30" s="87"/>
      <c r="JQ30" s="87"/>
      <c r="JR30" s="87"/>
      <c r="JS30" s="87"/>
      <c r="JT30" s="87"/>
      <c r="JU30" s="87"/>
      <c r="JV30" s="87"/>
      <c r="JW30" s="87"/>
      <c r="JX30" s="87"/>
      <c r="JY30" s="87"/>
      <c r="JZ30" s="87"/>
      <c r="KA30" s="87"/>
      <c r="KB30" s="87"/>
      <c r="KC30" s="87"/>
      <c r="KD30" s="87"/>
      <c r="KE30" s="87"/>
      <c r="KF30" s="87"/>
      <c r="KG30" s="87"/>
      <c r="KH30" s="87"/>
      <c r="KI30" s="87"/>
      <c r="KJ30" s="87"/>
      <c r="KK30" s="87"/>
      <c r="KL30" s="87"/>
      <c r="KM30" s="87"/>
      <c r="KN30" s="87"/>
      <c r="KO30" s="87"/>
      <c r="KP30" s="87"/>
      <c r="KQ30" s="87"/>
      <c r="KR30" s="87"/>
      <c r="KS30" s="87"/>
      <c r="KT30" s="87"/>
      <c r="KU30" s="87"/>
      <c r="KV30" s="87"/>
      <c r="KW30" s="87"/>
      <c r="KX30" s="87"/>
      <c r="KY30" s="87"/>
      <c r="KZ30" s="87"/>
      <c r="LA30" s="87"/>
      <c r="LB30" s="87"/>
      <c r="LC30" s="87"/>
      <c r="LD30" s="87"/>
      <c r="LE30" s="87"/>
      <c r="LF30" s="87"/>
      <c r="LG30" s="93"/>
    </row>
    <row r="31" spans="1:319" ht="20.25" customHeight="1" x14ac:dyDescent="0.3">
      <c r="A31" s="534"/>
      <c r="B31" s="87" t="s">
        <v>1171</v>
      </c>
      <c r="C31" s="88"/>
      <c r="D31" s="89">
        <f t="shared" si="3"/>
        <v>45202</v>
      </c>
      <c r="E31" s="158">
        <f t="shared" si="2"/>
        <v>45203</v>
      </c>
      <c r="F31" s="88">
        <v>1</v>
      </c>
      <c r="G31" s="87"/>
      <c r="H31" s="159"/>
      <c r="I31" s="91" t="s">
        <v>1161</v>
      </c>
      <c r="J31" s="92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87"/>
      <c r="CW31" s="87"/>
      <c r="CX31" s="87"/>
      <c r="CY31" s="87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87"/>
      <c r="DQ31" s="87"/>
      <c r="DR31" s="87"/>
      <c r="DS31" s="87"/>
      <c r="DT31" s="87"/>
      <c r="DU31" s="87"/>
      <c r="DV31" s="87"/>
      <c r="DW31" s="87"/>
      <c r="DX31" s="87"/>
      <c r="DY31" s="87"/>
      <c r="DZ31" s="87"/>
      <c r="EA31" s="87"/>
      <c r="EB31" s="87"/>
      <c r="EC31" s="87"/>
      <c r="ED31" s="87"/>
      <c r="EE31" s="87"/>
      <c r="EF31" s="87"/>
      <c r="EG31" s="87"/>
      <c r="EH31" s="87"/>
      <c r="EI31" s="87"/>
      <c r="EJ31" s="87"/>
      <c r="EK31" s="87"/>
      <c r="EL31" s="87"/>
      <c r="EM31" s="87"/>
      <c r="EN31" s="87"/>
      <c r="EO31" s="87"/>
      <c r="EP31" s="87"/>
      <c r="EQ31" s="87"/>
      <c r="ER31" s="87"/>
      <c r="ES31" s="87"/>
      <c r="ET31" s="87"/>
      <c r="EU31" s="87"/>
      <c r="EV31" s="87"/>
      <c r="EW31" s="87"/>
      <c r="EX31" s="87"/>
      <c r="EY31" s="87"/>
      <c r="EZ31" s="87"/>
      <c r="FA31" s="87"/>
      <c r="FB31" s="87"/>
      <c r="FC31" s="87"/>
      <c r="FD31" s="87"/>
      <c r="FE31" s="87"/>
      <c r="FF31" s="87"/>
      <c r="FG31" s="87"/>
      <c r="FH31" s="87"/>
      <c r="FI31" s="87"/>
      <c r="FJ31" s="87"/>
      <c r="FK31" s="87"/>
      <c r="FL31" s="87"/>
      <c r="FM31" s="87"/>
      <c r="FN31" s="87"/>
      <c r="FO31" s="87"/>
      <c r="FP31" s="87"/>
      <c r="FQ31" s="87"/>
      <c r="FR31" s="87"/>
      <c r="FS31" s="87"/>
      <c r="FT31" s="87"/>
      <c r="FU31" s="87"/>
      <c r="FV31" s="87"/>
      <c r="FW31" s="87"/>
      <c r="FX31" s="87"/>
      <c r="FY31" s="87"/>
      <c r="FZ31" s="87"/>
      <c r="GA31" s="87"/>
      <c r="GB31" s="87"/>
      <c r="GC31" s="87"/>
      <c r="GD31" s="87"/>
      <c r="GE31" s="87"/>
      <c r="GF31" s="87"/>
      <c r="GG31" s="87"/>
      <c r="GH31" s="87"/>
      <c r="GI31" s="87"/>
      <c r="GJ31" s="87"/>
      <c r="GK31" s="87"/>
      <c r="GL31" s="87"/>
      <c r="GM31" s="87"/>
      <c r="GN31" s="87"/>
      <c r="GO31" s="87"/>
      <c r="GP31" s="87"/>
      <c r="GQ31" s="87"/>
      <c r="GR31" s="87"/>
      <c r="GS31" s="87"/>
      <c r="GT31" s="87"/>
      <c r="GU31" s="87"/>
      <c r="GV31" s="87"/>
      <c r="GW31" s="87"/>
      <c r="GX31" s="87"/>
      <c r="GY31" s="87"/>
      <c r="GZ31" s="87"/>
      <c r="HA31" s="87"/>
      <c r="HB31" s="87"/>
      <c r="HC31" s="87"/>
      <c r="HD31" s="87"/>
      <c r="HE31" s="87"/>
      <c r="HF31" s="87"/>
      <c r="HG31" s="87"/>
      <c r="HH31" s="87"/>
      <c r="HI31" s="87"/>
      <c r="HJ31" s="87"/>
      <c r="HK31" s="87"/>
      <c r="HL31" s="87"/>
      <c r="HM31" s="87"/>
      <c r="HN31" s="87"/>
      <c r="HO31" s="87"/>
      <c r="HP31" s="87"/>
      <c r="HQ31" s="87"/>
      <c r="HR31" s="87"/>
      <c r="HS31" s="87"/>
      <c r="HT31" s="87"/>
      <c r="HU31" s="87"/>
      <c r="HV31" s="87"/>
      <c r="HW31" s="87"/>
      <c r="HX31" s="87"/>
      <c r="HY31" s="87"/>
      <c r="HZ31" s="87"/>
      <c r="IA31" s="87"/>
      <c r="IB31" s="87"/>
      <c r="IC31" s="87"/>
      <c r="ID31" s="87"/>
      <c r="IE31" s="87"/>
      <c r="IF31" s="87"/>
      <c r="IG31" s="87"/>
      <c r="IH31" s="87"/>
      <c r="II31" s="87"/>
      <c r="IJ31" s="87"/>
      <c r="IK31" s="87"/>
      <c r="IL31" s="87"/>
      <c r="IM31" s="87"/>
      <c r="IN31" s="87"/>
      <c r="IO31" s="87"/>
      <c r="IP31" s="87"/>
      <c r="IQ31" s="87"/>
      <c r="IR31" s="87"/>
      <c r="IS31" s="87"/>
      <c r="IT31" s="87"/>
      <c r="IU31" s="87"/>
      <c r="IV31" s="87"/>
      <c r="IW31" s="87"/>
      <c r="IX31" s="87"/>
      <c r="IY31" s="87"/>
      <c r="IZ31" s="87"/>
      <c r="JA31" s="87"/>
      <c r="JB31" s="87"/>
      <c r="JC31" s="87"/>
      <c r="JD31" s="87"/>
      <c r="JE31" s="87"/>
      <c r="JF31" s="87"/>
      <c r="JG31" s="87"/>
      <c r="JH31" s="87"/>
      <c r="JI31" s="87"/>
      <c r="JJ31" s="87"/>
      <c r="JK31" s="87"/>
      <c r="JL31" s="87"/>
      <c r="JM31" s="87"/>
      <c r="JN31" s="87"/>
      <c r="JO31" s="87"/>
      <c r="JP31" s="87"/>
      <c r="JQ31" s="87"/>
      <c r="JR31" s="87"/>
      <c r="JS31" s="87"/>
      <c r="JT31" s="87"/>
      <c r="JU31" s="87"/>
      <c r="JV31" s="87"/>
      <c r="JW31" s="87"/>
      <c r="JX31" s="87"/>
      <c r="JY31" s="87"/>
      <c r="JZ31" s="87"/>
      <c r="KA31" s="87"/>
      <c r="KB31" s="87"/>
      <c r="KC31" s="87"/>
      <c r="KD31" s="87"/>
      <c r="KE31" s="87"/>
      <c r="KF31" s="87"/>
      <c r="KG31" s="87"/>
      <c r="KH31" s="87"/>
      <c r="KI31" s="87"/>
      <c r="KJ31" s="87"/>
      <c r="KK31" s="87"/>
      <c r="KL31" s="87"/>
      <c r="KM31" s="87"/>
      <c r="KN31" s="87"/>
      <c r="KO31" s="87"/>
      <c r="KP31" s="87"/>
      <c r="KQ31" s="87"/>
      <c r="KR31" s="87"/>
      <c r="KS31" s="87"/>
      <c r="KT31" s="87"/>
      <c r="KU31" s="87"/>
      <c r="KV31" s="87"/>
      <c r="KW31" s="87"/>
      <c r="KX31" s="87"/>
      <c r="KY31" s="87"/>
      <c r="KZ31" s="87"/>
      <c r="LA31" s="87"/>
      <c r="LB31" s="87"/>
      <c r="LC31" s="87"/>
      <c r="LD31" s="87"/>
      <c r="LE31" s="87"/>
      <c r="LF31" s="87"/>
      <c r="LG31" s="93"/>
    </row>
    <row r="32" spans="1:319" ht="20.25" customHeight="1" x14ac:dyDescent="0.3">
      <c r="A32" s="534"/>
      <c r="B32" s="87" t="s">
        <v>1172</v>
      </c>
      <c r="C32" s="88"/>
      <c r="D32" s="89">
        <f t="shared" si="3"/>
        <v>45203</v>
      </c>
      <c r="E32" s="158">
        <f t="shared" si="2"/>
        <v>45204</v>
      </c>
      <c r="F32" s="88">
        <v>1</v>
      </c>
      <c r="G32" s="87"/>
      <c r="H32" s="159"/>
      <c r="I32" s="91" t="s">
        <v>1161</v>
      </c>
      <c r="J32" s="92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7"/>
      <c r="CO32" s="87"/>
      <c r="CP32" s="87"/>
      <c r="CQ32" s="87"/>
      <c r="CR32" s="87"/>
      <c r="CS32" s="87"/>
      <c r="CT32" s="87"/>
      <c r="CU32" s="87"/>
      <c r="CV32" s="87"/>
      <c r="CW32" s="87"/>
      <c r="CX32" s="87"/>
      <c r="CY32" s="87"/>
      <c r="CZ32" s="87"/>
      <c r="DA32" s="87"/>
      <c r="DB32" s="87"/>
      <c r="DC32" s="87"/>
      <c r="DD32" s="87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7"/>
      <c r="EE32" s="87"/>
      <c r="EF32" s="87"/>
      <c r="EG32" s="87"/>
      <c r="EH32" s="87"/>
      <c r="EI32" s="87"/>
      <c r="EJ32" s="87"/>
      <c r="EK32" s="87"/>
      <c r="EL32" s="87"/>
      <c r="EM32" s="87"/>
      <c r="EN32" s="87"/>
      <c r="EO32" s="87"/>
      <c r="EP32" s="87"/>
      <c r="EQ32" s="87"/>
      <c r="ER32" s="87"/>
      <c r="ES32" s="87"/>
      <c r="ET32" s="87"/>
      <c r="EU32" s="87"/>
      <c r="EV32" s="87"/>
      <c r="EW32" s="87"/>
      <c r="EX32" s="87"/>
      <c r="EY32" s="87"/>
      <c r="EZ32" s="87"/>
      <c r="FA32" s="87"/>
      <c r="FB32" s="87"/>
      <c r="FC32" s="87"/>
      <c r="FD32" s="87"/>
      <c r="FE32" s="87"/>
      <c r="FF32" s="87"/>
      <c r="FG32" s="87"/>
      <c r="FH32" s="87"/>
      <c r="FI32" s="87"/>
      <c r="FJ32" s="87"/>
      <c r="FK32" s="87"/>
      <c r="FL32" s="87"/>
      <c r="FM32" s="87"/>
      <c r="FN32" s="87"/>
      <c r="FO32" s="87"/>
      <c r="FP32" s="87"/>
      <c r="FQ32" s="87"/>
      <c r="FR32" s="87"/>
      <c r="FS32" s="87"/>
      <c r="FT32" s="87"/>
      <c r="FU32" s="87"/>
      <c r="FV32" s="87"/>
      <c r="FW32" s="87"/>
      <c r="FX32" s="87"/>
      <c r="FY32" s="87"/>
      <c r="FZ32" s="87"/>
      <c r="GA32" s="87"/>
      <c r="GB32" s="87"/>
      <c r="GC32" s="87"/>
      <c r="GD32" s="87"/>
      <c r="GE32" s="87"/>
      <c r="GF32" s="87"/>
      <c r="GG32" s="87"/>
      <c r="GH32" s="87"/>
      <c r="GI32" s="87"/>
      <c r="GJ32" s="87"/>
      <c r="GK32" s="87"/>
      <c r="GL32" s="87"/>
      <c r="GM32" s="87"/>
      <c r="GN32" s="87"/>
      <c r="GO32" s="87"/>
      <c r="GP32" s="87"/>
      <c r="GQ32" s="87"/>
      <c r="GR32" s="87"/>
      <c r="GS32" s="87"/>
      <c r="GT32" s="87"/>
      <c r="GU32" s="87"/>
      <c r="GV32" s="87"/>
      <c r="GW32" s="87"/>
      <c r="GX32" s="87"/>
      <c r="GY32" s="87"/>
      <c r="GZ32" s="87"/>
      <c r="HA32" s="87"/>
      <c r="HB32" s="87"/>
      <c r="HC32" s="87"/>
      <c r="HD32" s="87"/>
      <c r="HE32" s="87"/>
      <c r="HF32" s="87"/>
      <c r="HG32" s="87"/>
      <c r="HH32" s="87"/>
      <c r="HI32" s="87"/>
      <c r="HJ32" s="87"/>
      <c r="HK32" s="87"/>
      <c r="HL32" s="87"/>
      <c r="HM32" s="87"/>
      <c r="HN32" s="87"/>
      <c r="HO32" s="87"/>
      <c r="HP32" s="87"/>
      <c r="HQ32" s="87"/>
      <c r="HR32" s="87"/>
      <c r="HS32" s="87"/>
      <c r="HT32" s="87"/>
      <c r="HU32" s="87"/>
      <c r="HV32" s="87"/>
      <c r="HW32" s="87"/>
      <c r="HX32" s="87"/>
      <c r="HY32" s="87"/>
      <c r="HZ32" s="87"/>
      <c r="IA32" s="87"/>
      <c r="IB32" s="87"/>
      <c r="IC32" s="87"/>
      <c r="ID32" s="87"/>
      <c r="IE32" s="87"/>
      <c r="IF32" s="87"/>
      <c r="IG32" s="87"/>
      <c r="IH32" s="87"/>
      <c r="II32" s="87"/>
      <c r="IJ32" s="87"/>
      <c r="IK32" s="87"/>
      <c r="IL32" s="87"/>
      <c r="IM32" s="87"/>
      <c r="IN32" s="87"/>
      <c r="IO32" s="87"/>
      <c r="IP32" s="87"/>
      <c r="IQ32" s="87"/>
      <c r="IR32" s="87"/>
      <c r="IS32" s="87"/>
      <c r="IT32" s="87"/>
      <c r="IU32" s="87"/>
      <c r="IV32" s="87"/>
      <c r="IW32" s="87"/>
      <c r="IX32" s="87"/>
      <c r="IY32" s="87"/>
      <c r="IZ32" s="87"/>
      <c r="JA32" s="87"/>
      <c r="JB32" s="87"/>
      <c r="JC32" s="87"/>
      <c r="JD32" s="87"/>
      <c r="JE32" s="87"/>
      <c r="JF32" s="87"/>
      <c r="JG32" s="87"/>
      <c r="JH32" s="87"/>
      <c r="JI32" s="87"/>
      <c r="JJ32" s="87"/>
      <c r="JK32" s="87"/>
      <c r="JL32" s="87"/>
      <c r="JM32" s="87"/>
      <c r="JN32" s="87"/>
      <c r="JO32" s="87"/>
      <c r="JP32" s="87"/>
      <c r="JQ32" s="87"/>
      <c r="JR32" s="87"/>
      <c r="JS32" s="87"/>
      <c r="JT32" s="87"/>
      <c r="JU32" s="87"/>
      <c r="JV32" s="87"/>
      <c r="JW32" s="87"/>
      <c r="JX32" s="87"/>
      <c r="JY32" s="87"/>
      <c r="JZ32" s="87"/>
      <c r="KA32" s="87"/>
      <c r="KB32" s="87"/>
      <c r="KC32" s="87"/>
      <c r="KD32" s="87"/>
      <c r="KE32" s="87"/>
      <c r="KF32" s="87"/>
      <c r="KG32" s="87"/>
      <c r="KH32" s="87"/>
      <c r="KI32" s="87"/>
      <c r="KJ32" s="87"/>
      <c r="KK32" s="87"/>
      <c r="KL32" s="87"/>
      <c r="KM32" s="87"/>
      <c r="KN32" s="87"/>
      <c r="KO32" s="87"/>
      <c r="KP32" s="87"/>
      <c r="KQ32" s="87"/>
      <c r="KR32" s="87"/>
      <c r="KS32" s="87"/>
      <c r="KT32" s="87"/>
      <c r="KU32" s="87"/>
      <c r="KV32" s="87"/>
      <c r="KW32" s="87"/>
      <c r="KX32" s="87"/>
      <c r="KY32" s="87"/>
      <c r="KZ32" s="87"/>
      <c r="LA32" s="87"/>
      <c r="LB32" s="87"/>
      <c r="LC32" s="87"/>
      <c r="LD32" s="87"/>
      <c r="LE32" s="87"/>
      <c r="LF32" s="87"/>
      <c r="LG32" s="93"/>
    </row>
    <row r="33" spans="1:319" ht="21.75" customHeight="1" x14ac:dyDescent="0.3">
      <c r="A33" s="535"/>
      <c r="B33" s="87" t="s">
        <v>1173</v>
      </c>
      <c r="C33" s="88"/>
      <c r="D33" s="89">
        <f t="shared" si="3"/>
        <v>45204</v>
      </c>
      <c r="E33" s="158">
        <f t="shared" si="2"/>
        <v>45211</v>
      </c>
      <c r="F33" s="88">
        <v>5</v>
      </c>
      <c r="G33" s="87"/>
      <c r="H33" s="159">
        <f t="shared" si="1"/>
        <v>0</v>
      </c>
      <c r="I33" s="91" t="s">
        <v>1161</v>
      </c>
      <c r="J33" s="92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87"/>
      <c r="CW33" s="87"/>
      <c r="CX33" s="87"/>
      <c r="CY33" s="87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87"/>
      <c r="DY33" s="87"/>
      <c r="DZ33" s="87"/>
      <c r="EA33" s="87"/>
      <c r="EB33" s="87"/>
      <c r="EC33" s="87"/>
      <c r="ED33" s="87"/>
      <c r="EE33" s="87"/>
      <c r="EF33" s="87"/>
      <c r="EG33" s="87"/>
      <c r="EH33" s="87"/>
      <c r="EI33" s="87"/>
      <c r="EJ33" s="87"/>
      <c r="EK33" s="87"/>
      <c r="EL33" s="87"/>
      <c r="EM33" s="87"/>
      <c r="EN33" s="87"/>
      <c r="EO33" s="87"/>
      <c r="EP33" s="87"/>
      <c r="EQ33" s="87"/>
      <c r="ER33" s="87"/>
      <c r="ES33" s="87"/>
      <c r="ET33" s="87"/>
      <c r="EU33" s="87"/>
      <c r="EV33" s="87"/>
      <c r="EW33" s="87"/>
      <c r="EX33" s="87"/>
      <c r="EY33" s="87"/>
      <c r="EZ33" s="87"/>
      <c r="FA33" s="87"/>
      <c r="FB33" s="87"/>
      <c r="FC33" s="87"/>
      <c r="FD33" s="87"/>
      <c r="FE33" s="87"/>
      <c r="FF33" s="87"/>
      <c r="FG33" s="87"/>
      <c r="FH33" s="87"/>
      <c r="FI33" s="87"/>
      <c r="FJ33" s="87"/>
      <c r="FK33" s="87"/>
      <c r="FL33" s="87"/>
      <c r="FM33" s="87"/>
      <c r="FN33" s="87"/>
      <c r="FO33" s="87"/>
      <c r="FP33" s="87"/>
      <c r="FQ33" s="87"/>
      <c r="FR33" s="87"/>
      <c r="FS33" s="87"/>
      <c r="FT33" s="87"/>
      <c r="FU33" s="87"/>
      <c r="FV33" s="87"/>
      <c r="FW33" s="87"/>
      <c r="FX33" s="87"/>
      <c r="FY33" s="87"/>
      <c r="FZ33" s="87"/>
      <c r="GA33" s="87"/>
      <c r="GB33" s="87"/>
      <c r="GC33" s="87"/>
      <c r="GD33" s="87"/>
      <c r="GE33" s="87"/>
      <c r="GF33" s="87"/>
      <c r="GG33" s="87"/>
      <c r="GH33" s="87"/>
      <c r="GI33" s="87"/>
      <c r="GJ33" s="87"/>
      <c r="GK33" s="87"/>
      <c r="GL33" s="87"/>
      <c r="GM33" s="87"/>
      <c r="GN33" s="87"/>
      <c r="GO33" s="87"/>
      <c r="GP33" s="87"/>
      <c r="GQ33" s="87"/>
      <c r="GR33" s="87"/>
      <c r="GS33" s="87"/>
      <c r="GT33" s="87"/>
      <c r="GU33" s="87"/>
      <c r="GV33" s="87"/>
      <c r="GW33" s="87"/>
      <c r="GX33" s="87"/>
      <c r="GY33" s="87"/>
      <c r="GZ33" s="87"/>
      <c r="HA33" s="87"/>
      <c r="HB33" s="87"/>
      <c r="HC33" s="87"/>
      <c r="HD33" s="87"/>
      <c r="HE33" s="87"/>
      <c r="HF33" s="87"/>
      <c r="HG33" s="87"/>
      <c r="HH33" s="87"/>
      <c r="HI33" s="87"/>
      <c r="HJ33" s="87"/>
      <c r="HK33" s="87"/>
      <c r="HL33" s="87"/>
      <c r="HM33" s="87"/>
      <c r="HN33" s="87"/>
      <c r="HO33" s="87"/>
      <c r="HP33" s="87"/>
      <c r="HQ33" s="87"/>
      <c r="HR33" s="87"/>
      <c r="HS33" s="87"/>
      <c r="HT33" s="87"/>
      <c r="HU33" s="87"/>
      <c r="HV33" s="87"/>
      <c r="HW33" s="87"/>
      <c r="HX33" s="87"/>
      <c r="HY33" s="87"/>
      <c r="HZ33" s="87"/>
      <c r="IA33" s="87"/>
      <c r="IB33" s="87"/>
      <c r="IC33" s="87"/>
      <c r="ID33" s="87"/>
      <c r="IE33" s="87"/>
      <c r="IF33" s="87"/>
      <c r="IG33" s="87"/>
      <c r="IH33" s="87"/>
      <c r="II33" s="87"/>
      <c r="IJ33" s="87"/>
      <c r="IK33" s="87"/>
      <c r="IL33" s="87"/>
      <c r="IM33" s="87"/>
      <c r="IN33" s="87"/>
      <c r="IO33" s="87"/>
      <c r="IP33" s="87"/>
      <c r="IQ33" s="87"/>
      <c r="IR33" s="87"/>
      <c r="IS33" s="87"/>
      <c r="IT33" s="87"/>
      <c r="IU33" s="87"/>
      <c r="IV33" s="87"/>
      <c r="IW33" s="87"/>
      <c r="IX33" s="87"/>
      <c r="IY33" s="87"/>
      <c r="IZ33" s="87"/>
      <c r="JA33" s="87"/>
      <c r="JB33" s="87"/>
      <c r="JC33" s="87"/>
      <c r="JD33" s="87"/>
      <c r="JE33" s="87"/>
      <c r="JF33" s="87"/>
      <c r="JG33" s="87"/>
      <c r="JH33" s="87"/>
      <c r="JI33" s="87"/>
      <c r="JJ33" s="87"/>
      <c r="JK33" s="87"/>
      <c r="JL33" s="87"/>
      <c r="JM33" s="87"/>
      <c r="JN33" s="87"/>
      <c r="JO33" s="87"/>
      <c r="JP33" s="87"/>
      <c r="JQ33" s="87"/>
      <c r="JR33" s="87"/>
      <c r="JS33" s="87"/>
      <c r="JT33" s="87"/>
      <c r="JU33" s="87"/>
      <c r="JV33" s="87"/>
      <c r="JW33" s="87"/>
      <c r="JX33" s="87"/>
      <c r="JY33" s="87"/>
      <c r="JZ33" s="87"/>
      <c r="KA33" s="87"/>
      <c r="KB33" s="87"/>
      <c r="KC33" s="87"/>
      <c r="KD33" s="87"/>
      <c r="KE33" s="87"/>
      <c r="KF33" s="87"/>
      <c r="KG33" s="87"/>
      <c r="KH33" s="87"/>
      <c r="KI33" s="87"/>
      <c r="KJ33" s="87"/>
      <c r="KK33" s="87"/>
      <c r="KL33" s="87"/>
      <c r="KM33" s="87"/>
      <c r="KN33" s="87"/>
      <c r="KO33" s="87"/>
      <c r="KP33" s="87"/>
      <c r="KQ33" s="87"/>
      <c r="KR33" s="87"/>
      <c r="KS33" s="87"/>
      <c r="KT33" s="87"/>
      <c r="KU33" s="87"/>
      <c r="KV33" s="87"/>
      <c r="KW33" s="87"/>
      <c r="KX33" s="87"/>
      <c r="KY33" s="87"/>
      <c r="KZ33" s="87"/>
      <c r="LA33" s="87"/>
      <c r="LB33" s="87"/>
      <c r="LC33" s="87"/>
      <c r="LD33" s="87"/>
      <c r="LE33" s="87"/>
      <c r="LF33" s="87"/>
      <c r="LG33" s="93"/>
    </row>
    <row r="34" spans="1:319" ht="21.75" customHeight="1" x14ac:dyDescent="0.3">
      <c r="A34" s="536" t="s">
        <v>1174</v>
      </c>
      <c r="B34" s="87" t="s">
        <v>1175</v>
      </c>
      <c r="C34" s="88"/>
      <c r="D34" s="89">
        <f t="shared" ref="D34:D48" si="4">E33</f>
        <v>45211</v>
      </c>
      <c r="E34" s="158">
        <f t="shared" si="2"/>
        <v>45218</v>
      </c>
      <c r="F34" s="161">
        <v>5</v>
      </c>
      <c r="G34" s="161"/>
      <c r="H34" s="90">
        <f t="shared" si="1"/>
        <v>0</v>
      </c>
      <c r="I34" s="91" t="s">
        <v>1161</v>
      </c>
      <c r="J34" s="92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  <c r="CN34" s="87"/>
      <c r="CO34" s="87"/>
      <c r="CP34" s="87"/>
      <c r="CQ34" s="87"/>
      <c r="CR34" s="87"/>
      <c r="CS34" s="87"/>
      <c r="CT34" s="87"/>
      <c r="CU34" s="87"/>
      <c r="CV34" s="87"/>
      <c r="CW34" s="87"/>
      <c r="CX34" s="87"/>
      <c r="CY34" s="87"/>
      <c r="CZ34" s="87"/>
      <c r="DA34" s="87"/>
      <c r="DB34" s="87"/>
      <c r="DC34" s="87"/>
      <c r="DD34" s="87"/>
      <c r="DE34" s="87"/>
      <c r="DF34" s="87"/>
      <c r="DG34" s="87"/>
      <c r="DH34" s="87"/>
      <c r="DI34" s="87"/>
      <c r="DJ34" s="87"/>
      <c r="DK34" s="87"/>
      <c r="DL34" s="87"/>
      <c r="DM34" s="87"/>
      <c r="DN34" s="87"/>
      <c r="DO34" s="87"/>
      <c r="DP34" s="87"/>
      <c r="DQ34" s="87"/>
      <c r="DR34" s="87"/>
      <c r="DS34" s="87"/>
      <c r="DT34" s="87"/>
      <c r="DU34" s="87"/>
      <c r="DV34" s="87"/>
      <c r="DW34" s="87"/>
      <c r="DX34" s="87"/>
      <c r="DY34" s="87"/>
      <c r="DZ34" s="87"/>
      <c r="EA34" s="87"/>
      <c r="EB34" s="87"/>
      <c r="EC34" s="87"/>
      <c r="ED34" s="87"/>
      <c r="EE34" s="87"/>
      <c r="EF34" s="87"/>
      <c r="EG34" s="87"/>
      <c r="EH34" s="87"/>
      <c r="EI34" s="87"/>
      <c r="EJ34" s="87"/>
      <c r="EK34" s="87"/>
      <c r="EL34" s="87"/>
      <c r="EM34" s="87"/>
      <c r="EN34" s="87"/>
      <c r="EO34" s="87"/>
      <c r="EP34" s="87"/>
      <c r="EQ34" s="87"/>
      <c r="ER34" s="87"/>
      <c r="ES34" s="87"/>
      <c r="ET34" s="87"/>
      <c r="EU34" s="87"/>
      <c r="EV34" s="87"/>
      <c r="EW34" s="87"/>
      <c r="EX34" s="87"/>
      <c r="EY34" s="87"/>
      <c r="EZ34" s="87"/>
      <c r="FA34" s="87"/>
      <c r="FB34" s="87"/>
      <c r="FC34" s="87"/>
      <c r="FD34" s="87"/>
      <c r="FE34" s="87"/>
      <c r="FF34" s="87"/>
      <c r="FG34" s="87"/>
      <c r="FH34" s="87"/>
      <c r="FI34" s="87"/>
      <c r="FJ34" s="87"/>
      <c r="FK34" s="87"/>
      <c r="FL34" s="87"/>
      <c r="FM34" s="87"/>
      <c r="FN34" s="87"/>
      <c r="FO34" s="87"/>
      <c r="FP34" s="87"/>
      <c r="FQ34" s="87"/>
      <c r="FR34" s="87"/>
      <c r="FS34" s="87"/>
      <c r="FT34" s="87"/>
      <c r="FU34" s="87"/>
      <c r="FV34" s="87"/>
      <c r="FW34" s="87"/>
      <c r="FX34" s="87"/>
      <c r="FY34" s="87"/>
      <c r="FZ34" s="87"/>
      <c r="GA34" s="87"/>
      <c r="GB34" s="87"/>
      <c r="GC34" s="87"/>
      <c r="GD34" s="87"/>
      <c r="GE34" s="87"/>
      <c r="GF34" s="87"/>
      <c r="GG34" s="87"/>
      <c r="GH34" s="87"/>
      <c r="GI34" s="87"/>
      <c r="GJ34" s="87"/>
      <c r="GK34" s="87"/>
      <c r="GL34" s="87"/>
      <c r="GM34" s="87"/>
      <c r="GN34" s="87"/>
      <c r="GO34" s="87"/>
      <c r="GP34" s="87"/>
      <c r="GQ34" s="87"/>
      <c r="GR34" s="87"/>
      <c r="GS34" s="87"/>
      <c r="GT34" s="87"/>
      <c r="GU34" s="87"/>
      <c r="GV34" s="87"/>
      <c r="GW34" s="87"/>
      <c r="GX34" s="87"/>
      <c r="GY34" s="87"/>
      <c r="GZ34" s="87"/>
      <c r="HA34" s="87"/>
      <c r="HB34" s="87"/>
      <c r="HC34" s="87"/>
      <c r="HD34" s="87"/>
      <c r="HE34" s="87"/>
      <c r="HF34" s="87"/>
      <c r="HG34" s="87"/>
      <c r="HH34" s="87"/>
      <c r="HI34" s="87"/>
      <c r="HJ34" s="87"/>
      <c r="HK34" s="87"/>
      <c r="HL34" s="87"/>
      <c r="HM34" s="87"/>
      <c r="HN34" s="87"/>
      <c r="HO34" s="87"/>
      <c r="HP34" s="87"/>
      <c r="HQ34" s="87"/>
      <c r="HR34" s="87"/>
      <c r="HS34" s="87"/>
      <c r="HT34" s="87"/>
      <c r="HU34" s="87"/>
      <c r="HV34" s="87"/>
      <c r="HW34" s="87"/>
      <c r="HX34" s="87"/>
      <c r="HY34" s="87"/>
      <c r="HZ34" s="87"/>
      <c r="IA34" s="87"/>
      <c r="IB34" s="87"/>
      <c r="IC34" s="87"/>
      <c r="ID34" s="87"/>
      <c r="IE34" s="87"/>
      <c r="IF34" s="87"/>
      <c r="IG34" s="87"/>
      <c r="IH34" s="87"/>
      <c r="II34" s="87"/>
      <c r="IJ34" s="87"/>
      <c r="IK34" s="87"/>
      <c r="IL34" s="87"/>
      <c r="IM34" s="87"/>
      <c r="IN34" s="87"/>
      <c r="IO34" s="87"/>
      <c r="IP34" s="87"/>
      <c r="IQ34" s="87"/>
      <c r="IR34" s="87"/>
      <c r="IS34" s="87"/>
      <c r="IT34" s="87"/>
      <c r="IU34" s="87"/>
      <c r="IV34" s="87"/>
      <c r="IW34" s="87"/>
      <c r="IX34" s="87"/>
      <c r="IY34" s="87"/>
      <c r="IZ34" s="87"/>
      <c r="JA34" s="87"/>
      <c r="JB34" s="87"/>
      <c r="JC34" s="87"/>
      <c r="JD34" s="87"/>
      <c r="JE34" s="87"/>
      <c r="JF34" s="87"/>
      <c r="JG34" s="87"/>
      <c r="JH34" s="87"/>
      <c r="JI34" s="87"/>
      <c r="JJ34" s="87"/>
      <c r="JK34" s="87"/>
      <c r="JL34" s="87"/>
      <c r="JM34" s="87"/>
      <c r="JN34" s="87"/>
      <c r="JO34" s="87"/>
      <c r="JP34" s="87"/>
      <c r="JQ34" s="87"/>
      <c r="JR34" s="87"/>
      <c r="JS34" s="87"/>
      <c r="JT34" s="87"/>
      <c r="JU34" s="87"/>
      <c r="JV34" s="87"/>
      <c r="JW34" s="87"/>
      <c r="JX34" s="87"/>
      <c r="JY34" s="87"/>
      <c r="JZ34" s="87"/>
      <c r="KA34" s="87"/>
      <c r="KB34" s="87"/>
      <c r="KC34" s="87"/>
      <c r="KD34" s="87"/>
      <c r="KE34" s="87"/>
      <c r="KF34" s="87"/>
      <c r="KG34" s="87"/>
      <c r="KH34" s="87"/>
      <c r="KI34" s="87"/>
      <c r="KJ34" s="87"/>
      <c r="KK34" s="87"/>
      <c r="KL34" s="87"/>
      <c r="KM34" s="87"/>
      <c r="KN34" s="87"/>
      <c r="KO34" s="87"/>
      <c r="KP34" s="87"/>
      <c r="KQ34" s="87"/>
      <c r="KR34" s="87"/>
      <c r="KS34" s="87"/>
      <c r="KT34" s="87"/>
      <c r="KU34" s="87"/>
      <c r="KV34" s="87"/>
      <c r="KW34" s="87"/>
      <c r="KX34" s="87"/>
      <c r="KY34" s="87"/>
      <c r="KZ34" s="87"/>
      <c r="LA34" s="87"/>
      <c r="LB34" s="87"/>
      <c r="LC34" s="87"/>
      <c r="LD34" s="87"/>
      <c r="LE34" s="87"/>
      <c r="LF34" s="87"/>
      <c r="LG34" s="93"/>
    </row>
    <row r="35" spans="1:319" x14ac:dyDescent="0.3">
      <c r="A35" s="536"/>
      <c r="B35" s="87" t="s">
        <v>1176</v>
      </c>
      <c r="C35" s="88"/>
      <c r="D35" s="89">
        <f t="shared" si="4"/>
        <v>45218</v>
      </c>
      <c r="E35" s="158">
        <f t="shared" si="2"/>
        <v>45246</v>
      </c>
      <c r="F35" s="88">
        <v>20</v>
      </c>
      <c r="G35" s="88"/>
      <c r="H35" s="90">
        <f t="shared" si="1"/>
        <v>0</v>
      </c>
      <c r="I35" s="91" t="s">
        <v>1161</v>
      </c>
      <c r="J35" s="92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  <c r="CE35" s="87"/>
      <c r="CF35" s="87"/>
      <c r="CG35" s="87"/>
      <c r="CH35" s="87"/>
      <c r="CI35" s="87"/>
      <c r="CJ35" s="87"/>
      <c r="CK35" s="87"/>
      <c r="CL35" s="87"/>
      <c r="CM35" s="87"/>
      <c r="CN35" s="87"/>
      <c r="CO35" s="87"/>
      <c r="CP35" s="87"/>
      <c r="CQ35" s="87"/>
      <c r="CR35" s="87"/>
      <c r="CS35" s="87"/>
      <c r="CT35" s="87"/>
      <c r="CU35" s="87"/>
      <c r="CV35" s="87"/>
      <c r="CW35" s="87"/>
      <c r="CX35" s="87"/>
      <c r="CY35" s="87"/>
      <c r="CZ35" s="87"/>
      <c r="DA35" s="87"/>
      <c r="DB35" s="87"/>
      <c r="DC35" s="87"/>
      <c r="DD35" s="87"/>
      <c r="DE35" s="87"/>
      <c r="DF35" s="87"/>
      <c r="DG35" s="87"/>
      <c r="DH35" s="87"/>
      <c r="DI35" s="87"/>
      <c r="DJ35" s="87"/>
      <c r="DK35" s="87"/>
      <c r="DL35" s="87"/>
      <c r="DM35" s="87"/>
      <c r="DN35" s="87"/>
      <c r="DO35" s="87"/>
      <c r="DP35" s="87"/>
      <c r="DQ35" s="87"/>
      <c r="DR35" s="87"/>
      <c r="DS35" s="87"/>
      <c r="DT35" s="87"/>
      <c r="DU35" s="87"/>
      <c r="DV35" s="87"/>
      <c r="DW35" s="87"/>
      <c r="DX35" s="87"/>
      <c r="DY35" s="87"/>
      <c r="DZ35" s="87"/>
      <c r="EA35" s="87"/>
      <c r="EB35" s="87"/>
      <c r="EC35" s="87"/>
      <c r="ED35" s="87"/>
      <c r="EE35" s="87"/>
      <c r="EF35" s="87"/>
      <c r="EG35" s="87"/>
      <c r="EH35" s="87"/>
      <c r="EI35" s="87"/>
      <c r="EJ35" s="87"/>
      <c r="EK35" s="87"/>
      <c r="EL35" s="87"/>
      <c r="EM35" s="87"/>
      <c r="EN35" s="87"/>
      <c r="EO35" s="87"/>
      <c r="EP35" s="87"/>
      <c r="EQ35" s="87"/>
      <c r="ER35" s="87"/>
      <c r="ES35" s="87"/>
      <c r="ET35" s="87"/>
      <c r="EU35" s="87"/>
      <c r="EV35" s="87"/>
      <c r="EW35" s="87"/>
      <c r="EX35" s="87"/>
      <c r="EY35" s="87"/>
      <c r="EZ35" s="87"/>
      <c r="FA35" s="87"/>
      <c r="FB35" s="87"/>
      <c r="FC35" s="87"/>
      <c r="FD35" s="87"/>
      <c r="FE35" s="87"/>
      <c r="FF35" s="87"/>
      <c r="FG35" s="87"/>
      <c r="FH35" s="87"/>
      <c r="FI35" s="87"/>
      <c r="FJ35" s="87"/>
      <c r="FK35" s="87"/>
      <c r="FL35" s="87"/>
      <c r="FM35" s="87"/>
      <c r="FN35" s="87"/>
      <c r="FO35" s="87"/>
      <c r="FP35" s="87"/>
      <c r="FQ35" s="87"/>
      <c r="FR35" s="87"/>
      <c r="FS35" s="87"/>
      <c r="FT35" s="87"/>
      <c r="FU35" s="87"/>
      <c r="FV35" s="87"/>
      <c r="FW35" s="87"/>
      <c r="FX35" s="87"/>
      <c r="FY35" s="87"/>
      <c r="FZ35" s="87"/>
      <c r="GA35" s="87"/>
      <c r="GB35" s="87"/>
      <c r="GC35" s="87"/>
      <c r="GD35" s="87"/>
      <c r="GE35" s="87"/>
      <c r="GF35" s="87"/>
      <c r="GG35" s="87"/>
      <c r="GH35" s="87"/>
      <c r="GI35" s="87"/>
      <c r="GJ35" s="87"/>
      <c r="GK35" s="87"/>
      <c r="GL35" s="87"/>
      <c r="GM35" s="87"/>
      <c r="GN35" s="87"/>
      <c r="GO35" s="87"/>
      <c r="GP35" s="87"/>
      <c r="GQ35" s="87"/>
      <c r="GR35" s="87"/>
      <c r="GS35" s="87"/>
      <c r="GT35" s="87"/>
      <c r="GU35" s="87"/>
      <c r="GV35" s="87"/>
      <c r="GW35" s="87"/>
      <c r="GX35" s="87"/>
      <c r="GY35" s="87"/>
      <c r="GZ35" s="87"/>
      <c r="HA35" s="87"/>
      <c r="HB35" s="87"/>
      <c r="HC35" s="87"/>
      <c r="HD35" s="87"/>
      <c r="HE35" s="87"/>
      <c r="HF35" s="87"/>
      <c r="HG35" s="87"/>
      <c r="HH35" s="87"/>
      <c r="HI35" s="87"/>
      <c r="HJ35" s="87"/>
      <c r="HK35" s="87"/>
      <c r="HL35" s="87"/>
      <c r="HM35" s="87"/>
      <c r="HN35" s="87"/>
      <c r="HO35" s="87"/>
      <c r="HP35" s="87"/>
      <c r="HQ35" s="87"/>
      <c r="HR35" s="87"/>
      <c r="HS35" s="87"/>
      <c r="HT35" s="87"/>
      <c r="HU35" s="87"/>
      <c r="HV35" s="87"/>
      <c r="HW35" s="87"/>
      <c r="HX35" s="87"/>
      <c r="HY35" s="87"/>
      <c r="HZ35" s="87"/>
      <c r="IA35" s="87"/>
      <c r="IB35" s="87"/>
      <c r="IC35" s="87"/>
      <c r="ID35" s="87"/>
      <c r="IE35" s="87"/>
      <c r="IF35" s="87"/>
      <c r="IG35" s="87"/>
      <c r="IH35" s="87"/>
      <c r="II35" s="87"/>
      <c r="IJ35" s="87"/>
      <c r="IK35" s="87"/>
      <c r="IL35" s="87"/>
      <c r="IM35" s="87"/>
      <c r="IN35" s="87"/>
      <c r="IO35" s="87"/>
      <c r="IP35" s="87"/>
      <c r="IQ35" s="87"/>
      <c r="IR35" s="87"/>
      <c r="IS35" s="87"/>
      <c r="IT35" s="87"/>
      <c r="IU35" s="87"/>
      <c r="IV35" s="87"/>
      <c r="IW35" s="87"/>
      <c r="IX35" s="87"/>
      <c r="IY35" s="87"/>
      <c r="IZ35" s="87"/>
      <c r="JA35" s="87"/>
      <c r="JB35" s="87"/>
      <c r="JC35" s="87"/>
      <c r="JD35" s="87"/>
      <c r="JE35" s="87"/>
      <c r="JF35" s="87"/>
      <c r="JG35" s="87"/>
      <c r="JH35" s="87"/>
      <c r="JI35" s="87"/>
      <c r="JJ35" s="87"/>
      <c r="JK35" s="87"/>
      <c r="JL35" s="87"/>
      <c r="JM35" s="87"/>
      <c r="JN35" s="87"/>
      <c r="JO35" s="87"/>
      <c r="JP35" s="87"/>
      <c r="JQ35" s="87"/>
      <c r="JR35" s="87"/>
      <c r="JS35" s="87"/>
      <c r="JT35" s="87"/>
      <c r="JU35" s="87"/>
      <c r="JV35" s="87"/>
      <c r="JW35" s="87"/>
      <c r="JX35" s="87"/>
      <c r="JY35" s="87"/>
      <c r="JZ35" s="87"/>
      <c r="KA35" s="87"/>
      <c r="KB35" s="87"/>
      <c r="KC35" s="87"/>
      <c r="KD35" s="87"/>
      <c r="KE35" s="87"/>
      <c r="KF35" s="87"/>
      <c r="KG35" s="87"/>
      <c r="KH35" s="87"/>
      <c r="KI35" s="87"/>
      <c r="KJ35" s="87"/>
      <c r="KK35" s="87"/>
      <c r="KL35" s="87"/>
      <c r="KM35" s="87"/>
      <c r="KN35" s="87"/>
      <c r="KO35" s="87"/>
      <c r="KP35" s="87"/>
      <c r="KQ35" s="87"/>
      <c r="KR35" s="87"/>
      <c r="KS35" s="87"/>
      <c r="KT35" s="87"/>
      <c r="KU35" s="87"/>
      <c r="KV35" s="87"/>
      <c r="KW35" s="87"/>
      <c r="KX35" s="87"/>
      <c r="KY35" s="87"/>
      <c r="KZ35" s="87"/>
      <c r="LA35" s="87"/>
      <c r="LB35" s="87"/>
      <c r="LC35" s="87"/>
      <c r="LD35" s="87"/>
      <c r="LE35" s="87"/>
      <c r="LF35" s="87"/>
      <c r="LG35" s="93"/>
    </row>
    <row r="36" spans="1:319" x14ac:dyDescent="0.3">
      <c r="A36" s="536"/>
      <c r="B36" s="87" t="s">
        <v>1177</v>
      </c>
      <c r="C36" s="88"/>
      <c r="D36" s="89">
        <f t="shared" si="4"/>
        <v>45246</v>
      </c>
      <c r="E36" s="158">
        <f t="shared" si="2"/>
        <v>45260</v>
      </c>
      <c r="F36" s="88">
        <v>10</v>
      </c>
      <c r="G36" s="88"/>
      <c r="H36" s="90">
        <f t="shared" si="1"/>
        <v>0</v>
      </c>
      <c r="I36" s="91" t="s">
        <v>1161</v>
      </c>
      <c r="J36" s="92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/>
      <c r="CK36" s="87"/>
      <c r="CL36" s="87"/>
      <c r="CM36" s="87"/>
      <c r="CN36" s="87"/>
      <c r="CO36" s="87"/>
      <c r="CP36" s="87"/>
      <c r="CQ36" s="87"/>
      <c r="CR36" s="87"/>
      <c r="CS36" s="87"/>
      <c r="CT36" s="87"/>
      <c r="CU36" s="87"/>
      <c r="CV36" s="87"/>
      <c r="CW36" s="87"/>
      <c r="CX36" s="87"/>
      <c r="CY36" s="87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87"/>
      <c r="DP36" s="87"/>
      <c r="DQ36" s="87"/>
      <c r="DR36" s="87"/>
      <c r="DS36" s="87"/>
      <c r="DT36" s="87"/>
      <c r="DU36" s="87"/>
      <c r="DV36" s="87"/>
      <c r="DW36" s="87"/>
      <c r="DX36" s="87"/>
      <c r="DY36" s="87"/>
      <c r="DZ36" s="87"/>
      <c r="EA36" s="87"/>
      <c r="EB36" s="87"/>
      <c r="EC36" s="87"/>
      <c r="ED36" s="87"/>
      <c r="EE36" s="87"/>
      <c r="EF36" s="87"/>
      <c r="EG36" s="87"/>
      <c r="EH36" s="87"/>
      <c r="EI36" s="87"/>
      <c r="EJ36" s="87"/>
      <c r="EK36" s="87"/>
      <c r="EL36" s="87"/>
      <c r="EM36" s="87"/>
      <c r="EN36" s="87"/>
      <c r="EO36" s="87"/>
      <c r="EP36" s="87"/>
      <c r="EQ36" s="87"/>
      <c r="ER36" s="87"/>
      <c r="ES36" s="87"/>
      <c r="ET36" s="87"/>
      <c r="EU36" s="87"/>
      <c r="EV36" s="87"/>
      <c r="EW36" s="87"/>
      <c r="EX36" s="87"/>
      <c r="EY36" s="87"/>
      <c r="EZ36" s="87"/>
      <c r="FA36" s="87"/>
      <c r="FB36" s="87"/>
      <c r="FC36" s="87"/>
      <c r="FD36" s="87"/>
      <c r="FE36" s="87"/>
      <c r="FF36" s="87"/>
      <c r="FG36" s="87"/>
      <c r="FH36" s="87"/>
      <c r="FI36" s="87"/>
      <c r="FJ36" s="87"/>
      <c r="FK36" s="87"/>
      <c r="FL36" s="87"/>
      <c r="FM36" s="87"/>
      <c r="FN36" s="87"/>
      <c r="FO36" s="87"/>
      <c r="FP36" s="87"/>
      <c r="FQ36" s="87"/>
      <c r="FR36" s="87"/>
      <c r="FS36" s="87"/>
      <c r="FT36" s="87"/>
      <c r="FU36" s="87"/>
      <c r="FV36" s="87"/>
      <c r="FW36" s="87"/>
      <c r="FX36" s="87"/>
      <c r="FY36" s="87"/>
      <c r="FZ36" s="87"/>
      <c r="GA36" s="87"/>
      <c r="GB36" s="87"/>
      <c r="GC36" s="87"/>
      <c r="GD36" s="87"/>
      <c r="GE36" s="87"/>
      <c r="GF36" s="87"/>
      <c r="GG36" s="87"/>
      <c r="GH36" s="87"/>
      <c r="GI36" s="87"/>
      <c r="GJ36" s="87"/>
      <c r="GK36" s="87"/>
      <c r="GL36" s="87"/>
      <c r="GM36" s="87"/>
      <c r="GN36" s="87"/>
      <c r="GO36" s="87"/>
      <c r="GP36" s="87"/>
      <c r="GQ36" s="87"/>
      <c r="GR36" s="87"/>
      <c r="GS36" s="87"/>
      <c r="GT36" s="87"/>
      <c r="GU36" s="87"/>
      <c r="GV36" s="87"/>
      <c r="GW36" s="87"/>
      <c r="GX36" s="87"/>
      <c r="GY36" s="87"/>
      <c r="GZ36" s="87"/>
      <c r="HA36" s="87"/>
      <c r="HB36" s="87"/>
      <c r="HC36" s="87"/>
      <c r="HD36" s="87"/>
      <c r="HE36" s="87"/>
      <c r="HF36" s="87"/>
      <c r="HG36" s="87"/>
      <c r="HH36" s="87"/>
      <c r="HI36" s="87"/>
      <c r="HJ36" s="87"/>
      <c r="HK36" s="87"/>
      <c r="HL36" s="87"/>
      <c r="HM36" s="87"/>
      <c r="HN36" s="87"/>
      <c r="HO36" s="87"/>
      <c r="HP36" s="87"/>
      <c r="HQ36" s="87"/>
      <c r="HR36" s="87"/>
      <c r="HS36" s="87"/>
      <c r="HT36" s="87"/>
      <c r="HU36" s="87"/>
      <c r="HV36" s="87"/>
      <c r="HW36" s="87"/>
      <c r="HX36" s="87"/>
      <c r="HY36" s="87"/>
      <c r="HZ36" s="87"/>
      <c r="IA36" s="87"/>
      <c r="IB36" s="87"/>
      <c r="IC36" s="87"/>
      <c r="ID36" s="87"/>
      <c r="IE36" s="87"/>
      <c r="IF36" s="87"/>
      <c r="IG36" s="87"/>
      <c r="IH36" s="87"/>
      <c r="II36" s="87"/>
      <c r="IJ36" s="87"/>
      <c r="IK36" s="87"/>
      <c r="IL36" s="87"/>
      <c r="IM36" s="87"/>
      <c r="IN36" s="87"/>
      <c r="IO36" s="87"/>
      <c r="IP36" s="87"/>
      <c r="IQ36" s="87"/>
      <c r="IR36" s="87"/>
      <c r="IS36" s="87"/>
      <c r="IT36" s="87"/>
      <c r="IU36" s="87"/>
      <c r="IV36" s="87"/>
      <c r="IW36" s="87"/>
      <c r="IX36" s="87"/>
      <c r="IY36" s="87"/>
      <c r="IZ36" s="87"/>
      <c r="JA36" s="87"/>
      <c r="JB36" s="87"/>
      <c r="JC36" s="87"/>
      <c r="JD36" s="87"/>
      <c r="JE36" s="87"/>
      <c r="JF36" s="87"/>
      <c r="JG36" s="87"/>
      <c r="JH36" s="87"/>
      <c r="JI36" s="87"/>
      <c r="JJ36" s="87"/>
      <c r="JK36" s="87"/>
      <c r="JL36" s="87"/>
      <c r="JM36" s="87"/>
      <c r="JN36" s="87"/>
      <c r="JO36" s="87"/>
      <c r="JP36" s="87"/>
      <c r="JQ36" s="87"/>
      <c r="JR36" s="87"/>
      <c r="JS36" s="87"/>
      <c r="JT36" s="87"/>
      <c r="JU36" s="87"/>
      <c r="JV36" s="87"/>
      <c r="JW36" s="87"/>
      <c r="JX36" s="87"/>
      <c r="JY36" s="87"/>
      <c r="JZ36" s="87"/>
      <c r="KA36" s="87"/>
      <c r="KB36" s="87"/>
      <c r="KC36" s="87"/>
      <c r="KD36" s="87"/>
      <c r="KE36" s="87"/>
      <c r="KF36" s="87"/>
      <c r="KG36" s="87"/>
      <c r="KH36" s="87"/>
      <c r="KI36" s="87"/>
      <c r="KJ36" s="87"/>
      <c r="KK36" s="87"/>
      <c r="KL36" s="87"/>
      <c r="KM36" s="87"/>
      <c r="KN36" s="87"/>
      <c r="KO36" s="87"/>
      <c r="KP36" s="87"/>
      <c r="KQ36" s="87"/>
      <c r="KR36" s="87"/>
      <c r="KS36" s="87"/>
      <c r="KT36" s="87"/>
      <c r="KU36" s="87"/>
      <c r="KV36" s="87"/>
      <c r="KW36" s="87"/>
      <c r="KX36" s="87"/>
      <c r="KY36" s="87"/>
      <c r="KZ36" s="87"/>
      <c r="LA36" s="87"/>
      <c r="LB36" s="87"/>
      <c r="LC36" s="87"/>
      <c r="LD36" s="87"/>
      <c r="LE36" s="87"/>
      <c r="LF36" s="87"/>
      <c r="LG36" s="93"/>
    </row>
    <row r="37" spans="1:319" x14ac:dyDescent="0.3">
      <c r="A37" s="536"/>
      <c r="B37" s="87" t="s">
        <v>1178</v>
      </c>
      <c r="C37" s="88"/>
      <c r="D37" s="89">
        <f t="shared" si="4"/>
        <v>45260</v>
      </c>
      <c r="E37" s="158">
        <f t="shared" si="2"/>
        <v>45274</v>
      </c>
      <c r="F37" s="88">
        <v>10</v>
      </c>
      <c r="G37" s="88"/>
      <c r="H37" s="90">
        <f t="shared" si="1"/>
        <v>0</v>
      </c>
      <c r="I37" s="91" t="s">
        <v>1161</v>
      </c>
      <c r="J37" s="92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7"/>
      <c r="CC37" s="87"/>
      <c r="CD37" s="87"/>
      <c r="CE37" s="87"/>
      <c r="CF37" s="87"/>
      <c r="CG37" s="87"/>
      <c r="CH37" s="87"/>
      <c r="CI37" s="87"/>
      <c r="CJ37" s="87"/>
      <c r="CK37" s="87"/>
      <c r="CL37" s="87"/>
      <c r="CM37" s="87"/>
      <c r="CN37" s="87"/>
      <c r="CO37" s="87"/>
      <c r="CP37" s="87"/>
      <c r="CQ37" s="87"/>
      <c r="CR37" s="87"/>
      <c r="CS37" s="87"/>
      <c r="CT37" s="87"/>
      <c r="CU37" s="87"/>
      <c r="CV37" s="87"/>
      <c r="CW37" s="87"/>
      <c r="CX37" s="87"/>
      <c r="CY37" s="87"/>
      <c r="CZ37" s="87"/>
      <c r="DA37" s="87"/>
      <c r="DB37" s="87"/>
      <c r="DC37" s="87"/>
      <c r="DD37" s="87"/>
      <c r="DE37" s="87"/>
      <c r="DF37" s="87"/>
      <c r="DG37" s="87"/>
      <c r="DH37" s="87"/>
      <c r="DI37" s="87"/>
      <c r="DJ37" s="87"/>
      <c r="DK37" s="87"/>
      <c r="DL37" s="87"/>
      <c r="DM37" s="87"/>
      <c r="DN37" s="87"/>
      <c r="DO37" s="87"/>
      <c r="DP37" s="87"/>
      <c r="DQ37" s="87"/>
      <c r="DR37" s="87"/>
      <c r="DS37" s="87"/>
      <c r="DT37" s="87"/>
      <c r="DU37" s="87"/>
      <c r="DV37" s="87"/>
      <c r="DW37" s="87"/>
      <c r="DX37" s="87"/>
      <c r="DY37" s="87"/>
      <c r="DZ37" s="87"/>
      <c r="EA37" s="87"/>
      <c r="EB37" s="87"/>
      <c r="EC37" s="87"/>
      <c r="ED37" s="87"/>
      <c r="EE37" s="87"/>
      <c r="EF37" s="87"/>
      <c r="EG37" s="87"/>
      <c r="EH37" s="87"/>
      <c r="EI37" s="87"/>
      <c r="EJ37" s="87"/>
      <c r="EK37" s="87"/>
      <c r="EL37" s="87"/>
      <c r="EM37" s="87"/>
      <c r="EN37" s="87"/>
      <c r="EO37" s="87"/>
      <c r="EP37" s="87"/>
      <c r="EQ37" s="87"/>
      <c r="ER37" s="87"/>
      <c r="ES37" s="87"/>
      <c r="ET37" s="87"/>
      <c r="EU37" s="87"/>
      <c r="EV37" s="87"/>
      <c r="EW37" s="87"/>
      <c r="EX37" s="87"/>
      <c r="EY37" s="87"/>
      <c r="EZ37" s="87"/>
      <c r="FA37" s="87"/>
      <c r="FB37" s="87"/>
      <c r="FC37" s="87"/>
      <c r="FD37" s="87"/>
      <c r="FE37" s="87"/>
      <c r="FF37" s="87"/>
      <c r="FG37" s="87"/>
      <c r="FH37" s="87"/>
      <c r="FI37" s="87"/>
      <c r="FJ37" s="87"/>
      <c r="FK37" s="87"/>
      <c r="FL37" s="87"/>
      <c r="FM37" s="87"/>
      <c r="FN37" s="87"/>
      <c r="FO37" s="87"/>
      <c r="FP37" s="87"/>
      <c r="FQ37" s="87"/>
      <c r="FR37" s="87"/>
      <c r="FS37" s="87"/>
      <c r="FT37" s="87"/>
      <c r="FU37" s="87"/>
      <c r="FV37" s="87"/>
      <c r="FW37" s="87"/>
      <c r="FX37" s="87"/>
      <c r="FY37" s="87"/>
      <c r="FZ37" s="87"/>
      <c r="GA37" s="87"/>
      <c r="GB37" s="87"/>
      <c r="GC37" s="87"/>
      <c r="GD37" s="87"/>
      <c r="GE37" s="87"/>
      <c r="GF37" s="87"/>
      <c r="GG37" s="87"/>
      <c r="GH37" s="87"/>
      <c r="GI37" s="87"/>
      <c r="GJ37" s="87"/>
      <c r="GK37" s="87"/>
      <c r="GL37" s="87"/>
      <c r="GM37" s="87"/>
      <c r="GN37" s="87"/>
      <c r="GO37" s="87"/>
      <c r="GP37" s="87"/>
      <c r="GQ37" s="87"/>
      <c r="GR37" s="87"/>
      <c r="GS37" s="87"/>
      <c r="GT37" s="87"/>
      <c r="GU37" s="87"/>
      <c r="GV37" s="87"/>
      <c r="GW37" s="87"/>
      <c r="GX37" s="87"/>
      <c r="GY37" s="87"/>
      <c r="GZ37" s="87"/>
      <c r="HA37" s="87"/>
      <c r="HB37" s="87"/>
      <c r="HC37" s="87"/>
      <c r="HD37" s="87"/>
      <c r="HE37" s="87"/>
      <c r="HF37" s="87"/>
      <c r="HG37" s="87"/>
      <c r="HH37" s="87"/>
      <c r="HI37" s="87"/>
      <c r="HJ37" s="87"/>
      <c r="HK37" s="87"/>
      <c r="HL37" s="87"/>
      <c r="HM37" s="87"/>
      <c r="HN37" s="87"/>
      <c r="HO37" s="87"/>
      <c r="HP37" s="87"/>
      <c r="HQ37" s="87"/>
      <c r="HR37" s="87"/>
      <c r="HS37" s="87"/>
      <c r="HT37" s="87"/>
      <c r="HU37" s="87"/>
      <c r="HV37" s="87"/>
      <c r="HW37" s="87"/>
      <c r="HX37" s="87"/>
      <c r="HY37" s="87"/>
      <c r="HZ37" s="87"/>
      <c r="IA37" s="87"/>
      <c r="IB37" s="87"/>
      <c r="IC37" s="87"/>
      <c r="ID37" s="87"/>
      <c r="IE37" s="87"/>
      <c r="IF37" s="87"/>
      <c r="IG37" s="87"/>
      <c r="IH37" s="87"/>
      <c r="II37" s="87"/>
      <c r="IJ37" s="87"/>
      <c r="IK37" s="87"/>
      <c r="IL37" s="87"/>
      <c r="IM37" s="87"/>
      <c r="IN37" s="87"/>
      <c r="IO37" s="87"/>
      <c r="IP37" s="87"/>
      <c r="IQ37" s="87"/>
      <c r="IR37" s="87"/>
      <c r="IS37" s="87"/>
      <c r="IT37" s="87"/>
      <c r="IU37" s="87"/>
      <c r="IV37" s="87"/>
      <c r="IW37" s="87"/>
      <c r="IX37" s="87"/>
      <c r="IY37" s="87"/>
      <c r="IZ37" s="87"/>
      <c r="JA37" s="87"/>
      <c r="JB37" s="87"/>
      <c r="JC37" s="87"/>
      <c r="JD37" s="87"/>
      <c r="JE37" s="87"/>
      <c r="JF37" s="87"/>
      <c r="JG37" s="87"/>
      <c r="JH37" s="87"/>
      <c r="JI37" s="87"/>
      <c r="JJ37" s="87"/>
      <c r="JK37" s="87"/>
      <c r="JL37" s="87"/>
      <c r="JM37" s="87"/>
      <c r="JN37" s="87"/>
      <c r="JO37" s="87"/>
      <c r="JP37" s="87"/>
      <c r="JQ37" s="87"/>
      <c r="JR37" s="87"/>
      <c r="JS37" s="87"/>
      <c r="JT37" s="87"/>
      <c r="JU37" s="87"/>
      <c r="JV37" s="87"/>
      <c r="JW37" s="87"/>
      <c r="JX37" s="87"/>
      <c r="JY37" s="87"/>
      <c r="JZ37" s="87"/>
      <c r="KA37" s="87"/>
      <c r="KB37" s="87"/>
      <c r="KC37" s="87"/>
      <c r="KD37" s="87"/>
      <c r="KE37" s="87"/>
      <c r="KF37" s="87"/>
      <c r="KG37" s="87"/>
      <c r="KH37" s="87"/>
      <c r="KI37" s="87"/>
      <c r="KJ37" s="87"/>
      <c r="KK37" s="87"/>
      <c r="KL37" s="87"/>
      <c r="KM37" s="87"/>
      <c r="KN37" s="87"/>
      <c r="KO37" s="87"/>
      <c r="KP37" s="87"/>
      <c r="KQ37" s="87"/>
      <c r="KR37" s="87"/>
      <c r="KS37" s="87"/>
      <c r="KT37" s="87"/>
      <c r="KU37" s="87"/>
      <c r="KV37" s="87"/>
      <c r="KW37" s="87"/>
      <c r="KX37" s="87"/>
      <c r="KY37" s="87"/>
      <c r="KZ37" s="87"/>
      <c r="LA37" s="87"/>
      <c r="LB37" s="87"/>
      <c r="LC37" s="87"/>
      <c r="LD37" s="87"/>
      <c r="LE37" s="87"/>
      <c r="LF37" s="87"/>
      <c r="LG37" s="93"/>
    </row>
    <row r="38" spans="1:319" x14ac:dyDescent="0.3">
      <c r="A38" s="536"/>
      <c r="B38" s="87" t="s">
        <v>1179</v>
      </c>
      <c r="C38" s="88"/>
      <c r="D38" s="89">
        <f t="shared" si="4"/>
        <v>45274</v>
      </c>
      <c r="E38" s="158">
        <f t="shared" si="2"/>
        <v>45281</v>
      </c>
      <c r="F38" s="88">
        <v>5</v>
      </c>
      <c r="G38" s="88"/>
      <c r="H38" s="90">
        <f t="shared" si="1"/>
        <v>0</v>
      </c>
      <c r="I38" s="91" t="s">
        <v>1161</v>
      </c>
      <c r="J38" s="92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7"/>
      <c r="CF38" s="87"/>
      <c r="CG38" s="87"/>
      <c r="CH38" s="87"/>
      <c r="CI38" s="87"/>
      <c r="CJ38" s="87"/>
      <c r="CK38" s="87"/>
      <c r="CL38" s="87"/>
      <c r="CM38" s="87"/>
      <c r="CN38" s="87"/>
      <c r="CO38" s="87"/>
      <c r="CP38" s="87"/>
      <c r="CQ38" s="87"/>
      <c r="CR38" s="87"/>
      <c r="CS38" s="87"/>
      <c r="CT38" s="87"/>
      <c r="CU38" s="87"/>
      <c r="CV38" s="87"/>
      <c r="CW38" s="87"/>
      <c r="CX38" s="87"/>
      <c r="CY38" s="87"/>
      <c r="CZ38" s="87"/>
      <c r="DA38" s="87"/>
      <c r="DB38" s="87"/>
      <c r="DC38" s="87"/>
      <c r="DD38" s="87"/>
      <c r="DE38" s="87"/>
      <c r="DF38" s="87"/>
      <c r="DG38" s="87"/>
      <c r="DH38" s="87"/>
      <c r="DI38" s="87"/>
      <c r="DJ38" s="87"/>
      <c r="DK38" s="87"/>
      <c r="DL38" s="87"/>
      <c r="DM38" s="87"/>
      <c r="DN38" s="87"/>
      <c r="DO38" s="87"/>
      <c r="DP38" s="87"/>
      <c r="DQ38" s="87"/>
      <c r="DR38" s="87"/>
      <c r="DS38" s="87"/>
      <c r="DT38" s="87"/>
      <c r="DU38" s="87"/>
      <c r="DV38" s="87"/>
      <c r="DW38" s="87"/>
      <c r="DX38" s="87"/>
      <c r="DY38" s="87"/>
      <c r="DZ38" s="87"/>
      <c r="EA38" s="87"/>
      <c r="EB38" s="87"/>
      <c r="EC38" s="87"/>
      <c r="ED38" s="87"/>
      <c r="EE38" s="87"/>
      <c r="EF38" s="87"/>
      <c r="EG38" s="87"/>
      <c r="EH38" s="87"/>
      <c r="EI38" s="87"/>
      <c r="EJ38" s="87"/>
      <c r="EK38" s="87"/>
      <c r="EL38" s="87"/>
      <c r="EM38" s="87"/>
      <c r="EN38" s="87"/>
      <c r="EO38" s="87"/>
      <c r="EP38" s="87"/>
      <c r="EQ38" s="87"/>
      <c r="ER38" s="87"/>
      <c r="ES38" s="87"/>
      <c r="ET38" s="87"/>
      <c r="EU38" s="87"/>
      <c r="EV38" s="87"/>
      <c r="EW38" s="87"/>
      <c r="EX38" s="87"/>
      <c r="EY38" s="87"/>
      <c r="EZ38" s="87"/>
      <c r="FA38" s="87"/>
      <c r="FB38" s="87"/>
      <c r="FC38" s="87"/>
      <c r="FD38" s="87"/>
      <c r="FE38" s="87"/>
      <c r="FF38" s="87"/>
      <c r="FG38" s="87"/>
      <c r="FH38" s="87"/>
      <c r="FI38" s="87"/>
      <c r="FJ38" s="87"/>
      <c r="FK38" s="87"/>
      <c r="FL38" s="87"/>
      <c r="FM38" s="87"/>
      <c r="FN38" s="87"/>
      <c r="FO38" s="87"/>
      <c r="FP38" s="87"/>
      <c r="FQ38" s="87"/>
      <c r="FR38" s="87"/>
      <c r="FS38" s="87"/>
      <c r="FT38" s="87"/>
      <c r="FU38" s="87"/>
      <c r="FV38" s="87"/>
      <c r="FW38" s="87"/>
      <c r="FX38" s="87"/>
      <c r="FY38" s="87"/>
      <c r="FZ38" s="87"/>
      <c r="GA38" s="87"/>
      <c r="GB38" s="87"/>
      <c r="GC38" s="87"/>
      <c r="GD38" s="87"/>
      <c r="GE38" s="87"/>
      <c r="GF38" s="87"/>
      <c r="GG38" s="87"/>
      <c r="GH38" s="87"/>
      <c r="GI38" s="87"/>
      <c r="GJ38" s="87"/>
      <c r="GK38" s="87"/>
      <c r="GL38" s="87"/>
      <c r="GM38" s="87"/>
      <c r="GN38" s="87"/>
      <c r="GO38" s="87"/>
      <c r="GP38" s="87"/>
      <c r="GQ38" s="87"/>
      <c r="GR38" s="87"/>
      <c r="GS38" s="87"/>
      <c r="GT38" s="87"/>
      <c r="GU38" s="87"/>
      <c r="GV38" s="87"/>
      <c r="GW38" s="87"/>
      <c r="GX38" s="87"/>
      <c r="GY38" s="87"/>
      <c r="GZ38" s="87"/>
      <c r="HA38" s="87"/>
      <c r="HB38" s="87"/>
      <c r="HC38" s="87"/>
      <c r="HD38" s="87"/>
      <c r="HE38" s="87"/>
      <c r="HF38" s="87"/>
      <c r="HG38" s="87"/>
      <c r="HH38" s="87"/>
      <c r="HI38" s="87"/>
      <c r="HJ38" s="87"/>
      <c r="HK38" s="87"/>
      <c r="HL38" s="87"/>
      <c r="HM38" s="87"/>
      <c r="HN38" s="87"/>
      <c r="HO38" s="87"/>
      <c r="HP38" s="87"/>
      <c r="HQ38" s="87"/>
      <c r="HR38" s="87"/>
      <c r="HS38" s="87"/>
      <c r="HT38" s="87"/>
      <c r="HU38" s="87"/>
      <c r="HV38" s="87"/>
      <c r="HW38" s="87"/>
      <c r="HX38" s="87"/>
      <c r="HY38" s="87"/>
      <c r="HZ38" s="87"/>
      <c r="IA38" s="87"/>
      <c r="IB38" s="87"/>
      <c r="IC38" s="87"/>
      <c r="ID38" s="87"/>
      <c r="IE38" s="87"/>
      <c r="IF38" s="87"/>
      <c r="IG38" s="87"/>
      <c r="IH38" s="87"/>
      <c r="II38" s="87"/>
      <c r="IJ38" s="87"/>
      <c r="IK38" s="87"/>
      <c r="IL38" s="87"/>
      <c r="IM38" s="87"/>
      <c r="IN38" s="87"/>
      <c r="IO38" s="87"/>
      <c r="IP38" s="87"/>
      <c r="IQ38" s="87"/>
      <c r="IR38" s="87"/>
      <c r="IS38" s="87"/>
      <c r="IT38" s="87"/>
      <c r="IU38" s="87"/>
      <c r="IV38" s="87"/>
      <c r="IW38" s="87"/>
      <c r="IX38" s="87"/>
      <c r="IY38" s="87"/>
      <c r="IZ38" s="87"/>
      <c r="JA38" s="87"/>
      <c r="JB38" s="87"/>
      <c r="JC38" s="87"/>
      <c r="JD38" s="87"/>
      <c r="JE38" s="87"/>
      <c r="JF38" s="87"/>
      <c r="JG38" s="87"/>
      <c r="JH38" s="87"/>
      <c r="JI38" s="87"/>
      <c r="JJ38" s="87"/>
      <c r="JK38" s="87"/>
      <c r="JL38" s="87"/>
      <c r="JM38" s="87"/>
      <c r="JN38" s="87"/>
      <c r="JO38" s="87"/>
      <c r="JP38" s="87"/>
      <c r="JQ38" s="87"/>
      <c r="JR38" s="87"/>
      <c r="JS38" s="87"/>
      <c r="JT38" s="87"/>
      <c r="JU38" s="87"/>
      <c r="JV38" s="87"/>
      <c r="JW38" s="87"/>
      <c r="JX38" s="87"/>
      <c r="JY38" s="87"/>
      <c r="JZ38" s="87"/>
      <c r="KA38" s="87"/>
      <c r="KB38" s="87"/>
      <c r="KC38" s="87"/>
      <c r="KD38" s="87"/>
      <c r="KE38" s="87"/>
      <c r="KF38" s="87"/>
      <c r="KG38" s="87"/>
      <c r="KH38" s="87"/>
      <c r="KI38" s="87"/>
      <c r="KJ38" s="87"/>
      <c r="KK38" s="87"/>
      <c r="KL38" s="87"/>
      <c r="KM38" s="87"/>
      <c r="KN38" s="87"/>
      <c r="KO38" s="87"/>
      <c r="KP38" s="87"/>
      <c r="KQ38" s="87"/>
      <c r="KR38" s="87"/>
      <c r="KS38" s="87"/>
      <c r="KT38" s="87"/>
      <c r="KU38" s="87"/>
      <c r="KV38" s="87"/>
      <c r="KW38" s="87"/>
      <c r="KX38" s="87"/>
      <c r="KY38" s="87"/>
      <c r="KZ38" s="87"/>
      <c r="LA38" s="87"/>
      <c r="LB38" s="87"/>
      <c r="LC38" s="87"/>
      <c r="LD38" s="87"/>
      <c r="LE38" s="87"/>
      <c r="LF38" s="87"/>
      <c r="LG38" s="93"/>
    </row>
    <row r="39" spans="1:319" x14ac:dyDescent="0.3">
      <c r="A39" s="537"/>
      <c r="B39" s="87" t="s">
        <v>1180</v>
      </c>
      <c r="C39" s="88"/>
      <c r="D39" s="89">
        <f t="shared" si="4"/>
        <v>45281</v>
      </c>
      <c r="E39" s="158">
        <f t="shared" si="2"/>
        <v>45282</v>
      </c>
      <c r="F39" s="88">
        <v>1</v>
      </c>
      <c r="G39" s="88"/>
      <c r="H39" s="90">
        <f t="shared" si="1"/>
        <v>0</v>
      </c>
      <c r="I39" s="91" t="s">
        <v>1161</v>
      </c>
      <c r="J39" s="92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7"/>
      <c r="EA39" s="87"/>
      <c r="EB39" s="87"/>
      <c r="EC39" s="87"/>
      <c r="ED39" s="87"/>
      <c r="EE39" s="87"/>
      <c r="EF39" s="87"/>
      <c r="EG39" s="87"/>
      <c r="EH39" s="87"/>
      <c r="EI39" s="87"/>
      <c r="EJ39" s="87"/>
      <c r="EK39" s="87"/>
      <c r="EL39" s="87"/>
      <c r="EM39" s="87"/>
      <c r="EN39" s="87"/>
      <c r="EO39" s="87"/>
      <c r="EP39" s="87"/>
      <c r="EQ39" s="87"/>
      <c r="ER39" s="87"/>
      <c r="ES39" s="87"/>
      <c r="ET39" s="87"/>
      <c r="EU39" s="87"/>
      <c r="EV39" s="87"/>
      <c r="EW39" s="87"/>
      <c r="EX39" s="87"/>
      <c r="EY39" s="87"/>
      <c r="EZ39" s="87"/>
      <c r="FA39" s="87"/>
      <c r="FB39" s="87"/>
      <c r="FC39" s="87"/>
      <c r="FD39" s="87"/>
      <c r="FE39" s="87"/>
      <c r="FF39" s="87"/>
      <c r="FG39" s="87"/>
      <c r="FH39" s="87"/>
      <c r="FI39" s="87"/>
      <c r="FJ39" s="87"/>
      <c r="FK39" s="87"/>
      <c r="FL39" s="87"/>
      <c r="FM39" s="87"/>
      <c r="FN39" s="87"/>
      <c r="FO39" s="87"/>
      <c r="FP39" s="87"/>
      <c r="FQ39" s="87"/>
      <c r="FR39" s="87"/>
      <c r="FS39" s="87"/>
      <c r="FT39" s="87"/>
      <c r="FU39" s="87"/>
      <c r="FV39" s="87"/>
      <c r="FW39" s="87"/>
      <c r="FX39" s="87"/>
      <c r="FY39" s="87"/>
      <c r="FZ39" s="87"/>
      <c r="GA39" s="87"/>
      <c r="GB39" s="87"/>
      <c r="GC39" s="87"/>
      <c r="GD39" s="87"/>
      <c r="GE39" s="87"/>
      <c r="GF39" s="87"/>
      <c r="GG39" s="87"/>
      <c r="GH39" s="87"/>
      <c r="GI39" s="87"/>
      <c r="GJ39" s="87"/>
      <c r="GK39" s="87"/>
      <c r="GL39" s="87"/>
      <c r="GM39" s="87"/>
      <c r="GN39" s="87"/>
      <c r="GO39" s="87"/>
      <c r="GP39" s="87"/>
      <c r="GQ39" s="87"/>
      <c r="GR39" s="87"/>
      <c r="GS39" s="87"/>
      <c r="GT39" s="87"/>
      <c r="GU39" s="87"/>
      <c r="GV39" s="87"/>
      <c r="GW39" s="87"/>
      <c r="GX39" s="87"/>
      <c r="GY39" s="87"/>
      <c r="GZ39" s="87"/>
      <c r="HA39" s="87"/>
      <c r="HB39" s="87"/>
      <c r="HC39" s="87"/>
      <c r="HD39" s="87"/>
      <c r="HE39" s="87"/>
      <c r="HF39" s="87"/>
      <c r="HG39" s="87"/>
      <c r="HH39" s="87"/>
      <c r="HI39" s="87"/>
      <c r="HJ39" s="87"/>
      <c r="HK39" s="87"/>
      <c r="HL39" s="87"/>
      <c r="HM39" s="87"/>
      <c r="HN39" s="87"/>
      <c r="HO39" s="87"/>
      <c r="HP39" s="87"/>
      <c r="HQ39" s="87"/>
      <c r="HR39" s="87"/>
      <c r="HS39" s="87"/>
      <c r="HT39" s="87"/>
      <c r="HU39" s="87"/>
      <c r="HV39" s="87"/>
      <c r="HW39" s="87"/>
      <c r="HX39" s="87"/>
      <c r="HY39" s="87"/>
      <c r="HZ39" s="87"/>
      <c r="IA39" s="87"/>
      <c r="IB39" s="87"/>
      <c r="IC39" s="87"/>
      <c r="ID39" s="87"/>
      <c r="IE39" s="87"/>
      <c r="IF39" s="87"/>
      <c r="IG39" s="87"/>
      <c r="IH39" s="87"/>
      <c r="II39" s="87"/>
      <c r="IJ39" s="87"/>
      <c r="IK39" s="87"/>
      <c r="IL39" s="87"/>
      <c r="IM39" s="87"/>
      <c r="IN39" s="87"/>
      <c r="IO39" s="87"/>
      <c r="IP39" s="87"/>
      <c r="IQ39" s="87"/>
      <c r="IR39" s="87"/>
      <c r="IS39" s="87"/>
      <c r="IT39" s="87"/>
      <c r="IU39" s="87"/>
      <c r="IV39" s="87"/>
      <c r="IW39" s="87"/>
      <c r="IX39" s="87"/>
      <c r="IY39" s="87"/>
      <c r="IZ39" s="87"/>
      <c r="JA39" s="87"/>
      <c r="JB39" s="87"/>
      <c r="JC39" s="87"/>
      <c r="JD39" s="87"/>
      <c r="JE39" s="87"/>
      <c r="JF39" s="87"/>
      <c r="JG39" s="87"/>
      <c r="JH39" s="87"/>
      <c r="JI39" s="87"/>
      <c r="JJ39" s="87"/>
      <c r="JK39" s="87"/>
      <c r="JL39" s="87"/>
      <c r="JM39" s="87"/>
      <c r="JN39" s="87"/>
      <c r="JO39" s="87"/>
      <c r="JP39" s="87"/>
      <c r="JQ39" s="87"/>
      <c r="JR39" s="87"/>
      <c r="JS39" s="87"/>
      <c r="JT39" s="87"/>
      <c r="JU39" s="87"/>
      <c r="JV39" s="87"/>
      <c r="JW39" s="87"/>
      <c r="JX39" s="87"/>
      <c r="JY39" s="87"/>
      <c r="JZ39" s="87"/>
      <c r="KA39" s="87"/>
      <c r="KB39" s="87"/>
      <c r="KC39" s="87"/>
      <c r="KD39" s="87"/>
      <c r="KE39" s="87"/>
      <c r="KF39" s="87"/>
      <c r="KG39" s="87"/>
      <c r="KH39" s="87"/>
      <c r="KI39" s="87"/>
      <c r="KJ39" s="87"/>
      <c r="KK39" s="87"/>
      <c r="KL39" s="87"/>
      <c r="KM39" s="87"/>
      <c r="KN39" s="87"/>
      <c r="KO39" s="87"/>
      <c r="KP39" s="87"/>
      <c r="KQ39" s="87"/>
      <c r="KR39" s="87"/>
      <c r="KS39" s="87"/>
      <c r="KT39" s="87"/>
      <c r="KU39" s="87"/>
      <c r="KV39" s="87"/>
      <c r="KW39" s="87"/>
      <c r="KX39" s="87"/>
      <c r="KY39" s="87"/>
      <c r="KZ39" s="87"/>
      <c r="LA39" s="87"/>
      <c r="LB39" s="87"/>
      <c r="LC39" s="87"/>
      <c r="LD39" s="87"/>
      <c r="LE39" s="87"/>
      <c r="LF39" s="87"/>
      <c r="LG39" s="93"/>
    </row>
    <row r="40" spans="1:319" x14ac:dyDescent="0.3">
      <c r="A40" s="534" t="s">
        <v>1181</v>
      </c>
      <c r="B40" s="87" t="s">
        <v>1182</v>
      </c>
      <c r="C40" s="88"/>
      <c r="D40" s="89">
        <f t="shared" si="4"/>
        <v>45282</v>
      </c>
      <c r="E40" s="158">
        <f t="shared" si="2"/>
        <v>45293</v>
      </c>
      <c r="F40" s="88">
        <v>7</v>
      </c>
      <c r="G40" s="88"/>
      <c r="H40" s="90">
        <f t="shared" si="1"/>
        <v>0</v>
      </c>
      <c r="I40" s="91" t="s">
        <v>1161</v>
      </c>
      <c r="J40" s="92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  <c r="DQ40" s="87"/>
      <c r="DR40" s="87"/>
      <c r="DS40" s="87"/>
      <c r="DT40" s="87"/>
      <c r="DU40" s="87"/>
      <c r="DV40" s="87"/>
      <c r="DW40" s="87"/>
      <c r="DX40" s="87"/>
      <c r="DY40" s="87"/>
      <c r="DZ40" s="87"/>
      <c r="EA40" s="87"/>
      <c r="EB40" s="87"/>
      <c r="EC40" s="87"/>
      <c r="ED40" s="87"/>
      <c r="EE40" s="87"/>
      <c r="EF40" s="87"/>
      <c r="EG40" s="87"/>
      <c r="EH40" s="87"/>
      <c r="EI40" s="87"/>
      <c r="EJ40" s="87"/>
      <c r="EK40" s="87"/>
      <c r="EL40" s="87"/>
      <c r="EM40" s="87"/>
      <c r="EN40" s="87"/>
      <c r="EO40" s="87"/>
      <c r="EP40" s="87"/>
      <c r="EQ40" s="87"/>
      <c r="ER40" s="87"/>
      <c r="ES40" s="87"/>
      <c r="ET40" s="87"/>
      <c r="EU40" s="87"/>
      <c r="EV40" s="87"/>
      <c r="EW40" s="87"/>
      <c r="EX40" s="87"/>
      <c r="EY40" s="87"/>
      <c r="EZ40" s="87"/>
      <c r="FA40" s="87"/>
      <c r="FB40" s="87"/>
      <c r="FC40" s="87"/>
      <c r="FD40" s="87"/>
      <c r="FE40" s="87"/>
      <c r="FF40" s="87"/>
      <c r="FG40" s="87"/>
      <c r="FH40" s="87"/>
      <c r="FI40" s="87"/>
      <c r="FJ40" s="87"/>
      <c r="FK40" s="87"/>
      <c r="FL40" s="87"/>
      <c r="FM40" s="87"/>
      <c r="FN40" s="87"/>
      <c r="FO40" s="87"/>
      <c r="FP40" s="87"/>
      <c r="FQ40" s="87"/>
      <c r="FR40" s="87"/>
      <c r="FS40" s="87"/>
      <c r="FT40" s="87"/>
      <c r="FU40" s="87"/>
      <c r="FV40" s="87"/>
      <c r="FW40" s="87"/>
      <c r="FX40" s="87"/>
      <c r="FY40" s="87"/>
      <c r="FZ40" s="87"/>
      <c r="GA40" s="87"/>
      <c r="GB40" s="87"/>
      <c r="GC40" s="87"/>
      <c r="GD40" s="87"/>
      <c r="GE40" s="87"/>
      <c r="GF40" s="87"/>
      <c r="GG40" s="87"/>
      <c r="GH40" s="87"/>
      <c r="GI40" s="87"/>
      <c r="GJ40" s="87"/>
      <c r="GK40" s="87"/>
      <c r="GL40" s="87"/>
      <c r="GM40" s="87"/>
      <c r="GN40" s="87"/>
      <c r="GO40" s="87"/>
      <c r="GP40" s="87"/>
      <c r="GQ40" s="87"/>
      <c r="GR40" s="87"/>
      <c r="GS40" s="87"/>
      <c r="GT40" s="87"/>
      <c r="GU40" s="87"/>
      <c r="GV40" s="87"/>
      <c r="GW40" s="87"/>
      <c r="GX40" s="87"/>
      <c r="GY40" s="87"/>
      <c r="GZ40" s="87"/>
      <c r="HA40" s="87"/>
      <c r="HB40" s="87"/>
      <c r="HC40" s="87"/>
      <c r="HD40" s="87"/>
      <c r="HE40" s="87"/>
      <c r="HF40" s="87"/>
      <c r="HG40" s="87"/>
      <c r="HH40" s="87"/>
      <c r="HI40" s="87"/>
      <c r="HJ40" s="87"/>
      <c r="HK40" s="87"/>
      <c r="HL40" s="87"/>
      <c r="HM40" s="87"/>
      <c r="HN40" s="87"/>
      <c r="HO40" s="87"/>
      <c r="HP40" s="87"/>
      <c r="HQ40" s="87"/>
      <c r="HR40" s="87"/>
      <c r="HS40" s="87"/>
      <c r="HT40" s="87"/>
      <c r="HU40" s="87"/>
      <c r="HV40" s="87"/>
      <c r="HW40" s="87"/>
      <c r="HX40" s="87"/>
      <c r="HY40" s="87"/>
      <c r="HZ40" s="87"/>
      <c r="IA40" s="87"/>
      <c r="IB40" s="87"/>
      <c r="IC40" s="87"/>
      <c r="ID40" s="87"/>
      <c r="IE40" s="87"/>
      <c r="IF40" s="87"/>
      <c r="IG40" s="87"/>
      <c r="IH40" s="87"/>
      <c r="II40" s="87"/>
      <c r="IJ40" s="87"/>
      <c r="IK40" s="87"/>
      <c r="IL40" s="87"/>
      <c r="IM40" s="87"/>
      <c r="IN40" s="87"/>
      <c r="IO40" s="87"/>
      <c r="IP40" s="87"/>
      <c r="IQ40" s="87"/>
      <c r="IR40" s="87"/>
      <c r="IS40" s="87"/>
      <c r="IT40" s="87"/>
      <c r="IU40" s="87"/>
      <c r="IV40" s="87"/>
      <c r="IW40" s="87"/>
      <c r="IX40" s="87"/>
      <c r="IY40" s="87"/>
      <c r="IZ40" s="87"/>
      <c r="JA40" s="87"/>
      <c r="JB40" s="87"/>
      <c r="JC40" s="87"/>
      <c r="JD40" s="87"/>
      <c r="JE40" s="87"/>
      <c r="JF40" s="87"/>
      <c r="JG40" s="87"/>
      <c r="JH40" s="87"/>
      <c r="JI40" s="87"/>
      <c r="JJ40" s="87"/>
      <c r="JK40" s="87"/>
      <c r="JL40" s="87"/>
      <c r="JM40" s="87"/>
      <c r="JN40" s="87"/>
      <c r="JO40" s="87"/>
      <c r="JP40" s="87"/>
      <c r="JQ40" s="87"/>
      <c r="JR40" s="87"/>
      <c r="JS40" s="87"/>
      <c r="JT40" s="87"/>
      <c r="JU40" s="87"/>
      <c r="JV40" s="87"/>
      <c r="JW40" s="87"/>
      <c r="JX40" s="87"/>
      <c r="JY40" s="87"/>
      <c r="JZ40" s="87"/>
      <c r="KA40" s="87"/>
      <c r="KB40" s="87"/>
      <c r="KC40" s="87"/>
      <c r="KD40" s="87"/>
      <c r="KE40" s="87"/>
      <c r="KF40" s="87"/>
      <c r="KG40" s="87"/>
      <c r="KH40" s="87"/>
      <c r="KI40" s="87"/>
      <c r="KJ40" s="87"/>
      <c r="KK40" s="87"/>
      <c r="KL40" s="87"/>
      <c r="KM40" s="87"/>
      <c r="KN40" s="87"/>
      <c r="KO40" s="87"/>
      <c r="KP40" s="87"/>
      <c r="KQ40" s="87"/>
      <c r="KR40" s="87"/>
      <c r="KS40" s="87"/>
      <c r="KT40" s="87"/>
      <c r="KU40" s="87"/>
      <c r="KV40" s="87"/>
      <c r="KW40" s="87"/>
      <c r="KX40" s="87"/>
      <c r="KY40" s="87"/>
      <c r="KZ40" s="87"/>
      <c r="LA40" s="87"/>
      <c r="LB40" s="87"/>
      <c r="LC40" s="87"/>
      <c r="LD40" s="87"/>
      <c r="LE40" s="87"/>
      <c r="LF40" s="87"/>
      <c r="LG40" s="93"/>
    </row>
    <row r="41" spans="1:319" x14ac:dyDescent="0.3">
      <c r="A41" s="534"/>
      <c r="B41" s="87" t="s">
        <v>1183</v>
      </c>
      <c r="C41" s="88"/>
      <c r="D41" s="89">
        <f t="shared" si="4"/>
        <v>45293</v>
      </c>
      <c r="E41" s="158">
        <f t="shared" si="2"/>
        <v>45302</v>
      </c>
      <c r="F41" s="88">
        <v>7</v>
      </c>
      <c r="G41" s="88"/>
      <c r="H41" s="90">
        <f t="shared" si="1"/>
        <v>0</v>
      </c>
      <c r="I41" s="91" t="s">
        <v>1161</v>
      </c>
      <c r="J41" s="92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87"/>
      <c r="DA41" s="87"/>
      <c r="DB41" s="87"/>
      <c r="DC41" s="87"/>
      <c r="DD41" s="87"/>
      <c r="DE41" s="87"/>
      <c r="DF41" s="87"/>
      <c r="DG41" s="87"/>
      <c r="DH41" s="87"/>
      <c r="DI41" s="87"/>
      <c r="DJ41" s="87"/>
      <c r="DK41" s="87"/>
      <c r="DL41" s="87"/>
      <c r="DM41" s="87"/>
      <c r="DN41" s="87"/>
      <c r="DO41" s="87"/>
      <c r="DP41" s="87"/>
      <c r="DQ41" s="87"/>
      <c r="DR41" s="87"/>
      <c r="DS41" s="87"/>
      <c r="DT41" s="87"/>
      <c r="DU41" s="87"/>
      <c r="DV41" s="87"/>
      <c r="DW41" s="87"/>
      <c r="DX41" s="87"/>
      <c r="DY41" s="87"/>
      <c r="DZ41" s="87"/>
      <c r="EA41" s="87"/>
      <c r="EB41" s="87"/>
      <c r="EC41" s="87"/>
      <c r="ED41" s="87"/>
      <c r="EE41" s="87"/>
      <c r="EF41" s="87"/>
      <c r="EG41" s="87"/>
      <c r="EH41" s="87"/>
      <c r="EI41" s="87"/>
      <c r="EJ41" s="87"/>
      <c r="EK41" s="87"/>
      <c r="EL41" s="87"/>
      <c r="EM41" s="87"/>
      <c r="EN41" s="87"/>
      <c r="EO41" s="87"/>
      <c r="EP41" s="87"/>
      <c r="EQ41" s="87"/>
      <c r="ER41" s="87"/>
      <c r="ES41" s="87"/>
      <c r="ET41" s="87"/>
      <c r="EU41" s="87"/>
      <c r="EV41" s="87"/>
      <c r="EW41" s="87"/>
      <c r="EX41" s="87"/>
      <c r="EY41" s="87"/>
      <c r="EZ41" s="87"/>
      <c r="FA41" s="87"/>
      <c r="FB41" s="87"/>
      <c r="FC41" s="87"/>
      <c r="FD41" s="87"/>
      <c r="FE41" s="87"/>
      <c r="FF41" s="87"/>
      <c r="FG41" s="87"/>
      <c r="FH41" s="87"/>
      <c r="FI41" s="87"/>
      <c r="FJ41" s="87"/>
      <c r="FK41" s="87"/>
      <c r="FL41" s="87"/>
      <c r="FM41" s="87"/>
      <c r="FN41" s="87"/>
      <c r="FO41" s="87"/>
      <c r="FP41" s="87"/>
      <c r="FQ41" s="87"/>
      <c r="FR41" s="87"/>
      <c r="FS41" s="87"/>
      <c r="FT41" s="87"/>
      <c r="FU41" s="87"/>
      <c r="FV41" s="87"/>
      <c r="FW41" s="87"/>
      <c r="FX41" s="87"/>
      <c r="FY41" s="87"/>
      <c r="FZ41" s="87"/>
      <c r="GA41" s="87"/>
      <c r="GB41" s="87"/>
      <c r="GC41" s="87"/>
      <c r="GD41" s="87"/>
      <c r="GE41" s="87"/>
      <c r="GF41" s="87"/>
      <c r="GG41" s="87"/>
      <c r="GH41" s="87"/>
      <c r="GI41" s="87"/>
      <c r="GJ41" s="87"/>
      <c r="GK41" s="87"/>
      <c r="GL41" s="87"/>
      <c r="GM41" s="87"/>
      <c r="GN41" s="87"/>
      <c r="GO41" s="87"/>
      <c r="GP41" s="87"/>
      <c r="GQ41" s="87"/>
      <c r="GR41" s="87"/>
      <c r="GS41" s="87"/>
      <c r="GT41" s="87"/>
      <c r="GU41" s="87"/>
      <c r="GV41" s="87"/>
      <c r="GW41" s="87"/>
      <c r="GX41" s="87"/>
      <c r="GY41" s="87"/>
      <c r="GZ41" s="87"/>
      <c r="HA41" s="87"/>
      <c r="HB41" s="87"/>
      <c r="HC41" s="87"/>
      <c r="HD41" s="87"/>
      <c r="HE41" s="87"/>
      <c r="HF41" s="87"/>
      <c r="HG41" s="87"/>
      <c r="HH41" s="87"/>
      <c r="HI41" s="87"/>
      <c r="HJ41" s="87"/>
      <c r="HK41" s="87"/>
      <c r="HL41" s="87"/>
      <c r="HM41" s="87"/>
      <c r="HN41" s="87"/>
      <c r="HO41" s="87"/>
      <c r="HP41" s="87"/>
      <c r="HQ41" s="87"/>
      <c r="HR41" s="87"/>
      <c r="HS41" s="87"/>
      <c r="HT41" s="87"/>
      <c r="HU41" s="87"/>
      <c r="HV41" s="87"/>
      <c r="HW41" s="87"/>
      <c r="HX41" s="87"/>
      <c r="HY41" s="87"/>
      <c r="HZ41" s="87"/>
      <c r="IA41" s="87"/>
      <c r="IB41" s="87"/>
      <c r="IC41" s="87"/>
      <c r="ID41" s="87"/>
      <c r="IE41" s="87"/>
      <c r="IF41" s="87"/>
      <c r="IG41" s="87"/>
      <c r="IH41" s="87"/>
      <c r="II41" s="87"/>
      <c r="IJ41" s="87"/>
      <c r="IK41" s="87"/>
      <c r="IL41" s="87"/>
      <c r="IM41" s="87"/>
      <c r="IN41" s="87"/>
      <c r="IO41" s="87"/>
      <c r="IP41" s="87"/>
      <c r="IQ41" s="87"/>
      <c r="IR41" s="87"/>
      <c r="IS41" s="87"/>
      <c r="IT41" s="87"/>
      <c r="IU41" s="87"/>
      <c r="IV41" s="87"/>
      <c r="IW41" s="87"/>
      <c r="IX41" s="87"/>
      <c r="IY41" s="87"/>
      <c r="IZ41" s="87"/>
      <c r="JA41" s="87"/>
      <c r="JB41" s="87"/>
      <c r="JC41" s="87"/>
      <c r="JD41" s="87"/>
      <c r="JE41" s="87"/>
      <c r="JF41" s="87"/>
      <c r="JG41" s="87"/>
      <c r="JH41" s="87"/>
      <c r="JI41" s="87"/>
      <c r="JJ41" s="87"/>
      <c r="JK41" s="87"/>
      <c r="JL41" s="87"/>
      <c r="JM41" s="87"/>
      <c r="JN41" s="87"/>
      <c r="JO41" s="87"/>
      <c r="JP41" s="87"/>
      <c r="JQ41" s="87"/>
      <c r="JR41" s="87"/>
      <c r="JS41" s="87"/>
      <c r="JT41" s="87"/>
      <c r="JU41" s="87"/>
      <c r="JV41" s="87"/>
      <c r="JW41" s="87"/>
      <c r="JX41" s="87"/>
      <c r="JY41" s="87"/>
      <c r="JZ41" s="87"/>
      <c r="KA41" s="87"/>
      <c r="KB41" s="87"/>
      <c r="KC41" s="87"/>
      <c r="KD41" s="87"/>
      <c r="KE41" s="87"/>
      <c r="KF41" s="87"/>
      <c r="KG41" s="87"/>
      <c r="KH41" s="87"/>
      <c r="KI41" s="87"/>
      <c r="KJ41" s="87"/>
      <c r="KK41" s="87"/>
      <c r="KL41" s="87"/>
      <c r="KM41" s="87"/>
      <c r="KN41" s="87"/>
      <c r="KO41" s="87"/>
      <c r="KP41" s="87"/>
      <c r="KQ41" s="87"/>
      <c r="KR41" s="87"/>
      <c r="KS41" s="87"/>
      <c r="KT41" s="87"/>
      <c r="KU41" s="87"/>
      <c r="KV41" s="87"/>
      <c r="KW41" s="87"/>
      <c r="KX41" s="87"/>
      <c r="KY41" s="87"/>
      <c r="KZ41" s="87"/>
      <c r="LA41" s="87"/>
      <c r="LB41" s="87"/>
      <c r="LC41" s="87"/>
      <c r="LD41" s="87"/>
      <c r="LE41" s="87"/>
      <c r="LF41" s="87"/>
      <c r="LG41" s="93"/>
    </row>
    <row r="42" spans="1:319" x14ac:dyDescent="0.3">
      <c r="A42" s="534"/>
      <c r="B42" s="87" t="s">
        <v>1184</v>
      </c>
      <c r="C42" s="88"/>
      <c r="D42" s="89">
        <f t="shared" si="4"/>
        <v>45302</v>
      </c>
      <c r="E42" s="158">
        <f t="shared" si="2"/>
        <v>45309</v>
      </c>
      <c r="F42" s="88">
        <v>5</v>
      </c>
      <c r="G42" s="88"/>
      <c r="H42" s="90">
        <f t="shared" si="1"/>
        <v>0</v>
      </c>
      <c r="I42" s="91" t="s">
        <v>1161</v>
      </c>
      <c r="J42" s="92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87"/>
      <c r="CJ42" s="87"/>
      <c r="CK42" s="87"/>
      <c r="CL42" s="87"/>
      <c r="CM42" s="87"/>
      <c r="CN42" s="87"/>
      <c r="CO42" s="87"/>
      <c r="CP42" s="87"/>
      <c r="CQ42" s="87"/>
      <c r="CR42" s="87"/>
      <c r="CS42" s="87"/>
      <c r="CT42" s="87"/>
      <c r="CU42" s="87"/>
      <c r="CV42" s="87"/>
      <c r="CW42" s="87"/>
      <c r="CX42" s="87"/>
      <c r="CY42" s="87"/>
      <c r="CZ42" s="87"/>
      <c r="DA42" s="87"/>
      <c r="DB42" s="87"/>
      <c r="DC42" s="87"/>
      <c r="DD42" s="87"/>
      <c r="DE42" s="87"/>
      <c r="DF42" s="87"/>
      <c r="DG42" s="87"/>
      <c r="DH42" s="87"/>
      <c r="DI42" s="87"/>
      <c r="DJ42" s="87"/>
      <c r="DK42" s="87"/>
      <c r="DL42" s="87"/>
      <c r="DM42" s="87"/>
      <c r="DN42" s="87"/>
      <c r="DO42" s="87"/>
      <c r="DP42" s="87"/>
      <c r="DQ42" s="87"/>
      <c r="DR42" s="87"/>
      <c r="DS42" s="87"/>
      <c r="DT42" s="87"/>
      <c r="DU42" s="87"/>
      <c r="DV42" s="87"/>
      <c r="DW42" s="87"/>
      <c r="DX42" s="87"/>
      <c r="DY42" s="87"/>
      <c r="DZ42" s="87"/>
      <c r="EA42" s="87"/>
      <c r="EB42" s="87"/>
      <c r="EC42" s="87"/>
      <c r="ED42" s="87"/>
      <c r="EE42" s="87"/>
      <c r="EF42" s="87"/>
      <c r="EG42" s="87"/>
      <c r="EH42" s="87"/>
      <c r="EI42" s="87"/>
      <c r="EJ42" s="87"/>
      <c r="EK42" s="87"/>
      <c r="EL42" s="87"/>
      <c r="EM42" s="87"/>
      <c r="EN42" s="87"/>
      <c r="EO42" s="87"/>
      <c r="EP42" s="87"/>
      <c r="EQ42" s="87"/>
      <c r="ER42" s="87"/>
      <c r="ES42" s="87"/>
      <c r="ET42" s="87"/>
      <c r="EU42" s="87"/>
      <c r="EV42" s="87"/>
      <c r="EW42" s="87"/>
      <c r="EX42" s="87"/>
      <c r="EY42" s="87"/>
      <c r="EZ42" s="87"/>
      <c r="FA42" s="87"/>
      <c r="FB42" s="87"/>
      <c r="FC42" s="87"/>
      <c r="FD42" s="87"/>
      <c r="FE42" s="87"/>
      <c r="FF42" s="87"/>
      <c r="FG42" s="87"/>
      <c r="FH42" s="87"/>
      <c r="FI42" s="87"/>
      <c r="FJ42" s="87"/>
      <c r="FK42" s="87"/>
      <c r="FL42" s="87"/>
      <c r="FM42" s="87"/>
      <c r="FN42" s="87"/>
      <c r="FO42" s="87"/>
      <c r="FP42" s="87"/>
      <c r="FQ42" s="87"/>
      <c r="FR42" s="87"/>
      <c r="FS42" s="87"/>
      <c r="FT42" s="87"/>
      <c r="FU42" s="87"/>
      <c r="FV42" s="87"/>
      <c r="FW42" s="87"/>
      <c r="FX42" s="87"/>
      <c r="FY42" s="87"/>
      <c r="FZ42" s="87"/>
      <c r="GA42" s="87"/>
      <c r="GB42" s="87"/>
      <c r="GC42" s="87"/>
      <c r="GD42" s="87"/>
      <c r="GE42" s="87"/>
      <c r="GF42" s="87"/>
      <c r="GG42" s="87"/>
      <c r="GH42" s="87"/>
      <c r="GI42" s="87"/>
      <c r="GJ42" s="87"/>
      <c r="GK42" s="87"/>
      <c r="GL42" s="87"/>
      <c r="GM42" s="87"/>
      <c r="GN42" s="87"/>
      <c r="GO42" s="87"/>
      <c r="GP42" s="87"/>
      <c r="GQ42" s="87"/>
      <c r="GR42" s="87"/>
      <c r="GS42" s="87"/>
      <c r="GT42" s="87"/>
      <c r="GU42" s="87"/>
      <c r="GV42" s="87"/>
      <c r="GW42" s="87"/>
      <c r="GX42" s="87"/>
      <c r="GY42" s="87"/>
      <c r="GZ42" s="87"/>
      <c r="HA42" s="87"/>
      <c r="HB42" s="87"/>
      <c r="HC42" s="87"/>
      <c r="HD42" s="87"/>
      <c r="HE42" s="87"/>
      <c r="HF42" s="87"/>
      <c r="HG42" s="87"/>
      <c r="HH42" s="87"/>
      <c r="HI42" s="87"/>
      <c r="HJ42" s="87"/>
      <c r="HK42" s="87"/>
      <c r="HL42" s="87"/>
      <c r="HM42" s="87"/>
      <c r="HN42" s="87"/>
      <c r="HO42" s="87"/>
      <c r="HP42" s="87"/>
      <c r="HQ42" s="87"/>
      <c r="HR42" s="87"/>
      <c r="HS42" s="87"/>
      <c r="HT42" s="87"/>
      <c r="HU42" s="87"/>
      <c r="HV42" s="87"/>
      <c r="HW42" s="87"/>
      <c r="HX42" s="87"/>
      <c r="HY42" s="87"/>
      <c r="HZ42" s="87"/>
      <c r="IA42" s="87"/>
      <c r="IB42" s="87"/>
      <c r="IC42" s="87"/>
      <c r="ID42" s="87"/>
      <c r="IE42" s="87"/>
      <c r="IF42" s="87"/>
      <c r="IG42" s="87"/>
      <c r="IH42" s="87"/>
      <c r="II42" s="87"/>
      <c r="IJ42" s="87"/>
      <c r="IK42" s="87"/>
      <c r="IL42" s="87"/>
      <c r="IM42" s="87"/>
      <c r="IN42" s="87"/>
      <c r="IO42" s="87"/>
      <c r="IP42" s="87"/>
      <c r="IQ42" s="87"/>
      <c r="IR42" s="87"/>
      <c r="IS42" s="87"/>
      <c r="IT42" s="87"/>
      <c r="IU42" s="87"/>
      <c r="IV42" s="87"/>
      <c r="IW42" s="87"/>
      <c r="IX42" s="87"/>
      <c r="IY42" s="87"/>
      <c r="IZ42" s="87"/>
      <c r="JA42" s="87"/>
      <c r="JB42" s="87"/>
      <c r="JC42" s="87"/>
      <c r="JD42" s="87"/>
      <c r="JE42" s="87"/>
      <c r="JF42" s="87"/>
      <c r="JG42" s="87"/>
      <c r="JH42" s="87"/>
      <c r="JI42" s="87"/>
      <c r="JJ42" s="87"/>
      <c r="JK42" s="87"/>
      <c r="JL42" s="87"/>
      <c r="JM42" s="87"/>
      <c r="JN42" s="87"/>
      <c r="JO42" s="87"/>
      <c r="JP42" s="87"/>
      <c r="JQ42" s="87"/>
      <c r="JR42" s="87"/>
      <c r="JS42" s="87"/>
      <c r="JT42" s="87"/>
      <c r="JU42" s="87"/>
      <c r="JV42" s="87"/>
      <c r="JW42" s="87"/>
      <c r="JX42" s="87"/>
      <c r="JY42" s="87"/>
      <c r="JZ42" s="87"/>
      <c r="KA42" s="87"/>
      <c r="KB42" s="87"/>
      <c r="KC42" s="87"/>
      <c r="KD42" s="87"/>
      <c r="KE42" s="87"/>
      <c r="KF42" s="87"/>
      <c r="KG42" s="87"/>
      <c r="KH42" s="87"/>
      <c r="KI42" s="87"/>
      <c r="KJ42" s="87"/>
      <c r="KK42" s="87"/>
      <c r="KL42" s="87"/>
      <c r="KM42" s="87"/>
      <c r="KN42" s="87"/>
      <c r="KO42" s="87"/>
      <c r="KP42" s="87"/>
      <c r="KQ42" s="87"/>
      <c r="KR42" s="87"/>
      <c r="KS42" s="87"/>
      <c r="KT42" s="87"/>
      <c r="KU42" s="87"/>
      <c r="KV42" s="87"/>
      <c r="KW42" s="87"/>
      <c r="KX42" s="87"/>
      <c r="KY42" s="87"/>
      <c r="KZ42" s="87"/>
      <c r="LA42" s="87"/>
      <c r="LB42" s="87"/>
      <c r="LC42" s="87"/>
      <c r="LD42" s="87"/>
      <c r="LE42" s="87"/>
      <c r="LF42" s="87"/>
      <c r="LG42" s="93"/>
    </row>
    <row r="43" spans="1:319" x14ac:dyDescent="0.3">
      <c r="A43" s="534"/>
      <c r="B43" s="87" t="s">
        <v>1185</v>
      </c>
      <c r="C43" s="88"/>
      <c r="D43" s="89">
        <f t="shared" si="4"/>
        <v>45309</v>
      </c>
      <c r="E43" s="158">
        <f t="shared" si="2"/>
        <v>45314</v>
      </c>
      <c r="F43" s="88">
        <v>3</v>
      </c>
      <c r="G43" s="88"/>
      <c r="H43" s="90">
        <f t="shared" si="1"/>
        <v>0</v>
      </c>
      <c r="I43" s="91" t="s">
        <v>1161</v>
      </c>
      <c r="J43" s="92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7"/>
      <c r="CD43" s="87"/>
      <c r="CE43" s="87"/>
      <c r="CF43" s="87"/>
      <c r="CG43" s="87"/>
      <c r="CH43" s="87"/>
      <c r="CI43" s="87"/>
      <c r="CJ43" s="87"/>
      <c r="CK43" s="87"/>
      <c r="CL43" s="87"/>
      <c r="CM43" s="87"/>
      <c r="CN43" s="87"/>
      <c r="CO43" s="87"/>
      <c r="CP43" s="87"/>
      <c r="CQ43" s="87"/>
      <c r="CR43" s="87"/>
      <c r="CS43" s="87"/>
      <c r="CT43" s="87"/>
      <c r="CU43" s="87"/>
      <c r="CV43" s="87"/>
      <c r="CW43" s="87"/>
      <c r="CX43" s="87"/>
      <c r="CY43" s="87"/>
      <c r="CZ43" s="87"/>
      <c r="DA43" s="87"/>
      <c r="DB43" s="87"/>
      <c r="DC43" s="87"/>
      <c r="DD43" s="87"/>
      <c r="DE43" s="87"/>
      <c r="DF43" s="87"/>
      <c r="DG43" s="87"/>
      <c r="DH43" s="87"/>
      <c r="DI43" s="87"/>
      <c r="DJ43" s="87"/>
      <c r="DK43" s="87"/>
      <c r="DL43" s="87"/>
      <c r="DM43" s="87"/>
      <c r="DN43" s="87"/>
      <c r="DO43" s="87"/>
      <c r="DP43" s="87"/>
      <c r="DQ43" s="87"/>
      <c r="DR43" s="87"/>
      <c r="DS43" s="87"/>
      <c r="DT43" s="87"/>
      <c r="DU43" s="87"/>
      <c r="DV43" s="87"/>
      <c r="DW43" s="87"/>
      <c r="DX43" s="87"/>
      <c r="DY43" s="87"/>
      <c r="DZ43" s="87"/>
      <c r="EA43" s="87"/>
      <c r="EB43" s="87"/>
      <c r="EC43" s="87"/>
      <c r="ED43" s="87"/>
      <c r="EE43" s="87"/>
      <c r="EF43" s="87"/>
      <c r="EG43" s="87"/>
      <c r="EH43" s="87"/>
      <c r="EI43" s="87"/>
      <c r="EJ43" s="87"/>
      <c r="EK43" s="87"/>
      <c r="EL43" s="87"/>
      <c r="EM43" s="87"/>
      <c r="EN43" s="87"/>
      <c r="EO43" s="87"/>
      <c r="EP43" s="87"/>
      <c r="EQ43" s="87"/>
      <c r="ER43" s="87"/>
      <c r="ES43" s="87"/>
      <c r="ET43" s="87"/>
      <c r="EU43" s="87"/>
      <c r="EV43" s="87"/>
      <c r="EW43" s="87"/>
      <c r="EX43" s="87"/>
      <c r="EY43" s="87"/>
      <c r="EZ43" s="87"/>
      <c r="FA43" s="87"/>
      <c r="FB43" s="87"/>
      <c r="FC43" s="87"/>
      <c r="FD43" s="87"/>
      <c r="FE43" s="87"/>
      <c r="FF43" s="87"/>
      <c r="FG43" s="87"/>
      <c r="FH43" s="87"/>
      <c r="FI43" s="87"/>
      <c r="FJ43" s="87"/>
      <c r="FK43" s="87"/>
      <c r="FL43" s="87"/>
      <c r="FM43" s="87"/>
      <c r="FN43" s="87"/>
      <c r="FO43" s="87"/>
      <c r="FP43" s="87"/>
      <c r="FQ43" s="87"/>
      <c r="FR43" s="87"/>
      <c r="FS43" s="87"/>
      <c r="FT43" s="87"/>
      <c r="FU43" s="87"/>
      <c r="FV43" s="87"/>
      <c r="FW43" s="87"/>
      <c r="FX43" s="87"/>
      <c r="FY43" s="87"/>
      <c r="FZ43" s="87"/>
      <c r="GA43" s="87"/>
      <c r="GB43" s="87"/>
      <c r="GC43" s="87"/>
      <c r="GD43" s="87"/>
      <c r="GE43" s="87"/>
      <c r="GF43" s="87"/>
      <c r="GG43" s="87"/>
      <c r="GH43" s="87"/>
      <c r="GI43" s="87"/>
      <c r="GJ43" s="87"/>
      <c r="GK43" s="87"/>
      <c r="GL43" s="87"/>
      <c r="GM43" s="87"/>
      <c r="GN43" s="87"/>
      <c r="GO43" s="87"/>
      <c r="GP43" s="87"/>
      <c r="GQ43" s="87"/>
      <c r="GR43" s="87"/>
      <c r="GS43" s="87"/>
      <c r="GT43" s="87"/>
      <c r="GU43" s="87"/>
      <c r="GV43" s="87"/>
      <c r="GW43" s="87"/>
      <c r="GX43" s="87"/>
      <c r="GY43" s="87"/>
      <c r="GZ43" s="87"/>
      <c r="HA43" s="87"/>
      <c r="HB43" s="87"/>
      <c r="HC43" s="87"/>
      <c r="HD43" s="87"/>
      <c r="HE43" s="87"/>
      <c r="HF43" s="87"/>
      <c r="HG43" s="87"/>
      <c r="HH43" s="87"/>
      <c r="HI43" s="87"/>
      <c r="HJ43" s="87"/>
      <c r="HK43" s="87"/>
      <c r="HL43" s="87"/>
      <c r="HM43" s="87"/>
      <c r="HN43" s="87"/>
      <c r="HO43" s="87"/>
      <c r="HP43" s="87"/>
      <c r="HQ43" s="87"/>
      <c r="HR43" s="87"/>
      <c r="HS43" s="87"/>
      <c r="HT43" s="87"/>
      <c r="HU43" s="87"/>
      <c r="HV43" s="87"/>
      <c r="HW43" s="87"/>
      <c r="HX43" s="87"/>
      <c r="HY43" s="87"/>
      <c r="HZ43" s="87"/>
      <c r="IA43" s="87"/>
      <c r="IB43" s="87"/>
      <c r="IC43" s="87"/>
      <c r="ID43" s="87"/>
      <c r="IE43" s="87"/>
      <c r="IF43" s="87"/>
      <c r="IG43" s="87"/>
      <c r="IH43" s="87"/>
      <c r="II43" s="87"/>
      <c r="IJ43" s="87"/>
      <c r="IK43" s="87"/>
      <c r="IL43" s="87"/>
      <c r="IM43" s="87"/>
      <c r="IN43" s="87"/>
      <c r="IO43" s="87"/>
      <c r="IP43" s="87"/>
      <c r="IQ43" s="87"/>
      <c r="IR43" s="87"/>
      <c r="IS43" s="87"/>
      <c r="IT43" s="87"/>
      <c r="IU43" s="87"/>
      <c r="IV43" s="87"/>
      <c r="IW43" s="87"/>
      <c r="IX43" s="87"/>
      <c r="IY43" s="87"/>
      <c r="IZ43" s="87"/>
      <c r="JA43" s="87"/>
      <c r="JB43" s="87"/>
      <c r="JC43" s="87"/>
      <c r="JD43" s="87"/>
      <c r="JE43" s="87"/>
      <c r="JF43" s="87"/>
      <c r="JG43" s="87"/>
      <c r="JH43" s="87"/>
      <c r="JI43" s="87"/>
      <c r="JJ43" s="87"/>
      <c r="JK43" s="87"/>
      <c r="JL43" s="87"/>
      <c r="JM43" s="87"/>
      <c r="JN43" s="87"/>
      <c r="JO43" s="87"/>
      <c r="JP43" s="87"/>
      <c r="JQ43" s="87"/>
      <c r="JR43" s="87"/>
      <c r="JS43" s="87"/>
      <c r="JT43" s="87"/>
      <c r="JU43" s="87"/>
      <c r="JV43" s="87"/>
      <c r="JW43" s="87"/>
      <c r="JX43" s="87"/>
      <c r="JY43" s="87"/>
      <c r="JZ43" s="87"/>
      <c r="KA43" s="87"/>
      <c r="KB43" s="87"/>
      <c r="KC43" s="87"/>
      <c r="KD43" s="87"/>
      <c r="KE43" s="87"/>
      <c r="KF43" s="87"/>
      <c r="KG43" s="87"/>
      <c r="KH43" s="87"/>
      <c r="KI43" s="87"/>
      <c r="KJ43" s="87"/>
      <c r="KK43" s="87"/>
      <c r="KL43" s="87"/>
      <c r="KM43" s="87"/>
      <c r="KN43" s="87"/>
      <c r="KO43" s="87"/>
      <c r="KP43" s="87"/>
      <c r="KQ43" s="87"/>
      <c r="KR43" s="87"/>
      <c r="KS43" s="87"/>
      <c r="KT43" s="87"/>
      <c r="KU43" s="87"/>
      <c r="KV43" s="87"/>
      <c r="KW43" s="87"/>
      <c r="KX43" s="87"/>
      <c r="KY43" s="87"/>
      <c r="KZ43" s="87"/>
      <c r="LA43" s="87"/>
      <c r="LB43" s="87"/>
      <c r="LC43" s="87"/>
      <c r="LD43" s="87"/>
      <c r="LE43" s="87"/>
      <c r="LF43" s="87"/>
      <c r="LG43" s="93"/>
    </row>
    <row r="44" spans="1:319" x14ac:dyDescent="0.3">
      <c r="A44" s="535"/>
      <c r="B44" s="87" t="s">
        <v>1186</v>
      </c>
      <c r="C44" s="88"/>
      <c r="D44" s="89">
        <f t="shared" si="4"/>
        <v>45314</v>
      </c>
      <c r="E44" s="158">
        <f t="shared" si="2"/>
        <v>45317</v>
      </c>
      <c r="F44" s="88">
        <v>3</v>
      </c>
      <c r="G44" s="88"/>
      <c r="H44" s="90">
        <f t="shared" si="1"/>
        <v>0</v>
      </c>
      <c r="I44" s="91" t="s">
        <v>1161</v>
      </c>
      <c r="J44" s="92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7"/>
      <c r="CE44" s="87"/>
      <c r="CF44" s="87"/>
      <c r="CG44" s="87"/>
      <c r="CH44" s="87"/>
      <c r="CI44" s="87"/>
      <c r="CJ44" s="87"/>
      <c r="CK44" s="87"/>
      <c r="CL44" s="87"/>
      <c r="CM44" s="87"/>
      <c r="CN44" s="87"/>
      <c r="CO44" s="87"/>
      <c r="CP44" s="87"/>
      <c r="CQ44" s="87"/>
      <c r="CR44" s="87"/>
      <c r="CS44" s="87"/>
      <c r="CT44" s="87"/>
      <c r="CU44" s="87"/>
      <c r="CV44" s="87"/>
      <c r="CW44" s="87"/>
      <c r="CX44" s="87"/>
      <c r="CY44" s="87"/>
      <c r="CZ44" s="87"/>
      <c r="DA44" s="87"/>
      <c r="DB44" s="87"/>
      <c r="DC44" s="87"/>
      <c r="DD44" s="87"/>
      <c r="DE44" s="87"/>
      <c r="DF44" s="87"/>
      <c r="DG44" s="87"/>
      <c r="DH44" s="87"/>
      <c r="DI44" s="87"/>
      <c r="DJ44" s="87"/>
      <c r="DK44" s="87"/>
      <c r="DL44" s="87"/>
      <c r="DM44" s="87"/>
      <c r="DN44" s="87"/>
      <c r="DO44" s="87"/>
      <c r="DP44" s="87"/>
      <c r="DQ44" s="87"/>
      <c r="DR44" s="87"/>
      <c r="DS44" s="87"/>
      <c r="DT44" s="87"/>
      <c r="DU44" s="87"/>
      <c r="DV44" s="87"/>
      <c r="DW44" s="87"/>
      <c r="DX44" s="87"/>
      <c r="DY44" s="87"/>
      <c r="DZ44" s="87"/>
      <c r="EA44" s="87"/>
      <c r="EB44" s="87"/>
      <c r="EC44" s="87"/>
      <c r="ED44" s="87"/>
      <c r="EE44" s="87"/>
      <c r="EF44" s="87"/>
      <c r="EG44" s="87"/>
      <c r="EH44" s="87"/>
      <c r="EI44" s="87"/>
      <c r="EJ44" s="87"/>
      <c r="EK44" s="87"/>
      <c r="EL44" s="87"/>
      <c r="EM44" s="87"/>
      <c r="EN44" s="87"/>
      <c r="EO44" s="87"/>
      <c r="EP44" s="87"/>
      <c r="EQ44" s="87"/>
      <c r="ER44" s="87"/>
      <c r="ES44" s="87"/>
      <c r="ET44" s="87"/>
      <c r="EU44" s="87"/>
      <c r="EV44" s="87"/>
      <c r="EW44" s="87"/>
      <c r="EX44" s="87"/>
      <c r="EY44" s="87"/>
      <c r="EZ44" s="87"/>
      <c r="FA44" s="87"/>
      <c r="FB44" s="87"/>
      <c r="FC44" s="87"/>
      <c r="FD44" s="87"/>
      <c r="FE44" s="87"/>
      <c r="FF44" s="87"/>
      <c r="FG44" s="87"/>
      <c r="FH44" s="87"/>
      <c r="FI44" s="87"/>
      <c r="FJ44" s="87"/>
      <c r="FK44" s="87"/>
      <c r="FL44" s="87"/>
      <c r="FM44" s="87"/>
      <c r="FN44" s="87"/>
      <c r="FO44" s="87"/>
      <c r="FP44" s="87"/>
      <c r="FQ44" s="87"/>
      <c r="FR44" s="87"/>
      <c r="FS44" s="87"/>
      <c r="FT44" s="87"/>
      <c r="FU44" s="87"/>
      <c r="FV44" s="87"/>
      <c r="FW44" s="87"/>
      <c r="FX44" s="87"/>
      <c r="FY44" s="87"/>
      <c r="FZ44" s="87"/>
      <c r="GA44" s="87"/>
      <c r="GB44" s="87"/>
      <c r="GC44" s="87"/>
      <c r="GD44" s="87"/>
      <c r="GE44" s="87"/>
      <c r="GF44" s="87"/>
      <c r="GG44" s="87"/>
      <c r="GH44" s="87"/>
      <c r="GI44" s="87"/>
      <c r="GJ44" s="87"/>
      <c r="GK44" s="87"/>
      <c r="GL44" s="87"/>
      <c r="GM44" s="87"/>
      <c r="GN44" s="87"/>
      <c r="GO44" s="87"/>
      <c r="GP44" s="87"/>
      <c r="GQ44" s="87"/>
      <c r="GR44" s="87"/>
      <c r="GS44" s="87"/>
      <c r="GT44" s="87"/>
      <c r="GU44" s="87"/>
      <c r="GV44" s="87"/>
      <c r="GW44" s="87"/>
      <c r="GX44" s="87"/>
      <c r="GY44" s="87"/>
      <c r="GZ44" s="87"/>
      <c r="HA44" s="87"/>
      <c r="HB44" s="87"/>
      <c r="HC44" s="87"/>
      <c r="HD44" s="87"/>
      <c r="HE44" s="87"/>
      <c r="HF44" s="87"/>
      <c r="HG44" s="87"/>
      <c r="HH44" s="87"/>
      <c r="HI44" s="87"/>
      <c r="HJ44" s="87"/>
      <c r="HK44" s="87"/>
      <c r="HL44" s="87"/>
      <c r="HM44" s="87"/>
      <c r="HN44" s="87"/>
      <c r="HO44" s="87"/>
      <c r="HP44" s="87"/>
      <c r="HQ44" s="87"/>
      <c r="HR44" s="87"/>
      <c r="HS44" s="87"/>
      <c r="HT44" s="87"/>
      <c r="HU44" s="87"/>
      <c r="HV44" s="87"/>
      <c r="HW44" s="87"/>
      <c r="HX44" s="87"/>
      <c r="HY44" s="87"/>
      <c r="HZ44" s="87"/>
      <c r="IA44" s="87"/>
      <c r="IB44" s="87"/>
      <c r="IC44" s="87"/>
      <c r="ID44" s="87"/>
      <c r="IE44" s="87"/>
      <c r="IF44" s="87"/>
      <c r="IG44" s="87"/>
      <c r="IH44" s="87"/>
      <c r="II44" s="87"/>
      <c r="IJ44" s="87"/>
      <c r="IK44" s="87"/>
      <c r="IL44" s="87"/>
      <c r="IM44" s="87"/>
      <c r="IN44" s="87"/>
      <c r="IO44" s="87"/>
      <c r="IP44" s="87"/>
      <c r="IQ44" s="87"/>
      <c r="IR44" s="87"/>
      <c r="IS44" s="87"/>
      <c r="IT44" s="87"/>
      <c r="IU44" s="87"/>
      <c r="IV44" s="87"/>
      <c r="IW44" s="87"/>
      <c r="IX44" s="87"/>
      <c r="IY44" s="87"/>
      <c r="IZ44" s="87"/>
      <c r="JA44" s="87"/>
      <c r="JB44" s="87"/>
      <c r="JC44" s="87"/>
      <c r="JD44" s="87"/>
      <c r="JE44" s="87"/>
      <c r="JF44" s="87"/>
      <c r="JG44" s="87"/>
      <c r="JH44" s="87"/>
      <c r="JI44" s="87"/>
      <c r="JJ44" s="87"/>
      <c r="JK44" s="87"/>
      <c r="JL44" s="87"/>
      <c r="JM44" s="87"/>
      <c r="JN44" s="87"/>
      <c r="JO44" s="87"/>
      <c r="JP44" s="87"/>
      <c r="JQ44" s="87"/>
      <c r="JR44" s="87"/>
      <c r="JS44" s="87"/>
      <c r="JT44" s="87"/>
      <c r="JU44" s="87"/>
      <c r="JV44" s="87"/>
      <c r="JW44" s="87"/>
      <c r="JX44" s="87"/>
      <c r="JY44" s="87"/>
      <c r="JZ44" s="87"/>
      <c r="KA44" s="87"/>
      <c r="KB44" s="87"/>
      <c r="KC44" s="87"/>
      <c r="KD44" s="87"/>
      <c r="KE44" s="87"/>
      <c r="KF44" s="87"/>
      <c r="KG44" s="87"/>
      <c r="KH44" s="87"/>
      <c r="KI44" s="87"/>
      <c r="KJ44" s="87"/>
      <c r="KK44" s="87"/>
      <c r="KL44" s="87"/>
      <c r="KM44" s="87"/>
      <c r="KN44" s="87"/>
      <c r="KO44" s="87"/>
      <c r="KP44" s="87"/>
      <c r="KQ44" s="87"/>
      <c r="KR44" s="87"/>
      <c r="KS44" s="87"/>
      <c r="KT44" s="87"/>
      <c r="KU44" s="87"/>
      <c r="KV44" s="87"/>
      <c r="KW44" s="87"/>
      <c r="KX44" s="87"/>
      <c r="KY44" s="87"/>
      <c r="KZ44" s="87"/>
      <c r="LA44" s="87"/>
      <c r="LB44" s="87"/>
      <c r="LC44" s="87"/>
      <c r="LD44" s="87"/>
      <c r="LE44" s="87"/>
      <c r="LF44" s="87"/>
      <c r="LG44" s="93"/>
    </row>
    <row r="45" spans="1:319" x14ac:dyDescent="0.3">
      <c r="A45" s="538" t="s">
        <v>1187</v>
      </c>
      <c r="B45" s="87" t="s">
        <v>1188</v>
      </c>
      <c r="C45" s="88"/>
      <c r="D45" s="89">
        <f t="shared" si="4"/>
        <v>45317</v>
      </c>
      <c r="E45" s="158">
        <f t="shared" si="2"/>
        <v>45320</v>
      </c>
      <c r="F45" s="88">
        <v>1</v>
      </c>
      <c r="G45" s="88"/>
      <c r="H45" s="90">
        <f t="shared" si="1"/>
        <v>0</v>
      </c>
      <c r="I45" s="91" t="s">
        <v>1161</v>
      </c>
      <c r="J45" s="92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/>
      <c r="CT45" s="87"/>
      <c r="CU45" s="87"/>
      <c r="CV45" s="87"/>
      <c r="CW45" s="87"/>
      <c r="CX45" s="87"/>
      <c r="CY45" s="87"/>
      <c r="CZ45" s="87"/>
      <c r="DA45" s="87"/>
      <c r="DB45" s="87"/>
      <c r="DC45" s="87"/>
      <c r="DD45" s="87"/>
      <c r="DE45" s="87"/>
      <c r="DF45" s="87"/>
      <c r="DG45" s="87"/>
      <c r="DH45" s="87"/>
      <c r="DI45" s="87"/>
      <c r="DJ45" s="87"/>
      <c r="DK45" s="87"/>
      <c r="DL45" s="87"/>
      <c r="DM45" s="87"/>
      <c r="DN45" s="87"/>
      <c r="DO45" s="87"/>
      <c r="DP45" s="87"/>
      <c r="DQ45" s="87"/>
      <c r="DR45" s="87"/>
      <c r="DS45" s="87"/>
      <c r="DT45" s="87"/>
      <c r="DU45" s="87"/>
      <c r="DV45" s="87"/>
      <c r="DW45" s="87"/>
      <c r="DX45" s="87"/>
      <c r="DY45" s="87"/>
      <c r="DZ45" s="87"/>
      <c r="EA45" s="87"/>
      <c r="EB45" s="87"/>
      <c r="EC45" s="87"/>
      <c r="ED45" s="87"/>
      <c r="EE45" s="87"/>
      <c r="EF45" s="87"/>
      <c r="EG45" s="87"/>
      <c r="EH45" s="87"/>
      <c r="EI45" s="87"/>
      <c r="EJ45" s="87"/>
      <c r="EK45" s="87"/>
      <c r="EL45" s="87"/>
      <c r="EM45" s="87"/>
      <c r="EN45" s="87"/>
      <c r="EO45" s="87"/>
      <c r="EP45" s="87"/>
      <c r="EQ45" s="87"/>
      <c r="ER45" s="87"/>
      <c r="ES45" s="87"/>
      <c r="ET45" s="87"/>
      <c r="EU45" s="87"/>
      <c r="EV45" s="87"/>
      <c r="EW45" s="87"/>
      <c r="EX45" s="87"/>
      <c r="EY45" s="87"/>
      <c r="EZ45" s="87"/>
      <c r="FA45" s="87"/>
      <c r="FB45" s="87"/>
      <c r="FC45" s="87"/>
      <c r="FD45" s="87"/>
      <c r="FE45" s="87"/>
      <c r="FF45" s="87"/>
      <c r="FG45" s="87"/>
      <c r="FH45" s="87"/>
      <c r="FI45" s="87"/>
      <c r="FJ45" s="87"/>
      <c r="FK45" s="87"/>
      <c r="FL45" s="87"/>
      <c r="FM45" s="87"/>
      <c r="FN45" s="87"/>
      <c r="FO45" s="87"/>
      <c r="FP45" s="87"/>
      <c r="FQ45" s="87"/>
      <c r="FR45" s="87"/>
      <c r="FS45" s="87"/>
      <c r="FT45" s="87"/>
      <c r="FU45" s="87"/>
      <c r="FV45" s="87"/>
      <c r="FW45" s="87"/>
      <c r="FX45" s="87"/>
      <c r="FY45" s="87"/>
      <c r="FZ45" s="87"/>
      <c r="GA45" s="87"/>
      <c r="GB45" s="87"/>
      <c r="GC45" s="87"/>
      <c r="GD45" s="87"/>
      <c r="GE45" s="87"/>
      <c r="GF45" s="87"/>
      <c r="GG45" s="87"/>
      <c r="GH45" s="87"/>
      <c r="GI45" s="87"/>
      <c r="GJ45" s="87"/>
      <c r="GK45" s="87"/>
      <c r="GL45" s="87"/>
      <c r="GM45" s="87"/>
      <c r="GN45" s="87"/>
      <c r="GO45" s="87"/>
      <c r="GP45" s="87"/>
      <c r="GQ45" s="87"/>
      <c r="GR45" s="87"/>
      <c r="GS45" s="87"/>
      <c r="GT45" s="87"/>
      <c r="GU45" s="87"/>
      <c r="GV45" s="87"/>
      <c r="GW45" s="87"/>
      <c r="GX45" s="87"/>
      <c r="GY45" s="87"/>
      <c r="GZ45" s="87"/>
      <c r="HA45" s="87"/>
      <c r="HB45" s="87"/>
      <c r="HC45" s="87"/>
      <c r="HD45" s="87"/>
      <c r="HE45" s="87"/>
      <c r="HF45" s="87"/>
      <c r="HG45" s="87"/>
      <c r="HH45" s="87"/>
      <c r="HI45" s="87"/>
      <c r="HJ45" s="87"/>
      <c r="HK45" s="87"/>
      <c r="HL45" s="87"/>
      <c r="HM45" s="87"/>
      <c r="HN45" s="87"/>
      <c r="HO45" s="87"/>
      <c r="HP45" s="87"/>
      <c r="HQ45" s="87"/>
      <c r="HR45" s="87"/>
      <c r="HS45" s="87"/>
      <c r="HT45" s="87"/>
      <c r="HU45" s="87"/>
      <c r="HV45" s="87"/>
      <c r="HW45" s="87"/>
      <c r="HX45" s="87"/>
      <c r="HY45" s="87"/>
      <c r="HZ45" s="87"/>
      <c r="IA45" s="87"/>
      <c r="IB45" s="87"/>
      <c r="IC45" s="87"/>
      <c r="ID45" s="87"/>
      <c r="IE45" s="87"/>
      <c r="IF45" s="87"/>
      <c r="IG45" s="87"/>
      <c r="IH45" s="87"/>
      <c r="II45" s="87"/>
      <c r="IJ45" s="87"/>
      <c r="IK45" s="87"/>
      <c r="IL45" s="87"/>
      <c r="IM45" s="87"/>
      <c r="IN45" s="87"/>
      <c r="IO45" s="87"/>
      <c r="IP45" s="87"/>
      <c r="IQ45" s="87"/>
      <c r="IR45" s="87"/>
      <c r="IS45" s="87"/>
      <c r="IT45" s="87"/>
      <c r="IU45" s="87"/>
      <c r="IV45" s="87"/>
      <c r="IW45" s="87"/>
      <c r="IX45" s="87"/>
      <c r="IY45" s="87"/>
      <c r="IZ45" s="87"/>
      <c r="JA45" s="87"/>
      <c r="JB45" s="87"/>
      <c r="JC45" s="87"/>
      <c r="JD45" s="87"/>
      <c r="JE45" s="87"/>
      <c r="JF45" s="87"/>
      <c r="JG45" s="87"/>
      <c r="JH45" s="87"/>
      <c r="JI45" s="87"/>
      <c r="JJ45" s="87"/>
      <c r="JK45" s="87"/>
      <c r="JL45" s="87"/>
      <c r="JM45" s="87"/>
      <c r="JN45" s="87"/>
      <c r="JO45" s="87"/>
      <c r="JP45" s="87"/>
      <c r="JQ45" s="87"/>
      <c r="JR45" s="87"/>
      <c r="JS45" s="87"/>
      <c r="JT45" s="87"/>
      <c r="JU45" s="87"/>
      <c r="JV45" s="87"/>
      <c r="JW45" s="87"/>
      <c r="JX45" s="87"/>
      <c r="JY45" s="87"/>
      <c r="JZ45" s="87"/>
      <c r="KA45" s="87"/>
      <c r="KB45" s="87"/>
      <c r="KC45" s="87"/>
      <c r="KD45" s="87"/>
      <c r="KE45" s="87"/>
      <c r="KF45" s="87"/>
      <c r="KG45" s="87"/>
      <c r="KH45" s="87"/>
      <c r="KI45" s="87"/>
      <c r="KJ45" s="87"/>
      <c r="KK45" s="87"/>
      <c r="KL45" s="87"/>
      <c r="KM45" s="87"/>
      <c r="KN45" s="87"/>
      <c r="KO45" s="87"/>
      <c r="KP45" s="87"/>
      <c r="KQ45" s="87"/>
      <c r="KR45" s="87"/>
      <c r="KS45" s="87"/>
      <c r="KT45" s="87"/>
      <c r="KU45" s="87"/>
      <c r="KV45" s="87"/>
      <c r="KW45" s="87"/>
      <c r="KX45" s="87"/>
      <c r="KY45" s="87"/>
      <c r="KZ45" s="87"/>
      <c r="LA45" s="87"/>
      <c r="LB45" s="87"/>
      <c r="LC45" s="87"/>
      <c r="LD45" s="87"/>
      <c r="LE45" s="87"/>
      <c r="LF45" s="87"/>
      <c r="LG45" s="93"/>
    </row>
    <row r="46" spans="1:319" x14ac:dyDescent="0.3">
      <c r="A46" s="536"/>
      <c r="B46" s="87" t="s">
        <v>1189</v>
      </c>
      <c r="C46" s="88"/>
      <c r="D46" s="89">
        <f t="shared" si="4"/>
        <v>45320</v>
      </c>
      <c r="E46" s="158">
        <f t="shared" si="2"/>
        <v>45321</v>
      </c>
      <c r="F46" s="88">
        <v>1</v>
      </c>
      <c r="G46" s="88"/>
      <c r="H46" s="90">
        <f t="shared" si="1"/>
        <v>0</v>
      </c>
      <c r="I46" s="91"/>
      <c r="J46" s="92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  <c r="CE46" s="87"/>
      <c r="CF46" s="87"/>
      <c r="CG46" s="87"/>
      <c r="CH46" s="87"/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  <c r="DQ46" s="87"/>
      <c r="DR46" s="87"/>
      <c r="DS46" s="87"/>
      <c r="DT46" s="87"/>
      <c r="DU46" s="87"/>
      <c r="DV46" s="87"/>
      <c r="DW46" s="87"/>
      <c r="DX46" s="87"/>
      <c r="DY46" s="87"/>
      <c r="DZ46" s="87"/>
      <c r="EA46" s="87"/>
      <c r="EB46" s="87"/>
      <c r="EC46" s="87"/>
      <c r="ED46" s="87"/>
      <c r="EE46" s="87"/>
      <c r="EF46" s="87"/>
      <c r="EG46" s="87"/>
      <c r="EH46" s="87"/>
      <c r="EI46" s="87"/>
      <c r="EJ46" s="87"/>
      <c r="EK46" s="87"/>
      <c r="EL46" s="87"/>
      <c r="EM46" s="87"/>
      <c r="EN46" s="87"/>
      <c r="EO46" s="87"/>
      <c r="EP46" s="87"/>
      <c r="EQ46" s="87"/>
      <c r="ER46" s="87"/>
      <c r="ES46" s="87"/>
      <c r="ET46" s="87"/>
      <c r="EU46" s="87"/>
      <c r="EV46" s="87"/>
      <c r="EW46" s="87"/>
      <c r="EX46" s="87"/>
      <c r="EY46" s="87"/>
      <c r="EZ46" s="87"/>
      <c r="FA46" s="87"/>
      <c r="FB46" s="87"/>
      <c r="FC46" s="87"/>
      <c r="FD46" s="87"/>
      <c r="FE46" s="87"/>
      <c r="FF46" s="87"/>
      <c r="FG46" s="87"/>
      <c r="FH46" s="87"/>
      <c r="FI46" s="87"/>
      <c r="FJ46" s="87"/>
      <c r="FK46" s="87"/>
      <c r="FL46" s="87"/>
      <c r="FM46" s="87"/>
      <c r="FN46" s="87"/>
      <c r="FO46" s="87"/>
      <c r="FP46" s="87"/>
      <c r="FQ46" s="87"/>
      <c r="FR46" s="87"/>
      <c r="FS46" s="87"/>
      <c r="FT46" s="87"/>
      <c r="FU46" s="87"/>
      <c r="FV46" s="87"/>
      <c r="FW46" s="87"/>
      <c r="FX46" s="87"/>
      <c r="FY46" s="87"/>
      <c r="FZ46" s="87"/>
      <c r="GA46" s="87"/>
      <c r="GB46" s="87"/>
      <c r="GC46" s="87"/>
      <c r="GD46" s="87"/>
      <c r="GE46" s="87"/>
      <c r="GF46" s="87"/>
      <c r="GG46" s="87"/>
      <c r="GH46" s="87"/>
      <c r="GI46" s="87"/>
      <c r="GJ46" s="87"/>
      <c r="GK46" s="87"/>
      <c r="GL46" s="87"/>
      <c r="GM46" s="87"/>
      <c r="GN46" s="87"/>
      <c r="GO46" s="87"/>
      <c r="GP46" s="87"/>
      <c r="GQ46" s="87"/>
      <c r="GR46" s="87"/>
      <c r="GS46" s="87"/>
      <c r="GT46" s="87"/>
      <c r="GU46" s="87"/>
      <c r="GV46" s="87"/>
      <c r="GW46" s="87"/>
      <c r="GX46" s="87"/>
      <c r="GY46" s="87"/>
      <c r="GZ46" s="87"/>
      <c r="HA46" s="87"/>
      <c r="HB46" s="87"/>
      <c r="HC46" s="87"/>
      <c r="HD46" s="87"/>
      <c r="HE46" s="87"/>
      <c r="HF46" s="87"/>
      <c r="HG46" s="87"/>
      <c r="HH46" s="87"/>
      <c r="HI46" s="87"/>
      <c r="HJ46" s="87"/>
      <c r="HK46" s="87"/>
      <c r="HL46" s="87"/>
      <c r="HM46" s="87"/>
      <c r="HN46" s="87"/>
      <c r="HO46" s="87"/>
      <c r="HP46" s="87"/>
      <c r="HQ46" s="87"/>
      <c r="HR46" s="87"/>
      <c r="HS46" s="87"/>
      <c r="HT46" s="87"/>
      <c r="HU46" s="87"/>
      <c r="HV46" s="87"/>
      <c r="HW46" s="87"/>
      <c r="HX46" s="87"/>
      <c r="HY46" s="87"/>
      <c r="HZ46" s="87"/>
      <c r="IA46" s="87"/>
      <c r="IB46" s="87"/>
      <c r="IC46" s="87"/>
      <c r="ID46" s="87"/>
      <c r="IE46" s="87"/>
      <c r="IF46" s="87"/>
      <c r="IG46" s="87"/>
      <c r="IH46" s="87"/>
      <c r="II46" s="87"/>
      <c r="IJ46" s="87"/>
      <c r="IK46" s="87"/>
      <c r="IL46" s="87"/>
      <c r="IM46" s="87"/>
      <c r="IN46" s="87"/>
      <c r="IO46" s="87"/>
      <c r="IP46" s="87"/>
      <c r="IQ46" s="87"/>
      <c r="IR46" s="87"/>
      <c r="IS46" s="87"/>
      <c r="IT46" s="87"/>
      <c r="IU46" s="87"/>
      <c r="IV46" s="87"/>
      <c r="IW46" s="87"/>
      <c r="IX46" s="87"/>
      <c r="IY46" s="87"/>
      <c r="IZ46" s="87"/>
      <c r="JA46" s="87"/>
      <c r="JB46" s="87"/>
      <c r="JC46" s="87"/>
      <c r="JD46" s="87"/>
      <c r="JE46" s="87"/>
      <c r="JF46" s="87"/>
      <c r="JG46" s="87"/>
      <c r="JH46" s="87"/>
      <c r="JI46" s="87"/>
      <c r="JJ46" s="87"/>
      <c r="JK46" s="87"/>
      <c r="JL46" s="87"/>
      <c r="JM46" s="87"/>
      <c r="JN46" s="87"/>
      <c r="JO46" s="87"/>
      <c r="JP46" s="87"/>
      <c r="JQ46" s="87"/>
      <c r="JR46" s="87"/>
      <c r="JS46" s="87"/>
      <c r="JT46" s="87"/>
      <c r="JU46" s="87"/>
      <c r="JV46" s="87"/>
      <c r="JW46" s="87"/>
      <c r="JX46" s="87"/>
      <c r="JY46" s="87"/>
      <c r="JZ46" s="87"/>
      <c r="KA46" s="87"/>
      <c r="KB46" s="87"/>
      <c r="KC46" s="87"/>
      <c r="KD46" s="87"/>
      <c r="KE46" s="87"/>
      <c r="KF46" s="87"/>
      <c r="KG46" s="87"/>
      <c r="KH46" s="87"/>
      <c r="KI46" s="87"/>
      <c r="KJ46" s="87"/>
      <c r="KK46" s="87"/>
      <c r="KL46" s="87"/>
      <c r="KM46" s="87"/>
      <c r="KN46" s="87"/>
      <c r="KO46" s="87"/>
      <c r="KP46" s="87"/>
      <c r="KQ46" s="87"/>
      <c r="KR46" s="87"/>
      <c r="KS46" s="87"/>
      <c r="KT46" s="87"/>
      <c r="KU46" s="87"/>
      <c r="KV46" s="87"/>
      <c r="KW46" s="87"/>
      <c r="KX46" s="87"/>
      <c r="KY46" s="87"/>
      <c r="KZ46" s="87"/>
      <c r="LA46" s="87"/>
      <c r="LB46" s="87"/>
      <c r="LC46" s="87"/>
      <c r="LD46" s="87"/>
      <c r="LE46" s="87"/>
      <c r="LF46" s="87"/>
      <c r="LG46" s="93"/>
    </row>
    <row r="47" spans="1:319" x14ac:dyDescent="0.3">
      <c r="A47" s="532" t="s">
        <v>1190</v>
      </c>
      <c r="B47" s="87" t="s">
        <v>1191</v>
      </c>
      <c r="C47" s="88"/>
      <c r="D47" s="89">
        <f t="shared" si="4"/>
        <v>45321</v>
      </c>
      <c r="E47" s="158">
        <f t="shared" si="2"/>
        <v>45321</v>
      </c>
      <c r="F47" s="88">
        <v>0.5</v>
      </c>
      <c r="G47" s="88"/>
      <c r="H47" s="90">
        <f t="shared" si="1"/>
        <v>0</v>
      </c>
      <c r="I47" s="91" t="s">
        <v>1161</v>
      </c>
      <c r="J47" s="92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87"/>
      <c r="CS47" s="87"/>
      <c r="CT47" s="87"/>
      <c r="CU47" s="87"/>
      <c r="CV47" s="87"/>
      <c r="CW47" s="87"/>
      <c r="CX47" s="87"/>
      <c r="CY47" s="87"/>
      <c r="CZ47" s="87"/>
      <c r="DA47" s="87"/>
      <c r="DB47" s="87"/>
      <c r="DC47" s="87"/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7"/>
      <c r="DZ47" s="87"/>
      <c r="EA47" s="87"/>
      <c r="EB47" s="87"/>
      <c r="EC47" s="87"/>
      <c r="ED47" s="87"/>
      <c r="EE47" s="87"/>
      <c r="EF47" s="87"/>
      <c r="EG47" s="87"/>
      <c r="EH47" s="87"/>
      <c r="EI47" s="87"/>
      <c r="EJ47" s="87"/>
      <c r="EK47" s="87"/>
      <c r="EL47" s="87"/>
      <c r="EM47" s="87"/>
      <c r="EN47" s="87"/>
      <c r="EO47" s="87"/>
      <c r="EP47" s="87"/>
      <c r="EQ47" s="87"/>
      <c r="ER47" s="87"/>
      <c r="ES47" s="87"/>
      <c r="ET47" s="87"/>
      <c r="EU47" s="87"/>
      <c r="EV47" s="87"/>
      <c r="EW47" s="87"/>
      <c r="EX47" s="87"/>
      <c r="EY47" s="87"/>
      <c r="EZ47" s="87"/>
      <c r="FA47" s="87"/>
      <c r="FB47" s="87"/>
      <c r="FC47" s="87"/>
      <c r="FD47" s="87"/>
      <c r="FE47" s="87"/>
      <c r="FF47" s="87"/>
      <c r="FG47" s="87"/>
      <c r="FH47" s="87"/>
      <c r="FI47" s="87"/>
      <c r="FJ47" s="87"/>
      <c r="FK47" s="87"/>
      <c r="FL47" s="87"/>
      <c r="FM47" s="87"/>
      <c r="FN47" s="87"/>
      <c r="FO47" s="87"/>
      <c r="FP47" s="87"/>
      <c r="FQ47" s="87"/>
      <c r="FR47" s="87"/>
      <c r="FS47" s="87"/>
      <c r="FT47" s="87"/>
      <c r="FU47" s="87"/>
      <c r="FV47" s="87"/>
      <c r="FW47" s="87"/>
      <c r="FX47" s="87"/>
      <c r="FY47" s="87"/>
      <c r="FZ47" s="87"/>
      <c r="GA47" s="87"/>
      <c r="GB47" s="87"/>
      <c r="GC47" s="87"/>
      <c r="GD47" s="87"/>
      <c r="GE47" s="87"/>
      <c r="GF47" s="87"/>
      <c r="GG47" s="87"/>
      <c r="GH47" s="87"/>
      <c r="GI47" s="87"/>
      <c r="GJ47" s="87"/>
      <c r="GK47" s="87"/>
      <c r="GL47" s="87"/>
      <c r="GM47" s="87"/>
      <c r="GN47" s="87"/>
      <c r="GO47" s="87"/>
      <c r="GP47" s="87"/>
      <c r="GQ47" s="87"/>
      <c r="GR47" s="87"/>
      <c r="GS47" s="87"/>
      <c r="GT47" s="87"/>
      <c r="GU47" s="87"/>
      <c r="GV47" s="87"/>
      <c r="GW47" s="87"/>
      <c r="GX47" s="87"/>
      <c r="GY47" s="87"/>
      <c r="GZ47" s="87"/>
      <c r="HA47" s="87"/>
      <c r="HB47" s="87"/>
      <c r="HC47" s="87"/>
      <c r="HD47" s="87"/>
      <c r="HE47" s="87"/>
      <c r="HF47" s="87"/>
      <c r="HG47" s="87"/>
      <c r="HH47" s="87"/>
      <c r="HI47" s="87"/>
      <c r="HJ47" s="87"/>
      <c r="HK47" s="87"/>
      <c r="HL47" s="87"/>
      <c r="HM47" s="87"/>
      <c r="HN47" s="87"/>
      <c r="HO47" s="87"/>
      <c r="HP47" s="87"/>
      <c r="HQ47" s="87"/>
      <c r="HR47" s="87"/>
      <c r="HS47" s="87"/>
      <c r="HT47" s="87"/>
      <c r="HU47" s="87"/>
      <c r="HV47" s="87"/>
      <c r="HW47" s="87"/>
      <c r="HX47" s="87"/>
      <c r="HY47" s="87"/>
      <c r="HZ47" s="87"/>
      <c r="IA47" s="87"/>
      <c r="IB47" s="87"/>
      <c r="IC47" s="87"/>
      <c r="ID47" s="87"/>
      <c r="IE47" s="87"/>
      <c r="IF47" s="87"/>
      <c r="IG47" s="87"/>
      <c r="IH47" s="87"/>
      <c r="II47" s="87"/>
      <c r="IJ47" s="87"/>
      <c r="IK47" s="87"/>
      <c r="IL47" s="87"/>
      <c r="IM47" s="87"/>
      <c r="IN47" s="87"/>
      <c r="IO47" s="87"/>
      <c r="IP47" s="87"/>
      <c r="IQ47" s="87"/>
      <c r="IR47" s="87"/>
      <c r="IS47" s="87"/>
      <c r="IT47" s="87"/>
      <c r="IU47" s="87"/>
      <c r="IV47" s="87"/>
      <c r="IW47" s="87"/>
      <c r="IX47" s="87"/>
      <c r="IY47" s="87"/>
      <c r="IZ47" s="87"/>
      <c r="JA47" s="87"/>
      <c r="JB47" s="87"/>
      <c r="JC47" s="87"/>
      <c r="JD47" s="87"/>
      <c r="JE47" s="87"/>
      <c r="JF47" s="87"/>
      <c r="JG47" s="87"/>
      <c r="JH47" s="87"/>
      <c r="JI47" s="87"/>
      <c r="JJ47" s="87"/>
      <c r="JK47" s="87"/>
      <c r="JL47" s="87"/>
      <c r="JM47" s="87"/>
      <c r="JN47" s="87"/>
      <c r="JO47" s="87"/>
      <c r="JP47" s="87"/>
      <c r="JQ47" s="87"/>
      <c r="JR47" s="87"/>
      <c r="JS47" s="87"/>
      <c r="JT47" s="87"/>
      <c r="JU47" s="87"/>
      <c r="JV47" s="87"/>
      <c r="JW47" s="87"/>
      <c r="JX47" s="87"/>
      <c r="JY47" s="87"/>
      <c r="JZ47" s="87"/>
      <c r="KA47" s="87"/>
      <c r="KB47" s="87"/>
      <c r="KC47" s="87"/>
      <c r="KD47" s="87"/>
      <c r="KE47" s="87"/>
      <c r="KF47" s="87"/>
      <c r="KG47" s="87"/>
      <c r="KH47" s="87"/>
      <c r="KI47" s="87"/>
      <c r="KJ47" s="87"/>
      <c r="KK47" s="87"/>
      <c r="KL47" s="87"/>
      <c r="KM47" s="87"/>
      <c r="KN47" s="87"/>
      <c r="KO47" s="87"/>
      <c r="KP47" s="87"/>
      <c r="KQ47" s="87"/>
      <c r="KR47" s="87"/>
      <c r="KS47" s="87"/>
      <c r="KT47" s="87"/>
      <c r="KU47" s="87"/>
      <c r="KV47" s="87"/>
      <c r="KW47" s="87"/>
      <c r="KX47" s="87"/>
      <c r="KY47" s="87"/>
      <c r="KZ47" s="87"/>
      <c r="LA47" s="87"/>
      <c r="LB47" s="87"/>
      <c r="LC47" s="87"/>
      <c r="LD47" s="87"/>
      <c r="LE47" s="87"/>
      <c r="LF47" s="87"/>
      <c r="LG47" s="93"/>
    </row>
    <row r="48" spans="1:319" ht="17.25" thickBot="1" x14ac:dyDescent="0.35">
      <c r="A48" s="533"/>
      <c r="B48" s="96" t="s">
        <v>1192</v>
      </c>
      <c r="C48" s="97"/>
      <c r="D48" s="89">
        <f t="shared" si="4"/>
        <v>45321</v>
      </c>
      <c r="E48" s="158">
        <f t="shared" si="2"/>
        <v>45321</v>
      </c>
      <c r="F48" s="97"/>
      <c r="G48" s="97"/>
      <c r="H48" s="90" t="e">
        <f t="shared" si="1"/>
        <v>#DIV/0!</v>
      </c>
      <c r="I48" s="91" t="s">
        <v>1161</v>
      </c>
      <c r="J48" s="98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  <c r="EM48" s="96"/>
      <c r="EN48" s="96"/>
      <c r="EO48" s="96"/>
      <c r="EP48" s="96"/>
      <c r="EQ48" s="96"/>
      <c r="ER48" s="96"/>
      <c r="ES48" s="96"/>
      <c r="ET48" s="96"/>
      <c r="EU48" s="96"/>
      <c r="EV48" s="96"/>
      <c r="EW48" s="96"/>
      <c r="EX48" s="96"/>
      <c r="EY48" s="96"/>
      <c r="EZ48" s="96"/>
      <c r="FA48" s="96"/>
      <c r="FB48" s="96"/>
      <c r="FC48" s="96"/>
      <c r="FD48" s="96"/>
      <c r="FE48" s="96"/>
      <c r="FF48" s="96"/>
      <c r="FG48" s="96"/>
      <c r="FH48" s="96"/>
      <c r="FI48" s="96"/>
      <c r="FJ48" s="96"/>
      <c r="FK48" s="96"/>
      <c r="FL48" s="96"/>
      <c r="FM48" s="96"/>
      <c r="FN48" s="96"/>
      <c r="FO48" s="96"/>
      <c r="FP48" s="96"/>
      <c r="FQ48" s="96"/>
      <c r="FR48" s="96"/>
      <c r="FS48" s="96"/>
      <c r="FT48" s="96"/>
      <c r="FU48" s="96"/>
      <c r="FV48" s="96"/>
      <c r="FW48" s="96"/>
      <c r="FX48" s="96"/>
      <c r="FY48" s="96"/>
      <c r="FZ48" s="96"/>
      <c r="GA48" s="96"/>
      <c r="GB48" s="96"/>
      <c r="GC48" s="96"/>
      <c r="GD48" s="96"/>
      <c r="GE48" s="96"/>
      <c r="GF48" s="96"/>
      <c r="GG48" s="96"/>
      <c r="GH48" s="96"/>
      <c r="GI48" s="96"/>
      <c r="GJ48" s="96"/>
      <c r="GK48" s="96"/>
      <c r="GL48" s="96"/>
      <c r="GM48" s="96"/>
      <c r="GN48" s="96"/>
      <c r="GO48" s="96"/>
      <c r="GP48" s="96"/>
      <c r="GQ48" s="96"/>
      <c r="GR48" s="96"/>
      <c r="GS48" s="96"/>
      <c r="GT48" s="96"/>
      <c r="GU48" s="96"/>
      <c r="GV48" s="96"/>
      <c r="GW48" s="96"/>
      <c r="GX48" s="96"/>
      <c r="GY48" s="96"/>
      <c r="GZ48" s="96"/>
      <c r="HA48" s="96"/>
      <c r="HB48" s="96"/>
      <c r="HC48" s="96"/>
      <c r="HD48" s="96"/>
      <c r="HE48" s="96"/>
      <c r="HF48" s="96"/>
      <c r="HG48" s="96"/>
      <c r="HH48" s="96"/>
      <c r="HI48" s="96"/>
      <c r="HJ48" s="96"/>
      <c r="HK48" s="96"/>
      <c r="HL48" s="96"/>
      <c r="HM48" s="96"/>
      <c r="HN48" s="96"/>
      <c r="HO48" s="96"/>
      <c r="HP48" s="96"/>
      <c r="HQ48" s="96"/>
      <c r="HR48" s="96"/>
      <c r="HS48" s="96"/>
      <c r="HT48" s="96"/>
      <c r="HU48" s="96"/>
      <c r="HV48" s="96"/>
      <c r="HW48" s="96"/>
      <c r="HX48" s="96"/>
      <c r="HY48" s="96"/>
      <c r="HZ48" s="96"/>
      <c r="IA48" s="96"/>
      <c r="IB48" s="96"/>
      <c r="IC48" s="96"/>
      <c r="ID48" s="96"/>
      <c r="IE48" s="96"/>
      <c r="IF48" s="96"/>
      <c r="IG48" s="96"/>
      <c r="IH48" s="96"/>
      <c r="II48" s="96"/>
      <c r="IJ48" s="96"/>
      <c r="IK48" s="96"/>
      <c r="IL48" s="96"/>
      <c r="IM48" s="96"/>
      <c r="IN48" s="96"/>
      <c r="IO48" s="96"/>
      <c r="IP48" s="96"/>
      <c r="IQ48" s="96"/>
      <c r="IR48" s="96"/>
      <c r="IS48" s="96"/>
      <c r="IT48" s="96"/>
      <c r="IU48" s="96"/>
      <c r="IV48" s="96"/>
      <c r="IW48" s="96"/>
      <c r="IX48" s="96"/>
      <c r="IY48" s="96"/>
      <c r="IZ48" s="96"/>
      <c r="JA48" s="96"/>
      <c r="JB48" s="96"/>
      <c r="JC48" s="96"/>
      <c r="JD48" s="96"/>
      <c r="JE48" s="96"/>
      <c r="JF48" s="96"/>
      <c r="JG48" s="96"/>
      <c r="JH48" s="96"/>
      <c r="JI48" s="96"/>
      <c r="JJ48" s="96"/>
      <c r="JK48" s="96"/>
      <c r="JL48" s="96"/>
      <c r="JM48" s="96"/>
      <c r="JN48" s="96"/>
      <c r="JO48" s="96"/>
      <c r="JP48" s="96"/>
      <c r="JQ48" s="96"/>
      <c r="JR48" s="96"/>
      <c r="JS48" s="96"/>
      <c r="JT48" s="96"/>
      <c r="JU48" s="96"/>
      <c r="JV48" s="96"/>
      <c r="JW48" s="96"/>
      <c r="JX48" s="96"/>
      <c r="JY48" s="96"/>
      <c r="JZ48" s="96"/>
      <c r="KA48" s="96"/>
      <c r="KB48" s="96"/>
      <c r="KC48" s="96"/>
      <c r="KD48" s="96"/>
      <c r="KE48" s="96"/>
      <c r="KF48" s="96"/>
      <c r="KG48" s="96"/>
      <c r="KH48" s="96"/>
      <c r="KI48" s="96"/>
      <c r="KJ48" s="96"/>
      <c r="KK48" s="96"/>
      <c r="KL48" s="96"/>
      <c r="KM48" s="96"/>
      <c r="KN48" s="96"/>
      <c r="KO48" s="96"/>
      <c r="KP48" s="96"/>
      <c r="KQ48" s="96"/>
      <c r="KR48" s="96"/>
      <c r="KS48" s="96"/>
      <c r="KT48" s="96"/>
      <c r="KU48" s="96"/>
      <c r="KV48" s="96"/>
      <c r="KW48" s="96"/>
      <c r="KX48" s="96"/>
      <c r="KY48" s="96"/>
      <c r="KZ48" s="96"/>
      <c r="LA48" s="96"/>
      <c r="LB48" s="96"/>
      <c r="LC48" s="96"/>
      <c r="LD48" s="96"/>
      <c r="LE48" s="96"/>
      <c r="LF48" s="96"/>
      <c r="LG48" s="99"/>
    </row>
    <row r="49" spans="1:319" x14ac:dyDescent="0.3">
      <c r="A49"/>
      <c r="B49" s="100" t="s">
        <v>1193</v>
      </c>
      <c r="C49"/>
      <c r="D49" s="3"/>
      <c r="E49" s="3"/>
      <c r="F49" s="103"/>
      <c r="G49" s="104"/>
      <c r="H49" s="3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</row>
    <row r="50" spans="1:319" x14ac:dyDescent="0.3">
      <c r="A50"/>
      <c r="B50"/>
      <c r="C50"/>
      <c r="D50" s="3"/>
      <c r="E50" s="3"/>
      <c r="F50" s="103"/>
      <c r="G50" s="103"/>
      <c r="H50" s="3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</row>
    <row r="51" spans="1:319" x14ac:dyDescent="0.3">
      <c r="B51"/>
    </row>
    <row r="52" spans="1:319" x14ac:dyDescent="0.3">
      <c r="B52"/>
      <c r="F52" s="101">
        <v>91</v>
      </c>
      <c r="G52" s="102" t="s">
        <v>1194</v>
      </c>
    </row>
    <row r="53" spans="1:319" x14ac:dyDescent="0.3">
      <c r="F53" s="101">
        <v>728</v>
      </c>
      <c r="G53" s="102" t="s">
        <v>1195</v>
      </c>
    </row>
    <row r="54" spans="1:319" x14ac:dyDescent="0.3">
      <c r="F54" s="103">
        <v>45.5</v>
      </c>
      <c r="G54" s="104" t="s">
        <v>1196</v>
      </c>
    </row>
    <row r="55" spans="1:319" x14ac:dyDescent="0.3">
      <c r="F55" s="103">
        <v>9.1</v>
      </c>
      <c r="G55" s="103" t="s">
        <v>1197</v>
      </c>
    </row>
  </sheetData>
  <mergeCells count="7">
    <mergeCell ref="A47:A48"/>
    <mergeCell ref="A10:A14"/>
    <mergeCell ref="A15:A25"/>
    <mergeCell ref="A26:A33"/>
    <mergeCell ref="A34:A39"/>
    <mergeCell ref="A40:A44"/>
    <mergeCell ref="A45:A46"/>
  </mergeCells>
  <conditionalFormatting sqref="H10:H201">
    <cfRule type="dataBar" priority="269">
      <dataBar>
        <cfvo type="percent" val="0"/>
        <cfvo type="percent" val="100"/>
        <color theme="9" tint="0.79998168889431442"/>
      </dataBar>
      <extLst>
        <ext xmlns:x14="http://schemas.microsoft.com/office/spreadsheetml/2009/9/main" uri="{B025F937-C7B1-47D3-B67F-A62EFF666E3E}">
          <x14:id>{BF15DEFA-CBEE-42E2-97BC-C761E695C579}</x14:id>
        </ext>
      </extLst>
    </cfRule>
  </conditionalFormatting>
  <conditionalFormatting sqref="I10:I151">
    <cfRule type="containsText" dxfId="93" priority="8" operator="containsText" text="Delay">
      <formula>NOT(ISERROR(SEARCH("Delay",I10)))</formula>
    </cfRule>
    <cfRule type="containsText" dxfId="92" priority="9" operator="containsText" text="Blocked">
      <formula>NOT(ISERROR(SEARCH("Blocked",I10)))</formula>
    </cfRule>
    <cfRule type="containsText" dxfId="91" priority="10" operator="containsText" text="On-schedule">
      <formula>NOT(ISERROR(SEARCH("On-schedule",I10)))</formula>
    </cfRule>
    <cfRule type="containsText" dxfId="90" priority="11" operator="containsText" text="Complete">
      <formula>NOT(ISERROR(SEARCH("Complete",I10)))</formula>
    </cfRule>
  </conditionalFormatting>
  <conditionalFormatting sqref="J10:HU18 J24:HU26 J28:HU48">
    <cfRule type="expression" dxfId="89" priority="5" stopIfTrue="1">
      <formula>AND(J$9&gt;=WORKDAY.INTL($D10,$G10,1),$H10=0,J$9&lt;=$E10)</formula>
    </cfRule>
    <cfRule type="expression" dxfId="88" priority="6">
      <formula>AND(J$9&gt;=WORKDAY.INTL($D10,$G10,1),$H10&lt;&gt;1,J$9&lt;=$E10)</formula>
    </cfRule>
    <cfRule type="expression" dxfId="87" priority="7">
      <formula>AND(J$9&gt;=$D10,WORKDAY.INTL($D10,$G10,1)-1&gt;=J$9)</formula>
    </cfRule>
  </conditionalFormatting>
  <conditionalFormatting sqref="J14:HU14 J18:HU18">
    <cfRule type="expression" dxfId="86" priority="87" stopIfTrue="1">
      <formula>AND(WEEKDAY(J$9,2)&gt;5,#REF!&lt;&gt;"")</formula>
    </cfRule>
  </conditionalFormatting>
  <conditionalFormatting sqref="J19:HU19">
    <cfRule type="expression" dxfId="85" priority="22" stopIfTrue="1">
      <formula>AND(J$9&gt;=WORKDAY.INTL($D19,$G19,1),$H19=0,J$9&lt;=#REF!)</formula>
    </cfRule>
    <cfRule type="expression" dxfId="84" priority="23">
      <formula>AND(J$9&gt;=WORKDAY.INTL($D19,$G19,1),$H19&lt;&gt;1,J$9&lt;=#REF!)</formula>
    </cfRule>
    <cfRule type="expression" dxfId="83" priority="24">
      <formula>AND(J$9&gt;=$D19,WORKDAY.INTL($D19,$G19,1)-1&gt;=J$9)</formula>
    </cfRule>
  </conditionalFormatting>
  <conditionalFormatting sqref="J19:HU20 J10:HU13 J15:HU17 J34:HU34">
    <cfRule type="expression" dxfId="82" priority="38" stopIfTrue="1">
      <formula>AND(WEEKDAY(J$9,2)&gt;5,$B11&lt;&gt;"")</formula>
    </cfRule>
  </conditionalFormatting>
  <conditionalFormatting sqref="J20:HU20">
    <cfRule type="expression" dxfId="81" priority="25" stopIfTrue="1">
      <formula>AND(J$9&gt;=WORKDAY.INTL(#REF!,$G20,1),$H20=0,J$9&lt;=#REF!)</formula>
    </cfRule>
    <cfRule type="expression" dxfId="80" priority="26">
      <formula>AND(J$9&gt;=WORKDAY.INTL(#REF!,$G20,1),$H20&lt;&gt;1,J$9&lt;=#REF!)</formula>
    </cfRule>
    <cfRule type="expression" dxfId="79" priority="27">
      <formula>AND(J$9&gt;=#REF!,WORKDAY.INTL(#REF!,$G20,1)-1&gt;=J$9)</formula>
    </cfRule>
  </conditionalFormatting>
  <conditionalFormatting sqref="J21:HU21">
    <cfRule type="expression" dxfId="78" priority="19" stopIfTrue="1">
      <formula>AND(J$9&gt;=WORKDAY.INTL($E19,$G21,1),$H21=0,J$9&lt;=$E21)</formula>
    </cfRule>
    <cfRule type="expression" dxfId="77" priority="20">
      <formula>AND(J$9&gt;=WORKDAY.INTL($E19,$G21,1),$H21&lt;&gt;1,J$9&lt;=$E21)</formula>
    </cfRule>
    <cfRule type="expression" dxfId="76" priority="21">
      <formula>AND(J$9&gt;=$E19,WORKDAY.INTL($E19,$G21,1)-1&gt;=J$9)</formula>
    </cfRule>
  </conditionalFormatting>
  <conditionalFormatting sqref="J22:HU22">
    <cfRule type="expression" dxfId="75" priority="28" stopIfTrue="1">
      <formula>AND(J$9&gt;=WORKDAY.INTL($D22,$G22,1),$H22=0,J$9&lt;=$E20)</formula>
    </cfRule>
    <cfRule type="expression" dxfId="74" priority="29">
      <formula>AND(J$9&gt;=WORKDAY.INTL($D22,$G22,1),$H22&lt;&gt;1,J$9&lt;=$E20)</formula>
    </cfRule>
    <cfRule type="expression" dxfId="73" priority="30">
      <formula>AND(J$9&gt;=$D22,WORKDAY.INTL($D22,$G22,1)-1&gt;=J$9)</formula>
    </cfRule>
  </conditionalFormatting>
  <conditionalFormatting sqref="J23:HU23">
    <cfRule type="expression" dxfId="72" priority="31" stopIfTrue="1">
      <formula>AND(J$9&gt;=WORKDAY.INTL(#REF!,$G23,1),$H23=0,J$9&lt;=$E23)</formula>
    </cfRule>
    <cfRule type="expression" dxfId="71" priority="32">
      <formula>AND(J$9&gt;=WORKDAY.INTL(#REF!,$G23,1),$H23&lt;&gt;1,J$9&lt;=$E23)</formula>
    </cfRule>
    <cfRule type="expression" dxfId="70" priority="33">
      <formula>AND(J$9&gt;=#REF!,WORKDAY.INTL(#REF!,$G23,1)-1&gt;=J$9)</formula>
    </cfRule>
  </conditionalFormatting>
  <conditionalFormatting sqref="J24:HU25 J33:HU33 J39:HU39 J43:HU44 J47:HU48">
    <cfRule type="expression" dxfId="69" priority="153" stopIfTrue="1">
      <formula>AND(WEEKDAY(J$9,2)&gt;5,#REF!&lt;&gt;"")</formula>
    </cfRule>
  </conditionalFormatting>
  <conditionalFormatting sqref="J26:HU28 J21:HU23 J32:HU32 J35:HU35">
    <cfRule type="expression" dxfId="68" priority="128" stopIfTrue="1">
      <formula>AND(WEEKDAY(J$9,2)&gt;5,$B23&lt;&gt;"")</formula>
    </cfRule>
  </conditionalFormatting>
  <conditionalFormatting sqref="J27:HU27">
    <cfRule type="expression" dxfId="67" priority="35" stopIfTrue="1">
      <formula>AND(J$9&gt;=WORKDAY.INTL(#REF!,$G27,1),$H27=0,J$9&lt;=$D27)</formula>
    </cfRule>
    <cfRule type="expression" dxfId="66" priority="36">
      <formula>AND(J$9&gt;=WORKDAY.INTL(#REF!,$G27,1),$H27&lt;&gt;1,J$9&lt;=$D27)</formula>
    </cfRule>
    <cfRule type="expression" dxfId="65" priority="37">
      <formula>AND(J$9&gt;=#REF!,WORKDAY.INTL(#REF!,$G27,1)-1&gt;=J$9)</formula>
    </cfRule>
  </conditionalFormatting>
  <conditionalFormatting sqref="J29:HU29 J40:HU40">
    <cfRule type="expression" dxfId="64" priority="158" stopIfTrue="1">
      <formula>AND(WEEKDAY(J$9,2)&gt;5,$B33&lt;&gt;"")</formula>
    </cfRule>
  </conditionalFormatting>
  <conditionalFormatting sqref="J30:HU31 J37:HU38 J41:HU42 J46:HU46">
    <cfRule type="expression" dxfId="63" priority="179" stopIfTrue="1">
      <formula>AND(WEEKDAY(J$9,2)&gt;5,#REF!&lt;&gt;"")</formula>
    </cfRule>
  </conditionalFormatting>
  <conditionalFormatting sqref="J36:HU36 J45:HU45">
    <cfRule type="expression" dxfId="62" priority="250" stopIfTrue="1">
      <formula>AND(WEEKDAY(J$9,2)&gt;5,$B39&lt;&gt;"")</formula>
    </cfRule>
  </conditionalFormatting>
  <conditionalFormatting sqref="J9:LG9">
    <cfRule type="expression" dxfId="61" priority="12">
      <formula>J$9&lt;&gt;""</formula>
    </cfRule>
  </conditionalFormatting>
  <dataValidations count="1">
    <dataValidation type="list" allowBlank="1" showInputMessage="1" showErrorMessage="1" sqref="I10:I48" xr:uid="{1BB1803F-19E7-45A0-A6F2-B3AC44A65755}">
      <formula1>"Not Started, On-schedule, Delay, Blocked, Complete"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15DEFA-CBEE-42E2-97BC-C761E695C579}">
            <x14:dataBar minLength="0" maxLength="100" border="1" negativeBarBorderColorSameAsPositive="0">
              <x14:cfvo type="percent">
                <xm:f>0</xm:f>
              </x14:cfvo>
              <x14:cfvo type="percent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H10:H201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11DE-4647-49A9-8D6D-55EF06810A64}">
  <dimension ref="A1:EW65"/>
  <sheetViews>
    <sheetView topLeftCell="C1" zoomScale="85" zoomScaleNormal="85" workbookViewId="0">
      <selection activeCell="F11" sqref="F11"/>
    </sheetView>
  </sheetViews>
  <sheetFormatPr defaultColWidth="9" defaultRowHeight="12.75" x14ac:dyDescent="0.2"/>
  <cols>
    <col min="1" max="1" width="8" style="107" customWidth="1"/>
    <col min="2" max="2" width="26.85546875" style="107" customWidth="1"/>
    <col min="3" max="3" width="50.28515625" style="107" bestFit="1" customWidth="1"/>
    <col min="4" max="4" width="9.5703125" style="107" customWidth="1"/>
    <col min="5" max="5" width="14.7109375" style="107" bestFit="1" customWidth="1"/>
    <col min="6" max="6" width="27.42578125" style="108" bestFit="1" customWidth="1"/>
    <col min="7" max="7" width="23.85546875" style="107" customWidth="1"/>
    <col min="8" max="8" width="22.7109375" style="107" customWidth="1"/>
    <col min="9" max="13" width="2.28515625" style="107" customWidth="1"/>
    <col min="14" max="14" width="5.42578125" style="107" customWidth="1"/>
    <col min="15" max="20" width="4.42578125" style="107" customWidth="1"/>
    <col min="21" max="21" width="5.42578125" style="107" customWidth="1"/>
    <col min="22" max="24" width="4.42578125" style="107" customWidth="1"/>
    <col min="25" max="25" width="5.42578125" style="107" customWidth="1"/>
    <col min="26" max="47" width="3.85546875" style="107" customWidth="1"/>
    <col min="48" max="48" width="5.42578125" style="107" customWidth="1"/>
    <col min="49" max="63" width="4.28515625" style="107" customWidth="1"/>
    <col min="64" max="69" width="5.42578125" style="107" customWidth="1"/>
    <col min="70" max="76" width="4.5703125" style="107" bestFit="1" customWidth="1"/>
    <col min="77" max="83" width="4.42578125" style="107" customWidth="1"/>
    <col min="84" max="148" width="4.5703125" style="107" bestFit="1" customWidth="1"/>
    <col min="149" max="16384" width="9" style="107"/>
  </cols>
  <sheetData>
    <row r="1" spans="1:149" x14ac:dyDescent="0.2">
      <c r="A1" s="106" t="s">
        <v>1199</v>
      </c>
    </row>
    <row r="2" spans="1:149" x14ac:dyDescent="0.2">
      <c r="A2" s="106" t="s">
        <v>1200</v>
      </c>
    </row>
    <row r="3" spans="1:149" s="110" customFormat="1" x14ac:dyDescent="0.2">
      <c r="A3" s="109"/>
      <c r="F3" s="111"/>
      <c r="N3" s="112" t="s">
        <v>1201</v>
      </c>
      <c r="O3" s="113">
        <v>25</v>
      </c>
      <c r="P3" s="113">
        <v>26</v>
      </c>
      <c r="Q3" s="113">
        <v>27</v>
      </c>
      <c r="R3" s="113">
        <v>28</v>
      </c>
      <c r="S3" s="113">
        <v>31</v>
      </c>
      <c r="T3" s="113">
        <v>1</v>
      </c>
      <c r="U3" s="112" t="s">
        <v>1202</v>
      </c>
      <c r="V3" s="113">
        <v>3</v>
      </c>
      <c r="W3" s="113">
        <v>4</v>
      </c>
      <c r="X3" s="113">
        <v>7</v>
      </c>
      <c r="Y3" s="114" t="s">
        <v>1203</v>
      </c>
      <c r="Z3" s="113">
        <v>9</v>
      </c>
      <c r="AA3" s="113">
        <v>10</v>
      </c>
      <c r="AB3" s="113">
        <v>11</v>
      </c>
      <c r="AC3" s="113">
        <v>14</v>
      </c>
      <c r="AD3" s="113">
        <v>15</v>
      </c>
      <c r="AE3" s="113">
        <v>16</v>
      </c>
      <c r="AF3" s="113">
        <v>17</v>
      </c>
      <c r="AG3" s="113">
        <v>18</v>
      </c>
      <c r="AH3" s="113">
        <v>21</v>
      </c>
      <c r="AI3" s="113">
        <v>22</v>
      </c>
      <c r="AJ3" s="113">
        <v>23</v>
      </c>
      <c r="AK3" s="113">
        <v>24</v>
      </c>
      <c r="AL3" s="113">
        <v>25</v>
      </c>
      <c r="AM3" s="113">
        <v>21</v>
      </c>
      <c r="AN3" s="113">
        <v>22</v>
      </c>
      <c r="AO3" s="113">
        <v>23</v>
      </c>
      <c r="AP3" s="113">
        <v>24</v>
      </c>
      <c r="AQ3" s="113">
        <v>25</v>
      </c>
      <c r="AR3" s="113">
        <v>28</v>
      </c>
      <c r="AS3" s="113">
        <v>29</v>
      </c>
      <c r="AT3" s="113">
        <v>30</v>
      </c>
      <c r="AU3" s="113">
        <v>31</v>
      </c>
      <c r="AV3" s="113" t="s">
        <v>1204</v>
      </c>
      <c r="AW3" s="110">
        <v>4</v>
      </c>
      <c r="AX3" s="110">
        <v>5</v>
      </c>
      <c r="AY3" s="110">
        <v>6</v>
      </c>
      <c r="AZ3" s="110">
        <v>7</v>
      </c>
      <c r="BA3" s="110">
        <v>10</v>
      </c>
      <c r="BB3" s="110">
        <v>11</v>
      </c>
      <c r="BC3" s="110">
        <v>12</v>
      </c>
      <c r="BD3" s="110">
        <v>13</v>
      </c>
      <c r="BE3" s="110">
        <v>14</v>
      </c>
      <c r="BF3" s="110">
        <v>15</v>
      </c>
      <c r="BG3" s="110">
        <v>18</v>
      </c>
      <c r="BH3" s="110">
        <v>19</v>
      </c>
      <c r="BI3" s="110">
        <v>20</v>
      </c>
      <c r="BJ3" s="110">
        <v>21</v>
      </c>
      <c r="BK3" s="110">
        <v>24</v>
      </c>
      <c r="BL3" s="110">
        <v>25</v>
      </c>
      <c r="BM3" s="110">
        <v>26</v>
      </c>
      <c r="BN3" s="110">
        <v>27</v>
      </c>
      <c r="BO3" s="110">
        <v>28</v>
      </c>
      <c r="BP3" s="110">
        <v>29</v>
      </c>
      <c r="BQ3" s="113" t="s">
        <v>1205</v>
      </c>
      <c r="BR3" s="110">
        <v>3</v>
      </c>
      <c r="BS3" s="110">
        <v>4</v>
      </c>
      <c r="BT3" s="110">
        <v>5</v>
      </c>
      <c r="BU3" s="110">
        <v>6</v>
      </c>
      <c r="BV3" s="110">
        <v>9</v>
      </c>
      <c r="BW3" s="110">
        <v>10</v>
      </c>
      <c r="BX3" s="110">
        <v>11</v>
      </c>
      <c r="BY3" s="110">
        <v>12</v>
      </c>
      <c r="BZ3" s="110">
        <v>13</v>
      </c>
      <c r="CA3" s="110">
        <v>16</v>
      </c>
      <c r="CB3" s="110">
        <v>17</v>
      </c>
      <c r="CC3" s="110">
        <v>18</v>
      </c>
      <c r="CD3" s="110">
        <v>19</v>
      </c>
      <c r="CE3" s="110">
        <v>20</v>
      </c>
      <c r="CF3" s="110">
        <v>23</v>
      </c>
      <c r="CG3" s="110">
        <v>24</v>
      </c>
      <c r="CH3" s="110">
        <v>25</v>
      </c>
      <c r="CI3" s="110">
        <v>26</v>
      </c>
      <c r="CJ3" s="110">
        <v>27</v>
      </c>
      <c r="CK3" s="110">
        <v>30</v>
      </c>
      <c r="CL3" s="110">
        <v>31</v>
      </c>
      <c r="CM3" s="113" t="s">
        <v>1206</v>
      </c>
      <c r="CN3" s="110">
        <v>2</v>
      </c>
      <c r="CO3" s="110">
        <v>3</v>
      </c>
      <c r="CP3" s="110">
        <v>6</v>
      </c>
      <c r="CQ3" s="110">
        <v>7</v>
      </c>
      <c r="CR3" s="110">
        <v>8</v>
      </c>
      <c r="CS3" s="110">
        <v>9</v>
      </c>
      <c r="CT3" s="110">
        <v>10</v>
      </c>
      <c r="CU3" s="110">
        <v>13</v>
      </c>
      <c r="CV3" s="110">
        <v>14</v>
      </c>
      <c r="CW3" s="110">
        <v>15</v>
      </c>
      <c r="CX3" s="110">
        <v>16</v>
      </c>
      <c r="CY3" s="110">
        <v>17</v>
      </c>
      <c r="CZ3" s="110">
        <v>20</v>
      </c>
      <c r="DA3" s="110">
        <v>21</v>
      </c>
      <c r="DB3" s="110">
        <v>22</v>
      </c>
      <c r="DC3" s="110">
        <v>23</v>
      </c>
      <c r="DD3" s="110">
        <v>24</v>
      </c>
      <c r="DE3" s="110">
        <v>27</v>
      </c>
      <c r="DF3" s="110">
        <v>28</v>
      </c>
      <c r="DG3" s="110">
        <v>29</v>
      </c>
      <c r="DH3" s="110">
        <v>30</v>
      </c>
      <c r="DI3" s="113" t="s">
        <v>1207</v>
      </c>
      <c r="DJ3" s="110">
        <v>4</v>
      </c>
      <c r="DK3" s="110">
        <v>5</v>
      </c>
      <c r="DL3" s="110">
        <v>6</v>
      </c>
      <c r="DM3" s="110">
        <v>7</v>
      </c>
      <c r="DN3" s="110">
        <v>8</v>
      </c>
      <c r="DO3" s="110">
        <v>11</v>
      </c>
      <c r="DP3" s="110">
        <v>12</v>
      </c>
      <c r="DQ3" s="110">
        <v>13</v>
      </c>
      <c r="DR3" s="110">
        <v>14</v>
      </c>
      <c r="DS3" s="110">
        <v>15</v>
      </c>
      <c r="DT3" s="110">
        <v>18</v>
      </c>
      <c r="DU3" s="110">
        <v>19</v>
      </c>
      <c r="DV3" s="110">
        <v>20</v>
      </c>
      <c r="DW3" s="110">
        <v>21</v>
      </c>
      <c r="DX3" s="110">
        <v>22</v>
      </c>
      <c r="DY3" s="110">
        <v>25</v>
      </c>
      <c r="DZ3" s="110">
        <v>26</v>
      </c>
      <c r="EA3" s="110">
        <v>27</v>
      </c>
      <c r="EB3" s="110">
        <v>28</v>
      </c>
      <c r="EC3" s="110">
        <v>29</v>
      </c>
      <c r="ED3" s="113" t="s">
        <v>1208</v>
      </c>
      <c r="EE3" s="110">
        <v>2</v>
      </c>
      <c r="EF3" s="110">
        <v>3</v>
      </c>
      <c r="EG3" s="110">
        <v>4</v>
      </c>
      <c r="EH3" s="110">
        <v>5</v>
      </c>
    </row>
    <row r="4" spans="1:149" ht="15" customHeight="1" x14ac:dyDescent="0.2">
      <c r="A4" s="545" t="s">
        <v>1209</v>
      </c>
      <c r="B4" s="546" t="s">
        <v>1210</v>
      </c>
      <c r="C4" s="546"/>
      <c r="D4" s="547" t="s">
        <v>1211</v>
      </c>
      <c r="E4" s="546" t="s">
        <v>1212</v>
      </c>
      <c r="F4" s="546" t="s">
        <v>1213</v>
      </c>
      <c r="G4" s="546" t="s">
        <v>1214</v>
      </c>
      <c r="H4" s="546"/>
      <c r="I4" s="539" t="s">
        <v>1215</v>
      </c>
      <c r="J4" s="540"/>
      <c r="K4" s="540"/>
      <c r="L4" s="540"/>
      <c r="M4" s="541"/>
      <c r="N4" s="539" t="s">
        <v>1216</v>
      </c>
      <c r="O4" s="540"/>
      <c r="P4" s="540"/>
      <c r="Q4" s="540"/>
      <c r="R4" s="541"/>
      <c r="S4" s="539" t="s">
        <v>1217</v>
      </c>
      <c r="T4" s="540"/>
      <c r="U4" s="540"/>
      <c r="V4" s="540"/>
      <c r="W4" s="541"/>
      <c r="X4" s="539" t="s">
        <v>1218</v>
      </c>
      <c r="Y4" s="540"/>
      <c r="Z4" s="540"/>
      <c r="AA4" s="540"/>
      <c r="AB4" s="541"/>
      <c r="AC4" s="539" t="s">
        <v>1219</v>
      </c>
      <c r="AD4" s="540"/>
      <c r="AE4" s="540"/>
      <c r="AF4" s="540"/>
      <c r="AG4" s="541"/>
      <c r="AH4" s="539" t="s">
        <v>1220</v>
      </c>
      <c r="AI4" s="540"/>
      <c r="AJ4" s="540"/>
      <c r="AK4" s="540"/>
      <c r="AL4" s="541"/>
      <c r="AM4" s="539" t="s">
        <v>1221</v>
      </c>
      <c r="AN4" s="540"/>
      <c r="AO4" s="540"/>
      <c r="AP4" s="540"/>
      <c r="AQ4" s="541"/>
      <c r="AR4" s="539" t="s">
        <v>1222</v>
      </c>
      <c r="AS4" s="540"/>
      <c r="AT4" s="540"/>
      <c r="AU4" s="540"/>
      <c r="AV4" s="541"/>
      <c r="AW4" s="539" t="s">
        <v>1223</v>
      </c>
      <c r="AX4" s="540"/>
      <c r="AY4" s="540"/>
      <c r="AZ4" s="540"/>
      <c r="BA4" s="541"/>
      <c r="BB4" s="539" t="s">
        <v>1224</v>
      </c>
      <c r="BC4" s="540"/>
      <c r="BD4" s="540"/>
      <c r="BE4" s="540"/>
      <c r="BF4" s="541"/>
      <c r="BG4" s="539" t="s">
        <v>1225</v>
      </c>
      <c r="BH4" s="540"/>
      <c r="BI4" s="540"/>
      <c r="BJ4" s="540"/>
      <c r="BK4" s="541"/>
      <c r="BL4" s="539" t="s">
        <v>1226</v>
      </c>
      <c r="BM4" s="540"/>
      <c r="BN4" s="540"/>
      <c r="BO4" s="540"/>
      <c r="BP4" s="541"/>
      <c r="BQ4" s="539" t="s">
        <v>1227</v>
      </c>
      <c r="BR4" s="540"/>
      <c r="BS4" s="540"/>
      <c r="BT4" s="540"/>
      <c r="BU4" s="541"/>
      <c r="BV4" s="539" t="s">
        <v>1228</v>
      </c>
      <c r="BW4" s="540"/>
      <c r="BX4" s="540"/>
      <c r="BY4" s="540"/>
      <c r="BZ4" s="541"/>
      <c r="CA4" s="539" t="s">
        <v>1229</v>
      </c>
      <c r="CB4" s="540"/>
      <c r="CC4" s="540"/>
      <c r="CD4" s="540"/>
      <c r="CE4" s="541"/>
      <c r="CF4" s="539" t="s">
        <v>1230</v>
      </c>
      <c r="CG4" s="540"/>
      <c r="CH4" s="540"/>
      <c r="CI4" s="540"/>
      <c r="CJ4" s="541"/>
      <c r="CK4" s="539" t="s">
        <v>1231</v>
      </c>
      <c r="CL4" s="540"/>
      <c r="CM4" s="540"/>
      <c r="CN4" s="540"/>
      <c r="CO4" s="541"/>
      <c r="CP4" s="539" t="s">
        <v>1232</v>
      </c>
      <c r="CQ4" s="540"/>
      <c r="CR4" s="540"/>
      <c r="CS4" s="540"/>
      <c r="CT4" s="541"/>
      <c r="CU4" s="539" t="s">
        <v>1233</v>
      </c>
      <c r="CV4" s="540"/>
      <c r="CW4" s="540"/>
      <c r="CX4" s="540"/>
      <c r="CY4" s="541"/>
      <c r="CZ4" s="539" t="s">
        <v>1234</v>
      </c>
      <c r="DA4" s="540"/>
      <c r="DB4" s="540"/>
      <c r="DC4" s="540"/>
      <c r="DD4" s="541"/>
      <c r="DE4" s="539" t="s">
        <v>1235</v>
      </c>
      <c r="DF4" s="540"/>
      <c r="DG4" s="540"/>
      <c r="DH4" s="540"/>
      <c r="DI4" s="541"/>
      <c r="DJ4" s="539" t="s">
        <v>1236</v>
      </c>
      <c r="DK4" s="540"/>
      <c r="DL4" s="540"/>
      <c r="DM4" s="540"/>
      <c r="DN4" s="541"/>
      <c r="DO4" s="539" t="s">
        <v>1237</v>
      </c>
      <c r="DP4" s="540"/>
      <c r="DQ4" s="540"/>
      <c r="DR4" s="540"/>
      <c r="DS4" s="541"/>
      <c r="DT4" s="539" t="s">
        <v>1238</v>
      </c>
      <c r="DU4" s="540"/>
      <c r="DV4" s="540"/>
      <c r="DW4" s="540"/>
      <c r="DX4" s="541"/>
      <c r="DY4" s="539" t="s">
        <v>1239</v>
      </c>
      <c r="DZ4" s="540"/>
      <c r="EA4" s="540"/>
      <c r="EB4" s="540"/>
      <c r="EC4" s="541"/>
      <c r="ED4" s="539" t="s">
        <v>1240</v>
      </c>
      <c r="EE4" s="540"/>
      <c r="EF4" s="540"/>
      <c r="EG4" s="540"/>
      <c r="EH4" s="541"/>
      <c r="EI4" s="539" t="s">
        <v>1241</v>
      </c>
      <c r="EJ4" s="540"/>
      <c r="EK4" s="540"/>
      <c r="EL4" s="540"/>
      <c r="EM4" s="541"/>
      <c r="EN4" s="539" t="s">
        <v>1242</v>
      </c>
      <c r="EO4" s="540"/>
      <c r="EP4" s="540"/>
      <c r="EQ4" s="540"/>
      <c r="ER4" s="541"/>
    </row>
    <row r="5" spans="1:149" x14ac:dyDescent="0.2">
      <c r="A5" s="545"/>
      <c r="B5" s="546"/>
      <c r="C5" s="546"/>
      <c r="D5" s="547"/>
      <c r="E5" s="546"/>
      <c r="F5" s="546"/>
      <c r="G5" s="546"/>
      <c r="H5" s="546"/>
      <c r="I5" s="542"/>
      <c r="J5" s="543"/>
      <c r="K5" s="543"/>
      <c r="L5" s="543"/>
      <c r="M5" s="544"/>
      <c r="N5" s="542"/>
      <c r="O5" s="543"/>
      <c r="P5" s="543"/>
      <c r="Q5" s="543"/>
      <c r="R5" s="544"/>
      <c r="S5" s="542"/>
      <c r="T5" s="543"/>
      <c r="U5" s="543"/>
      <c r="V5" s="543"/>
      <c r="W5" s="544"/>
      <c r="X5" s="542"/>
      <c r="Y5" s="543"/>
      <c r="Z5" s="543"/>
      <c r="AA5" s="543"/>
      <c r="AB5" s="544"/>
      <c r="AC5" s="542"/>
      <c r="AD5" s="543"/>
      <c r="AE5" s="543"/>
      <c r="AF5" s="543"/>
      <c r="AG5" s="544"/>
      <c r="AH5" s="542"/>
      <c r="AI5" s="543"/>
      <c r="AJ5" s="543"/>
      <c r="AK5" s="543"/>
      <c r="AL5" s="544"/>
      <c r="AM5" s="542"/>
      <c r="AN5" s="543"/>
      <c r="AO5" s="543"/>
      <c r="AP5" s="543"/>
      <c r="AQ5" s="544"/>
      <c r="AR5" s="542"/>
      <c r="AS5" s="543"/>
      <c r="AT5" s="543"/>
      <c r="AU5" s="543"/>
      <c r="AV5" s="544"/>
      <c r="AW5" s="542"/>
      <c r="AX5" s="543"/>
      <c r="AY5" s="543"/>
      <c r="AZ5" s="543"/>
      <c r="BA5" s="544"/>
      <c r="BB5" s="542"/>
      <c r="BC5" s="543"/>
      <c r="BD5" s="543"/>
      <c r="BE5" s="543"/>
      <c r="BF5" s="544"/>
      <c r="BG5" s="542"/>
      <c r="BH5" s="543"/>
      <c r="BI5" s="543"/>
      <c r="BJ5" s="543"/>
      <c r="BK5" s="544"/>
      <c r="BL5" s="542"/>
      <c r="BM5" s="543"/>
      <c r="BN5" s="543"/>
      <c r="BO5" s="543"/>
      <c r="BP5" s="544"/>
      <c r="BQ5" s="542"/>
      <c r="BR5" s="543"/>
      <c r="BS5" s="543"/>
      <c r="BT5" s="543"/>
      <c r="BU5" s="544"/>
      <c r="BV5" s="542"/>
      <c r="BW5" s="543"/>
      <c r="BX5" s="543"/>
      <c r="BY5" s="543"/>
      <c r="BZ5" s="544"/>
      <c r="CA5" s="542"/>
      <c r="CB5" s="543"/>
      <c r="CC5" s="543"/>
      <c r="CD5" s="543"/>
      <c r="CE5" s="544"/>
      <c r="CF5" s="542"/>
      <c r="CG5" s="543"/>
      <c r="CH5" s="543"/>
      <c r="CI5" s="543"/>
      <c r="CJ5" s="544"/>
      <c r="CK5" s="542"/>
      <c r="CL5" s="543"/>
      <c r="CM5" s="543"/>
      <c r="CN5" s="543"/>
      <c r="CO5" s="544"/>
      <c r="CP5" s="542"/>
      <c r="CQ5" s="543"/>
      <c r="CR5" s="543"/>
      <c r="CS5" s="543"/>
      <c r="CT5" s="544"/>
      <c r="CU5" s="542"/>
      <c r="CV5" s="543"/>
      <c r="CW5" s="543"/>
      <c r="CX5" s="543"/>
      <c r="CY5" s="544"/>
      <c r="CZ5" s="542"/>
      <c r="DA5" s="543"/>
      <c r="DB5" s="543"/>
      <c r="DC5" s="543"/>
      <c r="DD5" s="544"/>
      <c r="DE5" s="542"/>
      <c r="DF5" s="543"/>
      <c r="DG5" s="543"/>
      <c r="DH5" s="543"/>
      <c r="DI5" s="544"/>
      <c r="DJ5" s="542"/>
      <c r="DK5" s="543"/>
      <c r="DL5" s="543"/>
      <c r="DM5" s="543"/>
      <c r="DN5" s="544"/>
      <c r="DO5" s="542"/>
      <c r="DP5" s="543"/>
      <c r="DQ5" s="543"/>
      <c r="DR5" s="543"/>
      <c r="DS5" s="544"/>
      <c r="DT5" s="542"/>
      <c r="DU5" s="543"/>
      <c r="DV5" s="543"/>
      <c r="DW5" s="543"/>
      <c r="DX5" s="544"/>
      <c r="DY5" s="542"/>
      <c r="DZ5" s="543"/>
      <c r="EA5" s="543"/>
      <c r="EB5" s="543"/>
      <c r="EC5" s="544"/>
      <c r="ED5" s="542"/>
      <c r="EE5" s="543"/>
      <c r="EF5" s="543"/>
      <c r="EG5" s="543"/>
      <c r="EH5" s="544"/>
      <c r="EI5" s="542"/>
      <c r="EJ5" s="543"/>
      <c r="EK5" s="543"/>
      <c r="EL5" s="543"/>
      <c r="EM5" s="544"/>
      <c r="EN5" s="542"/>
      <c r="EO5" s="543"/>
      <c r="EP5" s="543"/>
      <c r="EQ5" s="543"/>
      <c r="ER5" s="544"/>
    </row>
    <row r="6" spans="1:149" ht="27.75" x14ac:dyDescent="0.2">
      <c r="A6" s="545"/>
      <c r="B6" s="546"/>
      <c r="C6" s="546"/>
      <c r="D6" s="547"/>
      <c r="E6" s="546"/>
      <c r="F6" s="546"/>
      <c r="G6" s="115" t="s">
        <v>1243</v>
      </c>
      <c r="H6" s="115" t="s">
        <v>1244</v>
      </c>
      <c r="I6" s="116" t="s">
        <v>115</v>
      </c>
      <c r="J6" s="116" t="s">
        <v>118</v>
      </c>
      <c r="K6" s="116" t="s">
        <v>89</v>
      </c>
      <c r="L6" s="116" t="s">
        <v>168</v>
      </c>
      <c r="M6" s="116" t="s">
        <v>122</v>
      </c>
      <c r="N6" s="116" t="s">
        <v>125</v>
      </c>
      <c r="O6" s="116" t="s">
        <v>1062</v>
      </c>
      <c r="P6" s="116" t="s">
        <v>674</v>
      </c>
      <c r="Q6" s="116" t="s">
        <v>1063</v>
      </c>
      <c r="R6" s="116" t="s">
        <v>1245</v>
      </c>
      <c r="S6" s="116" t="s">
        <v>1246</v>
      </c>
      <c r="T6" s="116" t="s">
        <v>1247</v>
      </c>
      <c r="U6" s="116" t="s">
        <v>1248</v>
      </c>
      <c r="V6" s="116" t="s">
        <v>1249</v>
      </c>
      <c r="W6" s="116" t="s">
        <v>1250</v>
      </c>
      <c r="X6" s="116" t="s">
        <v>1251</v>
      </c>
      <c r="Y6" s="116" t="s">
        <v>1252</v>
      </c>
      <c r="Z6" s="116" t="s">
        <v>1253</v>
      </c>
      <c r="AA6" s="116" t="s">
        <v>1254</v>
      </c>
      <c r="AB6" s="116" t="s">
        <v>1255</v>
      </c>
      <c r="AC6" s="116" t="s">
        <v>1256</v>
      </c>
      <c r="AD6" s="116" t="s">
        <v>1257</v>
      </c>
      <c r="AE6" s="116" t="s">
        <v>1258</v>
      </c>
      <c r="AF6" s="116" t="s">
        <v>1259</v>
      </c>
      <c r="AG6" s="116" t="s">
        <v>1260</v>
      </c>
      <c r="AH6" s="116" t="s">
        <v>1261</v>
      </c>
      <c r="AI6" s="116" t="s">
        <v>1262</v>
      </c>
      <c r="AJ6" s="116" t="s">
        <v>1263</v>
      </c>
      <c r="AK6" s="116" t="s">
        <v>1264</v>
      </c>
      <c r="AL6" s="116" t="s">
        <v>1265</v>
      </c>
      <c r="AM6" s="116" t="s">
        <v>1266</v>
      </c>
      <c r="AN6" s="116" t="s">
        <v>1267</v>
      </c>
      <c r="AO6" s="116" t="s">
        <v>1268</v>
      </c>
      <c r="AP6" s="116" t="s">
        <v>1269</v>
      </c>
      <c r="AQ6" s="116" t="s">
        <v>1270</v>
      </c>
      <c r="AR6" s="116" t="s">
        <v>1271</v>
      </c>
      <c r="AS6" s="116" t="s">
        <v>1272</v>
      </c>
      <c r="AT6" s="116" t="s">
        <v>1273</v>
      </c>
      <c r="AU6" s="116" t="s">
        <v>1274</v>
      </c>
      <c r="AV6" s="116" t="s">
        <v>1275</v>
      </c>
      <c r="AW6" s="116" t="s">
        <v>1276</v>
      </c>
      <c r="AX6" s="116" t="s">
        <v>1277</v>
      </c>
      <c r="AY6" s="116" t="s">
        <v>1278</v>
      </c>
      <c r="AZ6" s="116" t="s">
        <v>1279</v>
      </c>
      <c r="BA6" s="116" t="s">
        <v>1280</v>
      </c>
      <c r="BB6" s="116" t="s">
        <v>1281</v>
      </c>
      <c r="BC6" s="116" t="s">
        <v>1282</v>
      </c>
      <c r="BD6" s="116" t="s">
        <v>1283</v>
      </c>
      <c r="BE6" s="116" t="s">
        <v>1284</v>
      </c>
      <c r="BF6" s="116" t="s">
        <v>1285</v>
      </c>
      <c r="BG6" s="116" t="s">
        <v>1286</v>
      </c>
      <c r="BH6" s="116" t="s">
        <v>1287</v>
      </c>
      <c r="BI6" s="116" t="s">
        <v>1288</v>
      </c>
      <c r="BJ6" s="116" t="s">
        <v>1289</v>
      </c>
      <c r="BK6" s="116" t="s">
        <v>1290</v>
      </c>
      <c r="BL6" s="116" t="s">
        <v>1291</v>
      </c>
      <c r="BM6" s="116" t="s">
        <v>1292</v>
      </c>
      <c r="BN6" s="116" t="s">
        <v>1293</v>
      </c>
      <c r="BO6" s="116" t="s">
        <v>1294</v>
      </c>
      <c r="BP6" s="116" t="s">
        <v>1295</v>
      </c>
      <c r="BQ6" s="116" t="s">
        <v>1296</v>
      </c>
      <c r="BR6" s="116" t="s">
        <v>1297</v>
      </c>
      <c r="BS6" s="116" t="s">
        <v>1298</v>
      </c>
      <c r="BT6" s="116" t="s">
        <v>1299</v>
      </c>
      <c r="BU6" s="116" t="s">
        <v>1300</v>
      </c>
      <c r="BV6" s="116" t="s">
        <v>1301</v>
      </c>
      <c r="BW6" s="116" t="s">
        <v>1302</v>
      </c>
      <c r="BX6" s="116" t="s">
        <v>1303</v>
      </c>
      <c r="BY6" s="116" t="s">
        <v>1304</v>
      </c>
      <c r="BZ6" s="116" t="s">
        <v>1305</v>
      </c>
      <c r="CA6" s="116" t="s">
        <v>1306</v>
      </c>
      <c r="CB6" s="116" t="s">
        <v>1307</v>
      </c>
      <c r="CC6" s="116" t="s">
        <v>1308</v>
      </c>
      <c r="CD6" s="116" t="s">
        <v>1309</v>
      </c>
      <c r="CE6" s="116" t="s">
        <v>1310</v>
      </c>
      <c r="CF6" s="116" t="s">
        <v>1311</v>
      </c>
      <c r="CG6" s="116" t="s">
        <v>1312</v>
      </c>
      <c r="CH6" s="116" t="s">
        <v>1313</v>
      </c>
      <c r="CI6" s="116" t="s">
        <v>1314</v>
      </c>
      <c r="CJ6" s="116" t="s">
        <v>1315</v>
      </c>
      <c r="CK6" s="116" t="s">
        <v>1316</v>
      </c>
      <c r="CL6" s="116" t="s">
        <v>1317</v>
      </c>
      <c r="CM6" s="116" t="s">
        <v>1318</v>
      </c>
      <c r="CN6" s="116" t="s">
        <v>1319</v>
      </c>
      <c r="CO6" s="116" t="s">
        <v>1320</v>
      </c>
      <c r="CP6" s="116" t="s">
        <v>1321</v>
      </c>
      <c r="CQ6" s="116" t="s">
        <v>1322</v>
      </c>
      <c r="CR6" s="116" t="s">
        <v>1323</v>
      </c>
      <c r="CS6" s="116" t="s">
        <v>1324</v>
      </c>
      <c r="CT6" s="116" t="s">
        <v>1325</v>
      </c>
      <c r="CU6" s="116" t="s">
        <v>1326</v>
      </c>
      <c r="CV6" s="116" t="s">
        <v>1327</v>
      </c>
      <c r="CW6" s="116" t="s">
        <v>1328</v>
      </c>
      <c r="CX6" s="116" t="s">
        <v>1329</v>
      </c>
      <c r="CY6" s="116" t="s">
        <v>1330</v>
      </c>
      <c r="CZ6" s="116" t="s">
        <v>1331</v>
      </c>
      <c r="DA6" s="116" t="s">
        <v>1332</v>
      </c>
      <c r="DB6" s="116" t="s">
        <v>1333</v>
      </c>
      <c r="DC6" s="116" t="s">
        <v>1334</v>
      </c>
      <c r="DD6" s="116" t="s">
        <v>1335</v>
      </c>
      <c r="DE6" s="116" t="s">
        <v>1336</v>
      </c>
      <c r="DF6" s="116" t="s">
        <v>1337</v>
      </c>
      <c r="DG6" s="116" t="s">
        <v>1338</v>
      </c>
      <c r="DH6" s="116" t="s">
        <v>1339</v>
      </c>
      <c r="DI6" s="116" t="s">
        <v>1340</v>
      </c>
      <c r="DJ6" s="116" t="s">
        <v>1341</v>
      </c>
      <c r="DK6" s="116" t="s">
        <v>1342</v>
      </c>
      <c r="DL6" s="116" t="s">
        <v>1343</v>
      </c>
      <c r="DM6" s="116" t="s">
        <v>1344</v>
      </c>
      <c r="DN6" s="116" t="s">
        <v>1345</v>
      </c>
      <c r="DO6" s="116" t="s">
        <v>1346</v>
      </c>
      <c r="DP6" s="116" t="s">
        <v>1347</v>
      </c>
      <c r="DQ6" s="116" t="s">
        <v>1348</v>
      </c>
      <c r="DR6" s="116" t="s">
        <v>1349</v>
      </c>
      <c r="DS6" s="116" t="s">
        <v>1350</v>
      </c>
      <c r="DT6" s="116" t="s">
        <v>1351</v>
      </c>
      <c r="DU6" s="116" t="s">
        <v>1352</v>
      </c>
      <c r="DV6" s="116" t="s">
        <v>1353</v>
      </c>
      <c r="DW6" s="116" t="s">
        <v>1354</v>
      </c>
      <c r="DX6" s="116" t="s">
        <v>1355</v>
      </c>
      <c r="DY6" s="116" t="s">
        <v>1356</v>
      </c>
      <c r="DZ6" s="116" t="s">
        <v>1357</v>
      </c>
      <c r="EA6" s="116" t="s">
        <v>1358</v>
      </c>
      <c r="EB6" s="116" t="s">
        <v>1359</v>
      </c>
      <c r="EC6" s="116" t="s">
        <v>1360</v>
      </c>
      <c r="ED6" s="116" t="s">
        <v>1361</v>
      </c>
      <c r="EE6" s="116" t="s">
        <v>1362</v>
      </c>
      <c r="EF6" s="116" t="s">
        <v>1363</v>
      </c>
      <c r="EG6" s="116" t="s">
        <v>1364</v>
      </c>
      <c r="EH6" s="116" t="s">
        <v>1365</v>
      </c>
      <c r="EI6" s="116" t="s">
        <v>1366</v>
      </c>
      <c r="EJ6" s="116" t="s">
        <v>1367</v>
      </c>
      <c r="EK6" s="116" t="s">
        <v>1368</v>
      </c>
      <c r="EL6" s="116" t="s">
        <v>1369</v>
      </c>
      <c r="EM6" s="116" t="s">
        <v>1370</v>
      </c>
      <c r="EN6" s="116" t="s">
        <v>1371</v>
      </c>
      <c r="EO6" s="116" t="s">
        <v>1372</v>
      </c>
      <c r="EP6" s="116" t="s">
        <v>1373</v>
      </c>
      <c r="EQ6" s="116" t="s">
        <v>1374</v>
      </c>
      <c r="ER6" s="116" t="s">
        <v>1375</v>
      </c>
    </row>
    <row r="7" spans="1:149" x14ac:dyDescent="0.2">
      <c r="A7" s="548">
        <v>1</v>
      </c>
      <c r="B7" s="549" t="s">
        <v>1376</v>
      </c>
      <c r="C7" s="119" t="s">
        <v>1377</v>
      </c>
      <c r="D7" s="117">
        <v>0</v>
      </c>
      <c r="E7" s="117" t="s">
        <v>1378</v>
      </c>
      <c r="F7" s="117"/>
      <c r="G7" s="117"/>
      <c r="H7" s="117"/>
      <c r="I7" s="120"/>
      <c r="J7" s="121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1"/>
      <c r="AF7" s="120"/>
      <c r="AG7" s="120"/>
      <c r="AH7" s="120"/>
      <c r="AI7" s="120"/>
      <c r="AJ7" s="120"/>
      <c r="AK7" s="121"/>
      <c r="AL7" s="120"/>
      <c r="AM7" s="120"/>
      <c r="AN7" s="120"/>
      <c r="AO7" s="121"/>
      <c r="AP7" s="121"/>
      <c r="AQ7" s="120"/>
      <c r="AR7" s="120"/>
      <c r="AS7" s="120"/>
      <c r="AT7" s="120"/>
      <c r="AU7" s="121"/>
      <c r="AV7" s="120"/>
      <c r="AW7" s="120"/>
      <c r="AX7" s="120"/>
      <c r="AY7" s="120"/>
      <c r="AZ7" s="121"/>
      <c r="BA7" s="120"/>
      <c r="BB7" s="120"/>
      <c r="BC7" s="120"/>
      <c r="BD7" s="120"/>
      <c r="BE7" s="121"/>
      <c r="BF7" s="121"/>
      <c r="BG7" s="120"/>
      <c r="BH7" s="120"/>
      <c r="BI7" s="120"/>
      <c r="BJ7" s="120"/>
      <c r="BK7" s="121"/>
      <c r="BL7" s="120"/>
      <c r="BM7" s="120"/>
      <c r="BN7" s="120"/>
      <c r="BO7" s="120"/>
      <c r="BP7" s="121"/>
      <c r="BQ7" s="120"/>
      <c r="BR7" s="120"/>
      <c r="BS7" s="120"/>
      <c r="BT7" s="120"/>
      <c r="BU7" s="121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1"/>
      <c r="CH7" s="120"/>
      <c r="CI7" s="120"/>
      <c r="CJ7" s="120"/>
      <c r="CK7" s="120"/>
      <c r="CL7" s="121"/>
      <c r="CM7" s="120"/>
      <c r="CN7" s="120"/>
      <c r="CO7" s="120"/>
      <c r="CP7" s="121"/>
      <c r="CQ7" s="120"/>
      <c r="CR7" s="120"/>
      <c r="CS7" s="120"/>
      <c r="CT7" s="120"/>
      <c r="CU7" s="120"/>
      <c r="CV7" s="120"/>
      <c r="CW7" s="120"/>
      <c r="CX7" s="120"/>
      <c r="CY7" s="121"/>
      <c r="CZ7" s="120"/>
      <c r="DA7" s="120"/>
      <c r="DB7" s="120"/>
      <c r="DC7" s="121"/>
      <c r="DD7" s="120"/>
      <c r="DE7" s="120"/>
      <c r="DF7" s="120"/>
      <c r="DG7" s="120"/>
      <c r="DH7" s="121"/>
      <c r="DI7" s="120"/>
      <c r="DJ7" s="120"/>
      <c r="DK7" s="120"/>
      <c r="DL7" s="120"/>
      <c r="DM7" s="121"/>
      <c r="DN7" s="120"/>
      <c r="DO7" s="120"/>
      <c r="DP7" s="120"/>
      <c r="DQ7" s="120"/>
      <c r="DR7" s="121"/>
      <c r="DS7" s="120"/>
      <c r="DT7" s="120"/>
      <c r="DU7" s="120"/>
      <c r="DV7" s="120"/>
      <c r="DW7" s="121"/>
      <c r="DX7" s="120"/>
      <c r="DY7" s="120"/>
      <c r="DZ7" s="120"/>
      <c r="EA7" s="120"/>
      <c r="EB7" s="121"/>
      <c r="EC7" s="121"/>
      <c r="ED7" s="121"/>
      <c r="EE7" s="121"/>
      <c r="EF7" s="121"/>
      <c r="EG7" s="121"/>
      <c r="EH7" s="121"/>
      <c r="EI7" s="120"/>
      <c r="EJ7" s="120"/>
      <c r="EK7" s="120"/>
      <c r="EL7" s="121"/>
      <c r="EM7" s="120"/>
      <c r="EN7" s="120"/>
      <c r="EO7" s="120"/>
      <c r="EP7" s="120"/>
      <c r="EQ7" s="121"/>
      <c r="ER7" s="120"/>
    </row>
    <row r="8" spans="1:149" x14ac:dyDescent="0.2">
      <c r="A8" s="548"/>
      <c r="B8" s="549"/>
      <c r="C8" s="119" t="s">
        <v>1379</v>
      </c>
      <c r="D8" s="117">
        <v>1</v>
      </c>
      <c r="E8" s="117" t="s">
        <v>1380</v>
      </c>
      <c r="F8" s="117"/>
      <c r="G8" s="117"/>
      <c r="H8" s="117" t="s">
        <v>1381</v>
      </c>
      <c r="I8" s="122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20"/>
      <c r="CR8" s="120"/>
      <c r="CS8" s="120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0"/>
    </row>
    <row r="9" spans="1:149" x14ac:dyDescent="0.2">
      <c r="A9" s="548"/>
      <c r="B9" s="549"/>
      <c r="C9" s="119" t="s">
        <v>1382</v>
      </c>
      <c r="D9" s="117">
        <v>1</v>
      </c>
      <c r="E9" s="117" t="s">
        <v>1380</v>
      </c>
      <c r="F9" s="117" t="s">
        <v>1383</v>
      </c>
      <c r="G9" s="117"/>
      <c r="H9" s="117" t="s">
        <v>1384</v>
      </c>
      <c r="I9" s="120"/>
      <c r="J9" s="122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20"/>
      <c r="EK9" s="120"/>
      <c r="EL9" s="120"/>
      <c r="EM9" s="120"/>
      <c r="EN9" s="120"/>
      <c r="EO9" s="120"/>
      <c r="EP9" s="120"/>
      <c r="EQ9" s="120"/>
      <c r="ER9" s="120"/>
    </row>
    <row r="10" spans="1:149" x14ac:dyDescent="0.2">
      <c r="A10" s="548"/>
      <c r="B10" s="549"/>
      <c r="C10" s="119" t="s">
        <v>1385</v>
      </c>
      <c r="D10" s="117">
        <v>1</v>
      </c>
      <c r="E10" s="117" t="s">
        <v>1380</v>
      </c>
      <c r="F10" s="117" t="s">
        <v>1383</v>
      </c>
      <c r="G10" s="117"/>
      <c r="H10" s="117" t="s">
        <v>1386</v>
      </c>
      <c r="I10" s="120"/>
      <c r="J10" s="120"/>
      <c r="K10" s="122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I10" s="120"/>
      <c r="CJ10" s="120"/>
      <c r="CK10" s="120"/>
      <c r="CL10" s="120"/>
      <c r="CM10" s="120"/>
      <c r="CN10" s="120"/>
      <c r="CO10" s="120"/>
      <c r="CP10" s="120"/>
      <c r="CQ10" s="120"/>
      <c r="CR10" s="120"/>
      <c r="CS10" s="120"/>
      <c r="CT10" s="120"/>
      <c r="CU10" s="120"/>
      <c r="CV10" s="120"/>
      <c r="CW10" s="120"/>
      <c r="CX10" s="120"/>
      <c r="CY10" s="120"/>
      <c r="CZ10" s="120"/>
      <c r="DA10" s="120"/>
      <c r="DB10" s="120"/>
      <c r="DC10" s="120"/>
      <c r="DD10" s="120"/>
      <c r="DE10" s="120"/>
      <c r="DF10" s="120"/>
      <c r="DG10" s="120"/>
      <c r="DH10" s="120"/>
      <c r="DI10" s="120"/>
      <c r="DJ10" s="120"/>
      <c r="DK10" s="120"/>
      <c r="DL10" s="120"/>
      <c r="DM10" s="120"/>
      <c r="DN10" s="120"/>
      <c r="DO10" s="120"/>
      <c r="DP10" s="120"/>
      <c r="DQ10" s="120"/>
      <c r="DR10" s="120"/>
      <c r="DS10" s="120"/>
      <c r="DT10" s="120"/>
      <c r="DU10" s="120"/>
      <c r="DV10" s="120"/>
      <c r="DW10" s="120"/>
      <c r="DX10" s="120"/>
      <c r="DY10" s="120"/>
      <c r="DZ10" s="120"/>
      <c r="EA10" s="120"/>
      <c r="EB10" s="120"/>
      <c r="EC10" s="120"/>
      <c r="ED10" s="120"/>
      <c r="EE10" s="120"/>
      <c r="EF10" s="120"/>
      <c r="EG10" s="120"/>
      <c r="EH10" s="120"/>
      <c r="EI10" s="120"/>
      <c r="EJ10" s="120"/>
      <c r="EK10" s="120"/>
      <c r="EL10" s="120"/>
      <c r="EM10" s="120"/>
      <c r="EN10" s="120"/>
      <c r="EO10" s="120"/>
      <c r="EP10" s="120"/>
      <c r="EQ10" s="120"/>
      <c r="ER10" s="120"/>
    </row>
    <row r="11" spans="1:149" x14ac:dyDescent="0.2">
      <c r="A11" s="548"/>
      <c r="B11" s="549"/>
      <c r="C11" s="119" t="s">
        <v>1387</v>
      </c>
      <c r="D11" s="117">
        <v>2</v>
      </c>
      <c r="E11" s="117" t="s">
        <v>1380</v>
      </c>
      <c r="F11" s="117" t="s">
        <v>1388</v>
      </c>
      <c r="G11" s="117"/>
      <c r="H11" s="117"/>
      <c r="I11" s="120"/>
      <c r="J11" s="121"/>
      <c r="K11" s="121"/>
      <c r="L11" s="122"/>
      <c r="M11" s="122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I11" s="120"/>
      <c r="CJ11" s="120"/>
      <c r="CK11" s="120"/>
      <c r="CL11" s="120"/>
      <c r="CM11" s="120"/>
      <c r="CN11" s="120"/>
      <c r="CO11" s="120"/>
      <c r="CP11" s="120"/>
      <c r="CQ11" s="120"/>
      <c r="CR11" s="120"/>
      <c r="CS11" s="120"/>
      <c r="CT11" s="120"/>
      <c r="CU11" s="120"/>
      <c r="CV11" s="120"/>
      <c r="CW11" s="120"/>
      <c r="CX11" s="120"/>
      <c r="CY11" s="120"/>
      <c r="CZ11" s="120"/>
      <c r="DA11" s="120"/>
      <c r="DB11" s="120"/>
      <c r="DC11" s="120"/>
      <c r="DD11" s="120"/>
      <c r="DE11" s="120"/>
      <c r="DF11" s="120"/>
      <c r="DG11" s="120"/>
      <c r="DH11" s="120"/>
      <c r="DI11" s="120"/>
      <c r="DJ11" s="120"/>
      <c r="DK11" s="120"/>
      <c r="DL11" s="120"/>
      <c r="DM11" s="120"/>
      <c r="DN11" s="120"/>
      <c r="DO11" s="120"/>
      <c r="DP11" s="120"/>
      <c r="DQ11" s="120"/>
      <c r="DR11" s="120"/>
      <c r="DS11" s="120"/>
      <c r="DT11" s="120"/>
      <c r="DU11" s="120"/>
      <c r="DV11" s="120"/>
      <c r="DW11" s="120"/>
      <c r="DX11" s="120"/>
      <c r="DY11" s="120"/>
      <c r="DZ11" s="120"/>
      <c r="EA11" s="120"/>
      <c r="EB11" s="120"/>
      <c r="EC11" s="120"/>
      <c r="ED11" s="120"/>
      <c r="EE11" s="120"/>
      <c r="EF11" s="120"/>
      <c r="EG11" s="120"/>
      <c r="EH11" s="120"/>
      <c r="EI11" s="120"/>
      <c r="EJ11" s="120"/>
      <c r="EK11" s="120"/>
      <c r="EL11" s="120"/>
      <c r="EM11" s="120"/>
      <c r="EN11" s="120"/>
      <c r="EO11" s="120"/>
      <c r="EP11" s="120"/>
      <c r="EQ11" s="120"/>
      <c r="ER11" s="120"/>
    </row>
    <row r="12" spans="1:149" x14ac:dyDescent="0.2">
      <c r="A12" s="548">
        <v>2</v>
      </c>
      <c r="B12" s="549" t="s">
        <v>1389</v>
      </c>
      <c r="C12" s="123" t="s">
        <v>1390</v>
      </c>
      <c r="D12" s="124"/>
      <c r="E12" s="125"/>
      <c r="F12" s="125"/>
      <c r="G12" s="125"/>
      <c r="H12" s="125"/>
      <c r="I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0"/>
      <c r="CJ12" s="120"/>
      <c r="CK12" s="120"/>
      <c r="CL12" s="120"/>
      <c r="CM12" s="120"/>
      <c r="CN12" s="120"/>
      <c r="CO12" s="120"/>
      <c r="CP12" s="120"/>
      <c r="CQ12" s="120"/>
      <c r="CR12" s="120"/>
      <c r="CS12" s="120"/>
      <c r="CT12" s="120"/>
      <c r="CU12" s="120"/>
      <c r="CV12" s="120"/>
      <c r="CW12" s="120"/>
      <c r="CX12" s="120"/>
      <c r="CY12" s="120"/>
      <c r="CZ12" s="120"/>
      <c r="DA12" s="120"/>
      <c r="DB12" s="120"/>
      <c r="DC12" s="120"/>
      <c r="DD12" s="120"/>
      <c r="DE12" s="120"/>
      <c r="DF12" s="120"/>
      <c r="DG12" s="120"/>
      <c r="DH12" s="120"/>
      <c r="DI12" s="120"/>
      <c r="DJ12" s="120"/>
      <c r="DK12" s="120"/>
      <c r="DL12" s="120"/>
      <c r="DM12" s="120"/>
      <c r="DN12" s="120"/>
      <c r="DO12" s="120"/>
      <c r="DP12" s="120"/>
      <c r="DQ12" s="120"/>
      <c r="DR12" s="120"/>
      <c r="DS12" s="120"/>
      <c r="DT12" s="120"/>
      <c r="DU12" s="120"/>
      <c r="DV12" s="120"/>
      <c r="DW12" s="120"/>
      <c r="DX12" s="120"/>
      <c r="DY12" s="120"/>
      <c r="DZ12" s="120"/>
      <c r="EA12" s="120"/>
      <c r="EB12" s="120"/>
      <c r="EC12" s="120"/>
      <c r="ED12" s="120"/>
      <c r="EE12" s="120"/>
      <c r="EF12" s="120"/>
      <c r="EG12" s="120"/>
      <c r="EH12" s="120"/>
      <c r="EI12" s="120"/>
      <c r="EJ12" s="120"/>
      <c r="EK12" s="120"/>
      <c r="EL12" s="120"/>
      <c r="EM12" s="120"/>
      <c r="EN12" s="120"/>
      <c r="EO12" s="120"/>
      <c r="EP12" s="120"/>
      <c r="EQ12" s="120"/>
      <c r="ER12" s="120"/>
    </row>
    <row r="13" spans="1:149" x14ac:dyDescent="0.2">
      <c r="A13" s="548"/>
      <c r="B13" s="549"/>
      <c r="C13" s="119" t="s">
        <v>1391</v>
      </c>
      <c r="D13" s="117">
        <v>4</v>
      </c>
      <c r="E13" s="117" t="s">
        <v>1380</v>
      </c>
      <c r="F13" s="117" t="s">
        <v>1388</v>
      </c>
      <c r="G13" s="117"/>
      <c r="H13" s="117"/>
      <c r="I13" s="120"/>
      <c r="J13" s="121"/>
      <c r="K13" s="120"/>
      <c r="L13" s="120"/>
      <c r="M13" s="120"/>
      <c r="N13" s="126"/>
      <c r="O13" s="126"/>
      <c r="P13" s="126"/>
      <c r="Q13" s="126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I13" s="120"/>
      <c r="CJ13" s="120"/>
      <c r="CK13" s="120"/>
      <c r="CL13" s="120"/>
      <c r="CM13" s="120"/>
      <c r="CN13" s="120"/>
      <c r="CO13" s="120"/>
      <c r="CP13" s="120"/>
      <c r="CQ13" s="120"/>
      <c r="CR13" s="120"/>
      <c r="CS13" s="120"/>
      <c r="CT13" s="120"/>
      <c r="CU13" s="120"/>
      <c r="CV13" s="120"/>
      <c r="CW13" s="120"/>
      <c r="CX13" s="120"/>
      <c r="CY13" s="120"/>
      <c r="CZ13" s="120"/>
      <c r="DA13" s="120"/>
      <c r="DB13" s="120"/>
      <c r="DC13" s="120"/>
      <c r="DD13" s="120"/>
      <c r="DE13" s="120"/>
      <c r="DF13" s="120"/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0"/>
      <c r="DU13" s="120"/>
      <c r="DV13" s="120"/>
      <c r="DW13" s="120"/>
      <c r="DX13" s="120"/>
      <c r="DY13" s="120"/>
      <c r="DZ13" s="120"/>
      <c r="EA13" s="120"/>
      <c r="EB13" s="120"/>
      <c r="EC13" s="120"/>
      <c r="ED13" s="120"/>
      <c r="EE13" s="120"/>
      <c r="EF13" s="120"/>
      <c r="EG13" s="120"/>
      <c r="EH13" s="120"/>
      <c r="EI13" s="120"/>
      <c r="EJ13" s="120"/>
      <c r="EK13" s="120"/>
      <c r="EL13" s="120"/>
      <c r="EM13" s="120"/>
      <c r="EN13" s="120"/>
      <c r="EO13" s="120"/>
      <c r="EP13" s="120"/>
      <c r="EQ13" s="120"/>
      <c r="ER13" s="120"/>
    </row>
    <row r="14" spans="1:149" x14ac:dyDescent="0.2">
      <c r="A14" s="548"/>
      <c r="B14" s="549"/>
      <c r="C14" s="119" t="s">
        <v>1392</v>
      </c>
      <c r="D14" s="117">
        <v>7</v>
      </c>
      <c r="E14" s="117" t="s">
        <v>1380</v>
      </c>
      <c r="F14" s="117" t="s">
        <v>1393</v>
      </c>
      <c r="G14" s="117"/>
      <c r="H14" s="117"/>
      <c r="I14" s="120"/>
      <c r="J14" s="120"/>
      <c r="K14" s="120"/>
      <c r="L14" s="120"/>
      <c r="M14" s="120"/>
      <c r="N14" s="126"/>
      <c r="O14" s="126"/>
      <c r="P14" s="126"/>
      <c r="Q14" s="126"/>
      <c r="R14" s="126"/>
      <c r="S14" s="126"/>
      <c r="T14" s="126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1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I14" s="120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/>
      <c r="CU14" s="120"/>
      <c r="CV14" s="120"/>
      <c r="CW14" s="120"/>
      <c r="CX14" s="120"/>
      <c r="CY14" s="120"/>
      <c r="CZ14" s="120"/>
      <c r="DA14" s="120"/>
      <c r="DB14" s="120"/>
      <c r="DC14" s="120"/>
      <c r="DD14" s="120"/>
      <c r="DE14" s="120"/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0"/>
      <c r="DU14" s="120"/>
      <c r="DV14" s="120"/>
      <c r="DW14" s="120"/>
      <c r="DX14" s="120"/>
      <c r="DY14" s="120"/>
      <c r="DZ14" s="120"/>
      <c r="EA14" s="120"/>
      <c r="EB14" s="120"/>
      <c r="EC14" s="120"/>
      <c r="ED14" s="120"/>
      <c r="EE14" s="120"/>
      <c r="EF14" s="120"/>
      <c r="EG14" s="120"/>
      <c r="EH14" s="120"/>
      <c r="EI14" s="120"/>
      <c r="EJ14" s="120"/>
      <c r="EK14" s="120"/>
      <c r="EL14" s="120"/>
      <c r="EM14" s="120"/>
      <c r="EN14" s="120"/>
      <c r="EO14" s="120"/>
      <c r="EP14" s="120"/>
      <c r="EQ14" s="120"/>
      <c r="ER14" s="120"/>
    </row>
    <row r="15" spans="1:149" x14ac:dyDescent="0.2">
      <c r="A15" s="548"/>
      <c r="B15" s="549"/>
      <c r="C15" s="127" t="s">
        <v>1394</v>
      </c>
      <c r="D15" s="128">
        <v>5</v>
      </c>
      <c r="E15" s="128" t="s">
        <v>1395</v>
      </c>
      <c r="F15" s="128" t="s">
        <v>1396</v>
      </c>
      <c r="G15" s="128"/>
      <c r="H15" s="128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30"/>
      <c r="U15" s="126"/>
      <c r="V15" s="126"/>
      <c r="W15" s="126"/>
      <c r="X15" s="126"/>
      <c r="Y15" s="126"/>
      <c r="Z15" s="129"/>
      <c r="AA15" s="129"/>
      <c r="AB15" s="129"/>
      <c r="AC15" s="129"/>
      <c r="AD15" s="131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29"/>
      <c r="EL15" s="129"/>
      <c r="EM15" s="129"/>
      <c r="EN15" s="129"/>
      <c r="EO15" s="129"/>
      <c r="EP15" s="129"/>
      <c r="EQ15" s="129"/>
      <c r="ER15" s="129"/>
      <c r="ES15" s="130"/>
    </row>
    <row r="16" spans="1:149" x14ac:dyDescent="0.2">
      <c r="A16" s="548"/>
      <c r="B16" s="549"/>
      <c r="C16" s="119" t="s">
        <v>1397</v>
      </c>
      <c r="D16" s="117">
        <v>1</v>
      </c>
      <c r="E16" s="117" t="s">
        <v>1398</v>
      </c>
      <c r="F16" s="117"/>
      <c r="G16" s="117"/>
      <c r="H16" s="117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6"/>
      <c r="AA16" s="120"/>
      <c r="AB16" s="120"/>
      <c r="AC16" s="120"/>
      <c r="AD16" s="121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0"/>
      <c r="CT16" s="120"/>
      <c r="CU16" s="120"/>
      <c r="CV16" s="120"/>
      <c r="CW16" s="120"/>
      <c r="CX16" s="120"/>
      <c r="CY16" s="120"/>
      <c r="CZ16" s="120"/>
      <c r="DA16" s="120"/>
      <c r="DB16" s="120"/>
      <c r="DC16" s="120"/>
      <c r="DD16" s="120"/>
      <c r="DE16" s="120"/>
      <c r="DF16" s="120"/>
      <c r="DG16" s="120"/>
      <c r="DH16" s="120"/>
      <c r="DI16" s="120"/>
      <c r="DJ16" s="120"/>
      <c r="DK16" s="120"/>
      <c r="DL16" s="120"/>
      <c r="DM16" s="120"/>
      <c r="DN16" s="120"/>
      <c r="DO16" s="120"/>
      <c r="DP16" s="120"/>
      <c r="DQ16" s="120"/>
      <c r="DR16" s="120"/>
      <c r="DS16" s="120"/>
      <c r="DT16" s="120"/>
      <c r="DU16" s="120"/>
      <c r="DV16" s="120"/>
      <c r="DW16" s="120"/>
      <c r="DX16" s="120"/>
      <c r="DY16" s="120"/>
      <c r="DZ16" s="120"/>
      <c r="EA16" s="120"/>
      <c r="EB16" s="120"/>
      <c r="EC16" s="120"/>
      <c r="ED16" s="120"/>
      <c r="EE16" s="120"/>
      <c r="EF16" s="120"/>
      <c r="EG16" s="120"/>
      <c r="EH16" s="120"/>
      <c r="EI16" s="120"/>
      <c r="EJ16" s="120"/>
      <c r="EK16" s="120"/>
      <c r="EL16" s="120"/>
      <c r="EM16" s="120"/>
      <c r="EN16" s="120"/>
      <c r="EO16" s="120"/>
      <c r="EP16" s="120"/>
      <c r="EQ16" s="120"/>
      <c r="ER16" s="120"/>
    </row>
    <row r="17" spans="1:149" x14ac:dyDescent="0.2">
      <c r="A17" s="548"/>
      <c r="B17" s="549"/>
      <c r="C17" s="119" t="s">
        <v>1399</v>
      </c>
      <c r="D17" s="117">
        <v>1</v>
      </c>
      <c r="E17" s="117" t="s">
        <v>1400</v>
      </c>
      <c r="F17" s="117"/>
      <c r="G17" s="117"/>
      <c r="H17" s="117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6"/>
      <c r="AB17" s="120"/>
      <c r="AC17" s="120"/>
      <c r="AD17" s="121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0"/>
      <c r="CT17" s="120"/>
      <c r="CU17" s="120"/>
      <c r="CV17" s="120"/>
      <c r="CW17" s="120"/>
      <c r="CX17" s="120"/>
      <c r="CY17" s="120"/>
      <c r="CZ17" s="120"/>
      <c r="DA17" s="120"/>
      <c r="DB17" s="120"/>
      <c r="DC17" s="120"/>
      <c r="DD17" s="120"/>
      <c r="DE17" s="120"/>
      <c r="DF17" s="120"/>
      <c r="DG17" s="120"/>
      <c r="DH17" s="120"/>
      <c r="DI17" s="120"/>
      <c r="DJ17" s="120"/>
      <c r="DK17" s="120"/>
      <c r="DL17" s="120"/>
      <c r="DM17" s="120"/>
      <c r="DN17" s="120"/>
      <c r="DO17" s="120"/>
      <c r="DP17" s="120"/>
      <c r="DQ17" s="120"/>
      <c r="DR17" s="120"/>
      <c r="DS17" s="120"/>
      <c r="DT17" s="120"/>
      <c r="DU17" s="120"/>
      <c r="DV17" s="120"/>
      <c r="DW17" s="120"/>
      <c r="DX17" s="120"/>
      <c r="DY17" s="120"/>
      <c r="DZ17" s="120"/>
      <c r="EA17" s="120"/>
      <c r="EB17" s="120"/>
      <c r="EC17" s="120"/>
      <c r="ED17" s="120"/>
      <c r="EE17" s="120"/>
      <c r="EF17" s="120"/>
      <c r="EG17" s="120"/>
      <c r="EH17" s="120"/>
      <c r="EI17" s="120"/>
      <c r="EJ17" s="120"/>
      <c r="EK17" s="120"/>
      <c r="EL17" s="120"/>
      <c r="EM17" s="120"/>
      <c r="EN17" s="120"/>
      <c r="EO17" s="120"/>
      <c r="EP17" s="120"/>
      <c r="EQ17" s="120"/>
      <c r="ER17" s="120"/>
    </row>
    <row r="18" spans="1:149" x14ac:dyDescent="0.2">
      <c r="A18" s="548"/>
      <c r="B18" s="549"/>
      <c r="C18" s="132" t="s">
        <v>1401</v>
      </c>
      <c r="D18" s="133">
        <v>15</v>
      </c>
      <c r="E18" s="128" t="s">
        <v>1395</v>
      </c>
      <c r="F18" s="128" t="s">
        <v>1402</v>
      </c>
      <c r="G18" s="128"/>
      <c r="H18" s="128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31"/>
      <c r="U18" s="131"/>
      <c r="V18" s="131"/>
      <c r="W18" s="131"/>
      <c r="X18" s="129"/>
      <c r="Y18" s="131"/>
      <c r="Z18" s="129"/>
      <c r="AA18" s="126"/>
      <c r="AB18" s="126"/>
      <c r="AC18" s="126"/>
      <c r="AD18" s="134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  <c r="CI18" s="129"/>
      <c r="CJ18" s="129"/>
      <c r="CK18" s="129"/>
      <c r="CL18" s="129"/>
      <c r="CM18" s="129"/>
      <c r="CN18" s="129"/>
      <c r="CO18" s="129"/>
      <c r="CP18" s="129"/>
      <c r="CQ18" s="129"/>
      <c r="CR18" s="129"/>
      <c r="CS18" s="129"/>
      <c r="CT18" s="129"/>
      <c r="CU18" s="129"/>
      <c r="CV18" s="129"/>
      <c r="CW18" s="129"/>
      <c r="CX18" s="129"/>
      <c r="CY18" s="129"/>
      <c r="CZ18" s="129"/>
      <c r="DA18" s="129"/>
      <c r="DB18" s="129"/>
      <c r="DC18" s="129"/>
      <c r="DD18" s="129"/>
      <c r="DE18" s="129"/>
      <c r="DF18" s="129"/>
      <c r="DG18" s="129"/>
      <c r="DH18" s="129"/>
      <c r="DI18" s="129"/>
      <c r="DJ18" s="129"/>
      <c r="DK18" s="129"/>
      <c r="DL18" s="129"/>
      <c r="DM18" s="129"/>
      <c r="DN18" s="129"/>
      <c r="DO18" s="129"/>
      <c r="DP18" s="129"/>
      <c r="DQ18" s="129"/>
      <c r="DR18" s="129"/>
      <c r="DS18" s="129"/>
      <c r="DT18" s="129"/>
      <c r="DU18" s="129"/>
      <c r="DV18" s="129"/>
      <c r="DW18" s="129"/>
      <c r="DX18" s="129"/>
      <c r="DY18" s="129"/>
      <c r="DZ18" s="129"/>
      <c r="EA18" s="129"/>
      <c r="EB18" s="129"/>
      <c r="EC18" s="129"/>
      <c r="ED18" s="129"/>
      <c r="EE18" s="129"/>
      <c r="EF18" s="129"/>
      <c r="EG18" s="129"/>
      <c r="EH18" s="129"/>
      <c r="EI18" s="129"/>
      <c r="EJ18" s="129"/>
      <c r="EK18" s="129"/>
      <c r="EL18" s="129"/>
      <c r="EM18" s="129"/>
      <c r="EN18" s="129"/>
      <c r="EO18" s="129"/>
      <c r="EP18" s="129"/>
      <c r="EQ18" s="129"/>
      <c r="ER18" s="129"/>
      <c r="ES18" s="130"/>
    </row>
    <row r="19" spans="1:149" x14ac:dyDescent="0.2">
      <c r="A19" s="548"/>
      <c r="B19" s="549"/>
      <c r="C19" s="135" t="s">
        <v>1403</v>
      </c>
      <c r="D19" s="136">
        <v>1</v>
      </c>
      <c r="E19" s="117" t="s">
        <v>1398</v>
      </c>
      <c r="F19" s="117"/>
      <c r="G19" s="117"/>
      <c r="H19" s="117"/>
      <c r="I19" s="120"/>
      <c r="J19" s="121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6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I19" s="120"/>
      <c r="CJ19" s="120"/>
      <c r="CK19" s="120"/>
      <c r="CL19" s="120"/>
      <c r="CM19" s="120"/>
      <c r="CN19" s="120"/>
      <c r="CO19" s="120"/>
      <c r="CP19" s="120"/>
      <c r="CQ19" s="120"/>
      <c r="CR19" s="120"/>
      <c r="CS19" s="120"/>
      <c r="CT19" s="120"/>
      <c r="CU19" s="120"/>
      <c r="CV19" s="120"/>
      <c r="CW19" s="120"/>
      <c r="CX19" s="120"/>
      <c r="CY19" s="120"/>
      <c r="CZ19" s="120"/>
      <c r="DA19" s="120"/>
      <c r="DB19" s="120"/>
      <c r="DC19" s="120"/>
      <c r="DD19" s="120"/>
      <c r="DE19" s="120"/>
      <c r="DF19" s="120"/>
      <c r="DG19" s="120"/>
      <c r="DH19" s="120"/>
      <c r="DI19" s="120"/>
      <c r="DJ19" s="120"/>
      <c r="DK19" s="120"/>
      <c r="DL19" s="120"/>
      <c r="DM19" s="120"/>
      <c r="DN19" s="120"/>
      <c r="DO19" s="120"/>
      <c r="DP19" s="120"/>
      <c r="DQ19" s="120"/>
      <c r="DR19" s="120"/>
      <c r="DS19" s="120"/>
      <c r="DT19" s="120"/>
      <c r="DU19" s="120"/>
      <c r="DV19" s="120"/>
      <c r="DW19" s="120"/>
      <c r="DX19" s="120"/>
      <c r="DY19" s="120"/>
      <c r="DZ19" s="120"/>
      <c r="EA19" s="120"/>
      <c r="EB19" s="120"/>
      <c r="EC19" s="120"/>
      <c r="ED19" s="120"/>
      <c r="EE19" s="120"/>
      <c r="EF19" s="120"/>
      <c r="EG19" s="120"/>
      <c r="EH19" s="120"/>
      <c r="EI19" s="120"/>
      <c r="EJ19" s="120"/>
      <c r="EK19" s="120"/>
      <c r="EL19" s="120"/>
      <c r="EM19" s="120"/>
      <c r="EN19" s="120"/>
      <c r="EO19" s="120"/>
      <c r="EP19" s="120"/>
      <c r="EQ19" s="120"/>
      <c r="ER19" s="120"/>
    </row>
    <row r="20" spans="1:149" x14ac:dyDescent="0.2">
      <c r="A20" s="548"/>
      <c r="B20" s="549"/>
      <c r="C20" s="137" t="s">
        <v>1404</v>
      </c>
      <c r="D20" s="138">
        <v>1</v>
      </c>
      <c r="E20" s="128" t="s">
        <v>1395</v>
      </c>
      <c r="F20" s="128"/>
      <c r="G20" s="128"/>
      <c r="H20" s="128"/>
      <c r="I20" s="129"/>
      <c r="J20" s="131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6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9"/>
      <c r="CJ20" s="129"/>
      <c r="CK20" s="129"/>
      <c r="CL20" s="129"/>
      <c r="CM20" s="129"/>
      <c r="CN20" s="129"/>
      <c r="CO20" s="129"/>
      <c r="CP20" s="129"/>
      <c r="CQ20" s="129"/>
      <c r="CR20" s="129"/>
      <c r="CS20" s="129"/>
      <c r="CT20" s="129"/>
      <c r="CU20" s="129"/>
      <c r="CV20" s="129"/>
      <c r="CW20" s="129"/>
      <c r="CX20" s="129"/>
      <c r="CY20" s="129"/>
      <c r="CZ20" s="129"/>
      <c r="DA20" s="129"/>
      <c r="DB20" s="129"/>
      <c r="DC20" s="129"/>
      <c r="DD20" s="129"/>
      <c r="DE20" s="129"/>
      <c r="DF20" s="129"/>
      <c r="DG20" s="129"/>
      <c r="DH20" s="129"/>
      <c r="DI20" s="129"/>
      <c r="DJ20" s="129"/>
      <c r="DK20" s="129"/>
      <c r="DL20" s="129"/>
      <c r="DM20" s="129"/>
      <c r="DN20" s="129"/>
      <c r="DO20" s="129"/>
      <c r="DP20" s="129"/>
      <c r="DQ20" s="129"/>
      <c r="DR20" s="129"/>
      <c r="DS20" s="129"/>
      <c r="DT20" s="129"/>
      <c r="DU20" s="129"/>
      <c r="DV20" s="129"/>
      <c r="DW20" s="129"/>
      <c r="DX20" s="129"/>
      <c r="DY20" s="129"/>
      <c r="DZ20" s="129"/>
      <c r="EA20" s="129"/>
      <c r="EB20" s="129"/>
      <c r="EC20" s="129"/>
      <c r="ED20" s="129"/>
      <c r="EE20" s="129"/>
      <c r="EF20" s="129"/>
      <c r="EG20" s="129"/>
      <c r="EH20" s="129"/>
      <c r="EI20" s="129"/>
      <c r="EJ20" s="129"/>
      <c r="EK20" s="129"/>
      <c r="EL20" s="129"/>
      <c r="EM20" s="129"/>
      <c r="EN20" s="129"/>
      <c r="EO20" s="129"/>
      <c r="EP20" s="129"/>
      <c r="EQ20" s="129"/>
      <c r="ER20" s="129"/>
      <c r="ES20" s="130"/>
    </row>
    <row r="21" spans="1:149" x14ac:dyDescent="0.2">
      <c r="A21" s="548"/>
      <c r="B21" s="549"/>
      <c r="C21" s="139" t="s">
        <v>1405</v>
      </c>
      <c r="D21" s="140">
        <v>10</v>
      </c>
      <c r="E21" s="128" t="s">
        <v>1395</v>
      </c>
      <c r="F21" s="128"/>
      <c r="G21" s="128"/>
      <c r="H21" s="128"/>
      <c r="I21" s="129"/>
      <c r="J21" s="131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  <c r="CI21" s="129"/>
      <c r="CJ21" s="129"/>
      <c r="CK21" s="129"/>
      <c r="CL21" s="129"/>
      <c r="CM21" s="129"/>
      <c r="CN21" s="129"/>
      <c r="CO21" s="129"/>
      <c r="CP21" s="129"/>
      <c r="CQ21" s="129"/>
      <c r="CR21" s="129"/>
      <c r="CS21" s="129"/>
      <c r="CT21" s="129"/>
      <c r="CU21" s="129"/>
      <c r="CV21" s="129"/>
      <c r="CW21" s="129"/>
      <c r="CX21" s="129"/>
      <c r="CY21" s="129"/>
      <c r="CZ21" s="129"/>
      <c r="DA21" s="129"/>
      <c r="DB21" s="129"/>
      <c r="DC21" s="129"/>
      <c r="DD21" s="129"/>
      <c r="DE21" s="129"/>
      <c r="DF21" s="129"/>
      <c r="DG21" s="129"/>
      <c r="DH21" s="129"/>
      <c r="DI21" s="129"/>
      <c r="DJ21" s="129"/>
      <c r="DK21" s="129"/>
      <c r="DL21" s="129"/>
      <c r="DM21" s="129"/>
      <c r="DN21" s="129"/>
      <c r="DO21" s="129"/>
      <c r="DP21" s="129"/>
      <c r="DQ21" s="129"/>
      <c r="DR21" s="129"/>
      <c r="DS21" s="129"/>
      <c r="DT21" s="129"/>
      <c r="DU21" s="129"/>
      <c r="DV21" s="129"/>
      <c r="DW21" s="129"/>
      <c r="DX21" s="129"/>
      <c r="DY21" s="129"/>
      <c r="DZ21" s="129"/>
      <c r="EA21" s="129"/>
      <c r="EB21" s="129"/>
      <c r="EC21" s="129"/>
      <c r="ED21" s="129"/>
      <c r="EE21" s="129"/>
      <c r="EF21" s="129"/>
      <c r="EG21" s="129"/>
      <c r="EH21" s="129"/>
      <c r="EI21" s="129"/>
      <c r="EJ21" s="129"/>
      <c r="EK21" s="129"/>
      <c r="EL21" s="129"/>
      <c r="EM21" s="129"/>
      <c r="EN21" s="129"/>
      <c r="EO21" s="129"/>
      <c r="EP21" s="129"/>
      <c r="EQ21" s="129"/>
      <c r="ER21" s="129"/>
      <c r="ES21" s="130"/>
    </row>
    <row r="22" spans="1:149" x14ac:dyDescent="0.2">
      <c r="A22" s="548"/>
      <c r="B22" s="549"/>
      <c r="C22" s="137" t="s">
        <v>1406</v>
      </c>
      <c r="D22" s="138">
        <v>4</v>
      </c>
      <c r="E22" s="128" t="s">
        <v>1395</v>
      </c>
      <c r="F22" s="128" t="s">
        <v>1407</v>
      </c>
      <c r="G22" s="128" t="s">
        <v>1408</v>
      </c>
      <c r="H22" s="128"/>
      <c r="I22" s="129"/>
      <c r="J22" s="131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6"/>
      <c r="BC22" s="126"/>
      <c r="BD22" s="126"/>
      <c r="BE22" s="126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  <c r="CI22" s="129"/>
      <c r="CJ22" s="129"/>
      <c r="CK22" s="129"/>
      <c r="CL22" s="129"/>
      <c r="CM22" s="129"/>
      <c r="CN22" s="129"/>
      <c r="CO22" s="129"/>
      <c r="CP22" s="129"/>
      <c r="CQ22" s="129"/>
      <c r="CR22" s="129"/>
      <c r="CS22" s="129"/>
      <c r="CT22" s="129"/>
      <c r="CU22" s="129"/>
      <c r="CV22" s="129"/>
      <c r="CW22" s="129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29"/>
      <c r="DM22" s="129"/>
      <c r="DN22" s="129"/>
      <c r="DO22" s="129"/>
      <c r="DP22" s="129"/>
      <c r="DQ22" s="129"/>
      <c r="DR22" s="129"/>
      <c r="DS22" s="129"/>
      <c r="DT22" s="129"/>
      <c r="DU22" s="129"/>
      <c r="DV22" s="129"/>
      <c r="DW22" s="129"/>
      <c r="DX22" s="129"/>
      <c r="DY22" s="129"/>
      <c r="DZ22" s="129"/>
      <c r="EA22" s="129"/>
      <c r="EB22" s="129"/>
      <c r="EC22" s="129"/>
      <c r="ED22" s="129"/>
      <c r="EE22" s="129"/>
      <c r="EF22" s="129"/>
      <c r="EG22" s="129"/>
      <c r="EH22" s="129"/>
      <c r="EI22" s="129"/>
      <c r="EJ22" s="129"/>
      <c r="EK22" s="129"/>
      <c r="EL22" s="129"/>
      <c r="EM22" s="129"/>
      <c r="EN22" s="129"/>
      <c r="EO22" s="129"/>
      <c r="EP22" s="129"/>
      <c r="EQ22" s="129"/>
      <c r="ER22" s="129"/>
      <c r="ES22" s="130"/>
    </row>
    <row r="23" spans="1:149" x14ac:dyDescent="0.2">
      <c r="A23" s="548"/>
      <c r="B23" s="549"/>
      <c r="C23" s="135" t="s">
        <v>1409</v>
      </c>
      <c r="D23" s="136">
        <v>1</v>
      </c>
      <c r="E23" s="117" t="s">
        <v>1380</v>
      </c>
      <c r="F23" s="117"/>
      <c r="G23" s="117"/>
      <c r="H23" s="117"/>
      <c r="I23" s="120"/>
      <c r="J23" s="121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6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I23" s="120"/>
      <c r="CJ23" s="120"/>
      <c r="CK23" s="120"/>
      <c r="CL23" s="120"/>
      <c r="CM23" s="120"/>
      <c r="CN23" s="120"/>
      <c r="CO23" s="120"/>
      <c r="CP23" s="120"/>
      <c r="CQ23" s="120"/>
      <c r="CR23" s="120"/>
      <c r="CS23" s="120"/>
      <c r="CT23" s="120"/>
      <c r="CU23" s="120"/>
      <c r="CV23" s="120"/>
      <c r="CW23" s="120"/>
      <c r="CX23" s="120"/>
      <c r="CY23" s="120"/>
      <c r="CZ23" s="120"/>
      <c r="DA23" s="120"/>
      <c r="DB23" s="120"/>
      <c r="DC23" s="120"/>
      <c r="DD23" s="120"/>
      <c r="DE23" s="120"/>
      <c r="DF23" s="120"/>
      <c r="DG23" s="120"/>
      <c r="DH23" s="120"/>
      <c r="DI23" s="120"/>
      <c r="DJ23" s="120"/>
      <c r="DK23" s="120"/>
      <c r="DL23" s="120"/>
      <c r="DM23" s="120"/>
      <c r="DN23" s="120"/>
      <c r="DO23" s="120"/>
      <c r="DP23" s="120"/>
      <c r="DQ23" s="120"/>
      <c r="DR23" s="120"/>
      <c r="DS23" s="120"/>
      <c r="DT23" s="120"/>
      <c r="DU23" s="120"/>
      <c r="DV23" s="120"/>
      <c r="DW23" s="120"/>
      <c r="DX23" s="120"/>
      <c r="DY23" s="120"/>
      <c r="DZ23" s="120"/>
      <c r="EA23" s="120"/>
      <c r="EB23" s="120"/>
      <c r="EC23" s="120"/>
      <c r="ED23" s="120"/>
      <c r="EE23" s="120"/>
      <c r="EF23" s="120"/>
      <c r="EG23" s="120"/>
      <c r="EH23" s="120"/>
      <c r="EI23" s="120"/>
      <c r="EJ23" s="120"/>
      <c r="EK23" s="120"/>
      <c r="EL23" s="120"/>
      <c r="EM23" s="120"/>
      <c r="EN23" s="120"/>
      <c r="EO23" s="120"/>
      <c r="EP23" s="120"/>
      <c r="EQ23" s="120"/>
      <c r="ER23" s="120"/>
    </row>
    <row r="24" spans="1:149" ht="15" customHeight="1" x14ac:dyDescent="0.2">
      <c r="A24" s="548">
        <v>3</v>
      </c>
      <c r="B24" s="549" t="s">
        <v>1410</v>
      </c>
      <c r="C24" s="135" t="s">
        <v>1411</v>
      </c>
      <c r="D24" s="136">
        <v>5</v>
      </c>
      <c r="E24" s="117" t="s">
        <v>1380</v>
      </c>
      <c r="F24" s="117"/>
      <c r="G24" s="117" t="s">
        <v>1412</v>
      </c>
      <c r="H24" s="117"/>
      <c r="I24" s="120"/>
      <c r="J24" s="121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6"/>
      <c r="V24" s="126"/>
      <c r="W24" s="126"/>
      <c r="X24" s="126"/>
      <c r="Y24" s="126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20"/>
      <c r="CI24" s="120"/>
      <c r="CJ24" s="120"/>
      <c r="CK24" s="120"/>
      <c r="CL24" s="120"/>
      <c r="CM24" s="120"/>
      <c r="CN24" s="120"/>
      <c r="CO24" s="120"/>
      <c r="CP24" s="120"/>
      <c r="CQ24" s="120"/>
      <c r="CR24" s="120"/>
      <c r="CS24" s="120"/>
      <c r="CT24" s="120"/>
      <c r="CU24" s="120"/>
      <c r="CV24" s="120"/>
      <c r="CW24" s="120"/>
      <c r="CX24" s="120"/>
      <c r="CY24" s="120"/>
      <c r="CZ24" s="120"/>
      <c r="DA24" s="120"/>
      <c r="DB24" s="120"/>
      <c r="DC24" s="120"/>
      <c r="DD24" s="120"/>
      <c r="DE24" s="120"/>
      <c r="DF24" s="120"/>
      <c r="DG24" s="120"/>
      <c r="DH24" s="120"/>
      <c r="DI24" s="120"/>
      <c r="DJ24" s="120"/>
      <c r="DK24" s="120"/>
      <c r="DL24" s="120"/>
      <c r="DM24" s="120"/>
      <c r="DN24" s="120"/>
      <c r="DO24" s="120"/>
      <c r="DP24" s="120"/>
      <c r="DQ24" s="120"/>
      <c r="DR24" s="120"/>
      <c r="DS24" s="120"/>
      <c r="DT24" s="120"/>
      <c r="DU24" s="120"/>
      <c r="DV24" s="120"/>
      <c r="DW24" s="120"/>
      <c r="DX24" s="120"/>
      <c r="DY24" s="120"/>
      <c r="DZ24" s="120"/>
      <c r="EA24" s="120"/>
      <c r="EB24" s="120"/>
      <c r="EC24" s="120"/>
      <c r="ED24" s="120"/>
      <c r="EE24" s="120"/>
      <c r="EF24" s="120"/>
      <c r="EG24" s="120"/>
      <c r="EH24" s="120"/>
      <c r="EI24" s="120"/>
      <c r="EJ24" s="120"/>
      <c r="EK24" s="120"/>
      <c r="EL24" s="120"/>
      <c r="EM24" s="120"/>
      <c r="EN24" s="120"/>
      <c r="EO24" s="120"/>
      <c r="EP24" s="120"/>
      <c r="EQ24" s="120"/>
      <c r="ER24" s="120"/>
    </row>
    <row r="25" spans="1:149" x14ac:dyDescent="0.2">
      <c r="A25" s="548"/>
      <c r="B25" s="549"/>
      <c r="C25" s="135" t="s">
        <v>1413</v>
      </c>
      <c r="D25" s="136">
        <v>1</v>
      </c>
      <c r="E25" s="117" t="s">
        <v>1380</v>
      </c>
      <c r="F25" s="117" t="s">
        <v>1414</v>
      </c>
      <c r="G25" s="117" t="s">
        <v>1412</v>
      </c>
      <c r="H25" s="117"/>
      <c r="I25" s="120"/>
      <c r="J25" s="121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6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20"/>
      <c r="CI25" s="120"/>
      <c r="CJ25" s="120"/>
      <c r="CK25" s="120"/>
      <c r="CL25" s="120"/>
      <c r="CM25" s="120"/>
      <c r="CN25" s="120"/>
      <c r="CO25" s="120"/>
      <c r="CP25" s="120"/>
      <c r="CQ25" s="120"/>
      <c r="CR25" s="120"/>
      <c r="CS25" s="120"/>
      <c r="CT25" s="120"/>
      <c r="CU25" s="120"/>
      <c r="CV25" s="120"/>
      <c r="CW25" s="120"/>
      <c r="CX25" s="120"/>
      <c r="CY25" s="120"/>
      <c r="CZ25" s="120"/>
      <c r="DA25" s="120"/>
      <c r="DB25" s="120"/>
      <c r="DC25" s="120"/>
      <c r="DD25" s="120"/>
      <c r="DE25" s="120"/>
      <c r="DF25" s="120"/>
      <c r="DG25" s="120"/>
      <c r="DH25" s="120"/>
      <c r="DI25" s="120"/>
      <c r="DJ25" s="120"/>
      <c r="DK25" s="120"/>
      <c r="DL25" s="120"/>
      <c r="DM25" s="120"/>
      <c r="DN25" s="120"/>
      <c r="DO25" s="120"/>
      <c r="DP25" s="120"/>
      <c r="DQ25" s="120"/>
      <c r="DR25" s="120"/>
      <c r="DS25" s="120"/>
      <c r="DT25" s="120"/>
      <c r="DU25" s="120"/>
      <c r="DV25" s="120"/>
      <c r="DW25" s="120"/>
      <c r="DX25" s="120"/>
      <c r="DY25" s="120"/>
      <c r="DZ25" s="120"/>
      <c r="EA25" s="120"/>
      <c r="EB25" s="120"/>
      <c r="EC25" s="120"/>
      <c r="ED25" s="120"/>
      <c r="EE25" s="120"/>
      <c r="EF25" s="120"/>
      <c r="EG25" s="120"/>
      <c r="EH25" s="120"/>
      <c r="EI25" s="120"/>
      <c r="EJ25" s="120"/>
      <c r="EK25" s="120"/>
      <c r="EL25" s="120"/>
      <c r="EM25" s="120"/>
      <c r="EN25" s="120"/>
      <c r="EO25" s="120"/>
      <c r="EP25" s="120"/>
      <c r="EQ25" s="120"/>
      <c r="ER25" s="120"/>
    </row>
    <row r="26" spans="1:149" x14ac:dyDescent="0.2">
      <c r="A26" s="548"/>
      <c r="B26" s="549"/>
      <c r="C26" s="135" t="s">
        <v>1415</v>
      </c>
      <c r="D26" s="136">
        <v>1</v>
      </c>
      <c r="E26" s="117" t="s">
        <v>1380</v>
      </c>
      <c r="F26" s="117" t="s">
        <v>1416</v>
      </c>
      <c r="G26" s="117" t="s">
        <v>1412</v>
      </c>
      <c r="H26" s="117" t="s">
        <v>1417</v>
      </c>
      <c r="I26" s="120"/>
      <c r="J26" s="121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6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  <c r="CV26" s="120"/>
      <c r="CW26" s="120"/>
      <c r="CX26" s="120"/>
      <c r="CY26" s="120"/>
      <c r="CZ26" s="120"/>
      <c r="DA26" s="120"/>
      <c r="DB26" s="120"/>
      <c r="DC26" s="120"/>
      <c r="DD26" s="120"/>
      <c r="DE26" s="120"/>
      <c r="DF26" s="120"/>
      <c r="DG26" s="120"/>
      <c r="DH26" s="120"/>
      <c r="DI26" s="120"/>
      <c r="DJ26" s="120"/>
      <c r="DK26" s="120"/>
      <c r="DL26" s="120"/>
      <c r="DM26" s="120"/>
      <c r="DN26" s="120"/>
      <c r="DO26" s="120"/>
      <c r="DP26" s="120"/>
      <c r="DQ26" s="120"/>
      <c r="DR26" s="120"/>
      <c r="DS26" s="120"/>
      <c r="DT26" s="120"/>
      <c r="DU26" s="120"/>
      <c r="DV26" s="120"/>
      <c r="DW26" s="120"/>
      <c r="DX26" s="120"/>
      <c r="DY26" s="120"/>
      <c r="DZ26" s="120"/>
      <c r="EA26" s="120"/>
      <c r="EB26" s="120"/>
      <c r="EC26" s="120"/>
      <c r="ED26" s="120"/>
      <c r="EE26" s="120"/>
      <c r="EF26" s="120"/>
      <c r="EG26" s="120"/>
      <c r="EH26" s="120"/>
      <c r="EI26" s="120"/>
      <c r="EJ26" s="120"/>
      <c r="EK26" s="120"/>
      <c r="EL26" s="120"/>
      <c r="EM26" s="120"/>
      <c r="EN26" s="120"/>
      <c r="EO26" s="120"/>
      <c r="EP26" s="120"/>
      <c r="EQ26" s="120"/>
      <c r="ER26" s="120"/>
    </row>
    <row r="27" spans="1:149" x14ac:dyDescent="0.2">
      <c r="A27" s="548"/>
      <c r="B27" s="549"/>
      <c r="C27" s="135" t="s">
        <v>1418</v>
      </c>
      <c r="D27" s="136">
        <v>5</v>
      </c>
      <c r="E27" s="117" t="s">
        <v>1380</v>
      </c>
      <c r="F27" s="117" t="s">
        <v>1419</v>
      </c>
      <c r="G27" s="117" t="s">
        <v>1412</v>
      </c>
      <c r="H27" s="117" t="s">
        <v>1420</v>
      </c>
      <c r="I27" s="120"/>
      <c r="J27" s="121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6"/>
      <c r="AC27" s="126"/>
      <c r="AD27" s="126"/>
      <c r="AE27" s="126"/>
      <c r="AF27" s="126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I27" s="120"/>
      <c r="CJ27" s="120"/>
      <c r="CK27" s="120"/>
      <c r="CL27" s="120"/>
      <c r="CM27" s="120"/>
      <c r="CN27" s="120"/>
      <c r="CO27" s="120"/>
      <c r="CP27" s="120"/>
      <c r="CQ27" s="120"/>
      <c r="CR27" s="120"/>
      <c r="CS27" s="120"/>
      <c r="CT27" s="120"/>
      <c r="CU27" s="120"/>
      <c r="CV27" s="120"/>
      <c r="CW27" s="120"/>
      <c r="CX27" s="120"/>
      <c r="CY27" s="120"/>
      <c r="CZ27" s="120"/>
      <c r="DA27" s="120"/>
      <c r="DB27" s="120"/>
      <c r="DC27" s="120"/>
      <c r="DD27" s="120"/>
      <c r="DE27" s="120"/>
      <c r="DF27" s="120"/>
      <c r="DG27" s="120"/>
      <c r="DH27" s="120"/>
      <c r="DI27" s="120"/>
      <c r="DJ27" s="120"/>
      <c r="DK27" s="120"/>
      <c r="DL27" s="120"/>
      <c r="DM27" s="120"/>
      <c r="DN27" s="120"/>
      <c r="DO27" s="120"/>
      <c r="DP27" s="120"/>
      <c r="DQ27" s="120"/>
      <c r="DR27" s="120"/>
      <c r="DS27" s="120"/>
      <c r="DT27" s="120"/>
      <c r="DU27" s="120"/>
      <c r="DV27" s="120"/>
      <c r="DW27" s="120"/>
      <c r="DX27" s="120"/>
      <c r="DY27" s="120"/>
      <c r="DZ27" s="120"/>
      <c r="EA27" s="120"/>
      <c r="EB27" s="120"/>
      <c r="EC27" s="120"/>
      <c r="ED27" s="120"/>
      <c r="EE27" s="120"/>
      <c r="EF27" s="120"/>
      <c r="EG27" s="120"/>
      <c r="EH27" s="120"/>
      <c r="EI27" s="120"/>
      <c r="EJ27" s="120"/>
      <c r="EK27" s="120"/>
      <c r="EL27" s="120"/>
      <c r="EM27" s="120"/>
      <c r="EN27" s="120"/>
      <c r="EO27" s="120"/>
      <c r="EP27" s="120"/>
      <c r="EQ27" s="120"/>
      <c r="ER27" s="120"/>
    </row>
    <row r="28" spans="1:149" x14ac:dyDescent="0.2">
      <c r="A28" s="548"/>
      <c r="B28" s="549"/>
      <c r="C28" s="139" t="s">
        <v>1421</v>
      </c>
      <c r="D28" s="140">
        <v>20</v>
      </c>
      <c r="E28" s="117" t="s">
        <v>1380</v>
      </c>
      <c r="F28" s="117" t="s">
        <v>1422</v>
      </c>
      <c r="G28" s="117" t="s">
        <v>1412</v>
      </c>
      <c r="H28" s="117"/>
      <c r="I28" s="120"/>
      <c r="J28" s="121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41"/>
      <c r="BB28" s="141"/>
      <c r="BC28" s="141"/>
      <c r="BD28" s="141"/>
      <c r="BE28" s="141"/>
      <c r="BF28" s="141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I28" s="120"/>
      <c r="CJ28" s="120"/>
      <c r="CK28" s="120"/>
      <c r="CL28" s="120"/>
      <c r="CM28" s="120"/>
      <c r="CN28" s="120"/>
      <c r="CO28" s="120"/>
      <c r="CP28" s="120"/>
      <c r="CQ28" s="120"/>
      <c r="CR28" s="120"/>
      <c r="CS28" s="120"/>
      <c r="CT28" s="120"/>
      <c r="CU28" s="120"/>
      <c r="CV28" s="120"/>
      <c r="CW28" s="120"/>
      <c r="CX28" s="120"/>
      <c r="CY28" s="120"/>
      <c r="CZ28" s="120"/>
      <c r="DA28" s="120"/>
      <c r="DB28" s="120"/>
      <c r="DC28" s="120"/>
      <c r="DD28" s="120"/>
      <c r="DE28" s="120"/>
      <c r="DF28" s="120"/>
      <c r="DG28" s="120"/>
      <c r="DH28" s="120"/>
      <c r="DI28" s="120"/>
      <c r="DJ28" s="120"/>
      <c r="DK28" s="120"/>
      <c r="DL28" s="120"/>
      <c r="DM28" s="120"/>
      <c r="DN28" s="120"/>
      <c r="DO28" s="120"/>
      <c r="DP28" s="120"/>
      <c r="DQ28" s="120"/>
      <c r="DR28" s="120"/>
      <c r="DS28" s="120"/>
      <c r="DT28" s="120"/>
      <c r="DU28" s="120"/>
      <c r="DV28" s="120"/>
      <c r="DW28" s="120"/>
      <c r="DX28" s="120"/>
      <c r="DY28" s="120"/>
      <c r="DZ28" s="120"/>
      <c r="EA28" s="120"/>
      <c r="EB28" s="120"/>
      <c r="EC28" s="120"/>
      <c r="ED28" s="120"/>
      <c r="EE28" s="120"/>
      <c r="EF28" s="120"/>
      <c r="EG28" s="120"/>
      <c r="EH28" s="120"/>
      <c r="EI28" s="120"/>
      <c r="EJ28" s="120"/>
      <c r="EK28" s="120"/>
      <c r="EL28" s="120"/>
      <c r="EM28" s="120"/>
      <c r="EN28" s="120"/>
      <c r="EO28" s="120"/>
      <c r="EP28" s="120"/>
      <c r="EQ28" s="120"/>
      <c r="ER28" s="120"/>
    </row>
    <row r="29" spans="1:149" x14ac:dyDescent="0.2">
      <c r="A29" s="548"/>
      <c r="B29" s="549"/>
      <c r="C29" s="135" t="s">
        <v>1423</v>
      </c>
      <c r="D29" s="136">
        <v>1</v>
      </c>
      <c r="E29" s="117" t="s">
        <v>1380</v>
      </c>
      <c r="F29" s="117" t="s">
        <v>1424</v>
      </c>
      <c r="G29" s="117" t="s">
        <v>1412</v>
      </c>
      <c r="H29" s="117"/>
      <c r="I29" s="120"/>
      <c r="J29" s="121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6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20"/>
      <c r="CI29" s="120"/>
      <c r="CJ29" s="120"/>
      <c r="CK29" s="120"/>
      <c r="CL29" s="120"/>
      <c r="CM29" s="120"/>
      <c r="CN29" s="120"/>
      <c r="CO29" s="120"/>
      <c r="CP29" s="120"/>
      <c r="CQ29" s="120"/>
      <c r="CR29" s="120"/>
      <c r="CS29" s="120"/>
      <c r="CT29" s="120"/>
      <c r="CU29" s="120"/>
      <c r="CV29" s="120"/>
      <c r="CW29" s="120"/>
      <c r="CX29" s="120"/>
      <c r="CY29" s="120"/>
      <c r="CZ29" s="120"/>
      <c r="DA29" s="120"/>
      <c r="DB29" s="120"/>
      <c r="DC29" s="120"/>
      <c r="DD29" s="120"/>
      <c r="DE29" s="120"/>
      <c r="DF29" s="120"/>
      <c r="DG29" s="120"/>
      <c r="DH29" s="120"/>
      <c r="DI29" s="120"/>
      <c r="DJ29" s="120"/>
      <c r="DK29" s="120"/>
      <c r="DL29" s="120"/>
      <c r="DM29" s="120"/>
      <c r="DN29" s="120"/>
      <c r="DO29" s="120"/>
      <c r="DP29" s="120"/>
      <c r="DQ29" s="120"/>
      <c r="DR29" s="120"/>
      <c r="DS29" s="120"/>
      <c r="DT29" s="120"/>
      <c r="DU29" s="120"/>
      <c r="DV29" s="120"/>
      <c r="DW29" s="120"/>
      <c r="DX29" s="120"/>
      <c r="DY29" s="120"/>
      <c r="DZ29" s="120"/>
      <c r="EA29" s="120"/>
      <c r="EB29" s="120"/>
      <c r="EC29" s="120"/>
      <c r="ED29" s="120"/>
      <c r="EE29" s="120"/>
      <c r="EF29" s="120"/>
      <c r="EG29" s="120"/>
      <c r="EH29" s="120"/>
      <c r="EI29" s="120"/>
      <c r="EJ29" s="120"/>
      <c r="EK29" s="120"/>
      <c r="EL29" s="120"/>
      <c r="EM29" s="120"/>
      <c r="EN29" s="120"/>
      <c r="EO29" s="120"/>
      <c r="EP29" s="120"/>
      <c r="EQ29" s="120"/>
      <c r="ER29" s="120"/>
    </row>
    <row r="30" spans="1:149" x14ac:dyDescent="0.2">
      <c r="A30" s="548"/>
      <c r="B30" s="549"/>
      <c r="C30" s="135" t="s">
        <v>1425</v>
      </c>
      <c r="D30" s="136">
        <v>5</v>
      </c>
      <c r="E30" s="117" t="s">
        <v>1380</v>
      </c>
      <c r="F30" s="117"/>
      <c r="G30" s="117" t="s">
        <v>1412</v>
      </c>
      <c r="H30" s="117"/>
      <c r="I30" s="120"/>
      <c r="J30" s="121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6"/>
      <c r="BC30" s="126"/>
      <c r="BD30" s="126"/>
      <c r="BE30" s="126"/>
      <c r="BF30" s="126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20"/>
      <c r="CI30" s="120"/>
      <c r="CJ30" s="120"/>
      <c r="CK30" s="120"/>
      <c r="CL30" s="120"/>
      <c r="CM30" s="120"/>
      <c r="CN30" s="120"/>
      <c r="CO30" s="120"/>
      <c r="CP30" s="120"/>
      <c r="CQ30" s="120"/>
      <c r="CR30" s="120"/>
      <c r="CS30" s="120"/>
      <c r="CT30" s="120"/>
      <c r="CU30" s="120"/>
      <c r="CV30" s="120"/>
      <c r="CW30" s="120"/>
      <c r="CX30" s="120"/>
      <c r="CY30" s="120"/>
      <c r="CZ30" s="120"/>
      <c r="DA30" s="120"/>
      <c r="DB30" s="120"/>
      <c r="DC30" s="120"/>
      <c r="DD30" s="120"/>
      <c r="DE30" s="120"/>
      <c r="DF30" s="120"/>
      <c r="DG30" s="120"/>
      <c r="DH30" s="120"/>
      <c r="DI30" s="120"/>
      <c r="DJ30" s="120"/>
      <c r="DK30" s="120"/>
      <c r="DL30" s="120"/>
      <c r="DM30" s="120"/>
      <c r="DN30" s="120"/>
      <c r="DO30" s="120"/>
      <c r="DP30" s="120"/>
      <c r="DQ30" s="120"/>
      <c r="DR30" s="120"/>
      <c r="DS30" s="120"/>
      <c r="DT30" s="120"/>
      <c r="DU30" s="120"/>
      <c r="DV30" s="120"/>
      <c r="DW30" s="120"/>
      <c r="DX30" s="120"/>
      <c r="DY30" s="120"/>
      <c r="DZ30" s="120"/>
      <c r="EA30" s="120"/>
      <c r="EB30" s="120"/>
      <c r="EC30" s="120"/>
      <c r="ED30" s="120"/>
      <c r="EE30" s="120"/>
      <c r="EF30" s="120"/>
      <c r="EG30" s="120"/>
      <c r="EH30" s="120"/>
      <c r="EI30" s="120"/>
      <c r="EJ30" s="120"/>
      <c r="EK30" s="120"/>
      <c r="EL30" s="120"/>
      <c r="EM30" s="120"/>
      <c r="EN30" s="120"/>
      <c r="EO30" s="120"/>
      <c r="EP30" s="120"/>
      <c r="EQ30" s="120"/>
      <c r="ER30" s="120"/>
    </row>
    <row r="31" spans="1:149" x14ac:dyDescent="0.2">
      <c r="A31" s="548"/>
      <c r="B31" s="549"/>
      <c r="C31" s="123" t="s">
        <v>1426</v>
      </c>
      <c r="D31" s="124"/>
      <c r="E31" s="125"/>
      <c r="F31" s="125"/>
      <c r="G31" s="125"/>
      <c r="H31" s="125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20"/>
      <c r="CI31" s="120"/>
      <c r="CJ31" s="120"/>
      <c r="CK31" s="120"/>
      <c r="CL31" s="120"/>
      <c r="CM31" s="120"/>
      <c r="CN31" s="120"/>
      <c r="CO31" s="120"/>
      <c r="CP31" s="120"/>
      <c r="CQ31" s="120"/>
      <c r="CR31" s="120"/>
      <c r="CS31" s="120"/>
      <c r="CT31" s="120"/>
      <c r="CU31" s="120"/>
      <c r="CV31" s="120"/>
      <c r="CW31" s="120"/>
      <c r="CX31" s="120"/>
      <c r="CY31" s="120"/>
      <c r="CZ31" s="120"/>
      <c r="DA31" s="120"/>
      <c r="DB31" s="120"/>
      <c r="DC31" s="120"/>
      <c r="DD31" s="120"/>
      <c r="DE31" s="120"/>
      <c r="DF31" s="120"/>
      <c r="DG31" s="120"/>
      <c r="DH31" s="120"/>
      <c r="DI31" s="120"/>
      <c r="DJ31" s="120"/>
      <c r="DK31" s="120"/>
      <c r="DL31" s="120"/>
      <c r="DM31" s="120"/>
      <c r="DN31" s="120"/>
      <c r="DO31" s="120"/>
      <c r="DP31" s="120"/>
      <c r="DQ31" s="120"/>
      <c r="DR31" s="120"/>
      <c r="DS31" s="120"/>
      <c r="DT31" s="120"/>
      <c r="DU31" s="120"/>
      <c r="DV31" s="120"/>
      <c r="DW31" s="120"/>
      <c r="DX31" s="120"/>
      <c r="DY31" s="120"/>
      <c r="DZ31" s="120"/>
      <c r="EA31" s="120"/>
      <c r="EB31" s="120"/>
      <c r="EC31" s="120"/>
      <c r="ED31" s="120"/>
      <c r="EE31" s="120"/>
      <c r="EF31" s="120"/>
      <c r="EG31" s="120"/>
      <c r="EH31" s="120"/>
      <c r="EI31" s="120"/>
      <c r="EJ31" s="120"/>
      <c r="EK31" s="120"/>
      <c r="EL31" s="120"/>
      <c r="EM31" s="120"/>
      <c r="EN31" s="120"/>
      <c r="EO31" s="120"/>
      <c r="EP31" s="120"/>
      <c r="EQ31" s="120"/>
      <c r="ER31" s="120"/>
    </row>
    <row r="32" spans="1:149" ht="15" customHeight="1" x14ac:dyDescent="0.2">
      <c r="A32" s="548">
        <v>4</v>
      </c>
      <c r="B32" s="549" t="s">
        <v>1427</v>
      </c>
      <c r="C32" s="137" t="s">
        <v>1428</v>
      </c>
      <c r="D32" s="138">
        <v>3</v>
      </c>
      <c r="E32" s="128" t="s">
        <v>1380</v>
      </c>
      <c r="F32" s="128"/>
      <c r="G32" s="128"/>
      <c r="H32" s="550" t="s">
        <v>1429</v>
      </c>
      <c r="I32" s="120"/>
      <c r="J32" s="121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26"/>
      <c r="BH32" s="126"/>
      <c r="BI32" s="126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20"/>
      <c r="CI32" s="120"/>
      <c r="CJ32" s="120"/>
      <c r="CK32" s="120"/>
      <c r="CL32" s="120"/>
      <c r="CM32" s="120"/>
      <c r="CN32" s="120"/>
      <c r="CO32" s="120"/>
      <c r="CP32" s="120"/>
      <c r="CQ32" s="120"/>
      <c r="CR32" s="120"/>
      <c r="CS32" s="120"/>
      <c r="CT32" s="120"/>
      <c r="CU32" s="120"/>
      <c r="CV32" s="120"/>
      <c r="CW32" s="120"/>
      <c r="CX32" s="120"/>
      <c r="CY32" s="120"/>
      <c r="CZ32" s="120"/>
      <c r="DA32" s="120"/>
      <c r="DB32" s="120"/>
      <c r="DC32" s="120"/>
      <c r="DD32" s="120"/>
      <c r="DE32" s="120"/>
      <c r="DF32" s="120"/>
      <c r="DG32" s="120"/>
      <c r="DH32" s="120"/>
      <c r="DI32" s="120"/>
      <c r="DJ32" s="120"/>
      <c r="DK32" s="120"/>
      <c r="DL32" s="120"/>
      <c r="DM32" s="120"/>
      <c r="DN32" s="120"/>
      <c r="DO32" s="120"/>
      <c r="DP32" s="120"/>
      <c r="DQ32" s="120"/>
      <c r="DR32" s="120"/>
      <c r="DS32" s="120"/>
      <c r="DT32" s="120"/>
      <c r="DU32" s="120"/>
      <c r="DV32" s="120"/>
      <c r="DW32" s="120"/>
      <c r="DX32" s="120"/>
      <c r="DY32" s="120"/>
      <c r="DZ32" s="120"/>
      <c r="EA32" s="120"/>
      <c r="EB32" s="120"/>
      <c r="EC32" s="120"/>
      <c r="ED32" s="120"/>
      <c r="EE32" s="120"/>
      <c r="EF32" s="120"/>
      <c r="EG32" s="120"/>
      <c r="EH32" s="120"/>
      <c r="EI32" s="120"/>
      <c r="EJ32" s="120"/>
      <c r="EK32" s="120"/>
      <c r="EL32" s="120"/>
      <c r="EM32" s="120"/>
      <c r="EN32" s="120"/>
      <c r="EO32" s="120"/>
      <c r="EP32" s="120"/>
      <c r="EQ32" s="120"/>
      <c r="ER32" s="120"/>
    </row>
    <row r="33" spans="1:153" x14ac:dyDescent="0.2">
      <c r="A33" s="548"/>
      <c r="B33" s="549"/>
      <c r="C33" s="137" t="s">
        <v>1430</v>
      </c>
      <c r="D33" s="138">
        <v>18</v>
      </c>
      <c r="E33" s="128" t="s">
        <v>1380</v>
      </c>
      <c r="F33" s="128"/>
      <c r="G33" s="128"/>
      <c r="H33" s="551"/>
      <c r="I33" s="120"/>
      <c r="J33" s="121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20"/>
      <c r="BH33" s="141"/>
      <c r="BI33" s="141"/>
      <c r="BJ33" s="126"/>
      <c r="BK33" s="126"/>
      <c r="BL33" s="126"/>
      <c r="BM33" s="126"/>
      <c r="BN33" s="126"/>
      <c r="BO33" s="126"/>
      <c r="BP33" s="126"/>
      <c r="BQ33" s="126"/>
      <c r="BR33" s="126"/>
      <c r="BS33" s="126"/>
      <c r="BT33" s="126"/>
      <c r="BU33" s="126"/>
      <c r="BV33" s="126"/>
      <c r="BW33" s="126"/>
      <c r="BX33" s="126"/>
      <c r="BY33" s="126"/>
      <c r="BZ33" s="126"/>
      <c r="CA33" s="126"/>
      <c r="CB33" s="120"/>
      <c r="CC33" s="120"/>
      <c r="CD33" s="141"/>
      <c r="CE33" s="141"/>
      <c r="CF33" s="141"/>
      <c r="CG33" s="141"/>
      <c r="CH33" s="141"/>
      <c r="CI33" s="141"/>
      <c r="CJ33" s="141"/>
      <c r="CK33" s="141"/>
      <c r="CL33" s="141"/>
      <c r="CM33" s="141"/>
      <c r="CN33" s="141"/>
      <c r="CO33" s="141"/>
      <c r="CP33" s="120"/>
      <c r="CQ33" s="120"/>
      <c r="CR33" s="120"/>
      <c r="CS33" s="120"/>
      <c r="CT33" s="120"/>
      <c r="CU33" s="120"/>
      <c r="CV33" s="120"/>
      <c r="CW33" s="120"/>
      <c r="CX33" s="120"/>
      <c r="CY33" s="120"/>
      <c r="CZ33" s="120"/>
      <c r="DA33" s="120"/>
      <c r="DB33" s="120"/>
      <c r="DC33" s="120"/>
      <c r="DD33" s="120"/>
      <c r="DE33" s="120"/>
      <c r="DF33" s="120"/>
      <c r="DG33" s="120"/>
      <c r="DH33" s="120"/>
      <c r="DI33" s="120"/>
      <c r="DJ33" s="120"/>
      <c r="DK33" s="120"/>
      <c r="DL33" s="120"/>
      <c r="DM33" s="120"/>
      <c r="DN33" s="120"/>
      <c r="DO33" s="120"/>
      <c r="DP33" s="120"/>
      <c r="DQ33" s="120"/>
      <c r="DR33" s="120"/>
      <c r="DS33" s="120"/>
      <c r="DT33" s="120"/>
      <c r="DU33" s="120"/>
      <c r="DV33" s="120"/>
      <c r="DW33" s="120"/>
      <c r="DX33" s="120"/>
      <c r="DY33" s="120"/>
      <c r="DZ33" s="120"/>
      <c r="EA33" s="120"/>
      <c r="EB33" s="120"/>
      <c r="EC33" s="120"/>
      <c r="ED33" s="120"/>
      <c r="EE33" s="120"/>
      <c r="EF33" s="120"/>
      <c r="EG33" s="120"/>
      <c r="EH33" s="120"/>
      <c r="EI33" s="120"/>
      <c r="EJ33" s="120"/>
      <c r="EK33" s="120"/>
      <c r="EL33" s="120"/>
      <c r="EM33" s="120"/>
      <c r="EN33" s="120"/>
      <c r="EO33" s="120"/>
      <c r="EP33" s="120"/>
      <c r="EQ33" s="120"/>
      <c r="ER33" s="120"/>
    </row>
    <row r="34" spans="1:153" x14ac:dyDescent="0.2">
      <c r="A34" s="548"/>
      <c r="B34" s="549"/>
      <c r="C34" s="137" t="s">
        <v>1431</v>
      </c>
      <c r="D34" s="138">
        <v>8</v>
      </c>
      <c r="E34" s="128" t="s">
        <v>1380</v>
      </c>
      <c r="F34" s="128" t="s">
        <v>1432</v>
      </c>
      <c r="G34" s="128"/>
      <c r="H34" s="551"/>
      <c r="I34" s="120"/>
      <c r="J34" s="121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41"/>
      <c r="BS34" s="141"/>
      <c r="BT34" s="120"/>
      <c r="BU34" s="120"/>
      <c r="BV34" s="120"/>
      <c r="BW34" s="120"/>
      <c r="BX34" s="120"/>
      <c r="BY34" s="120"/>
      <c r="BZ34" s="120"/>
      <c r="CA34" s="120"/>
      <c r="CB34" s="126"/>
      <c r="CC34" s="126"/>
      <c r="CD34" s="126"/>
      <c r="CE34" s="126"/>
      <c r="CF34" s="126"/>
      <c r="CG34" s="126"/>
      <c r="CH34" s="126"/>
      <c r="CI34" s="126"/>
      <c r="CJ34" s="141"/>
      <c r="CK34" s="141"/>
      <c r="CL34" s="141"/>
      <c r="CM34" s="141"/>
      <c r="CN34" s="141"/>
      <c r="CO34" s="141"/>
      <c r="CP34" s="120"/>
      <c r="CQ34" s="120"/>
      <c r="CR34" s="120"/>
      <c r="CS34" s="120"/>
      <c r="CT34" s="120"/>
      <c r="CU34" s="120"/>
      <c r="CV34" s="120"/>
      <c r="CW34" s="120"/>
      <c r="CX34" s="120"/>
      <c r="CY34" s="120"/>
      <c r="CZ34" s="120"/>
      <c r="DA34" s="120"/>
      <c r="DB34" s="120"/>
      <c r="DC34" s="120"/>
      <c r="DD34" s="120"/>
      <c r="DE34" s="120"/>
      <c r="DF34" s="120"/>
      <c r="DG34" s="120"/>
      <c r="DH34" s="120"/>
      <c r="DI34" s="120"/>
      <c r="DJ34" s="120"/>
      <c r="DK34" s="120"/>
      <c r="DL34" s="120"/>
      <c r="DM34" s="120"/>
      <c r="DN34" s="120"/>
      <c r="DO34" s="120"/>
      <c r="DP34" s="120"/>
      <c r="DQ34" s="120"/>
      <c r="DR34" s="120"/>
      <c r="DS34" s="120"/>
      <c r="DT34" s="120"/>
      <c r="DU34" s="120"/>
      <c r="DV34" s="120"/>
      <c r="DW34" s="120"/>
      <c r="DX34" s="120"/>
      <c r="DY34" s="120"/>
      <c r="DZ34" s="120"/>
      <c r="EA34" s="120"/>
      <c r="EB34" s="120"/>
      <c r="EC34" s="120"/>
      <c r="ED34" s="120"/>
      <c r="EE34" s="120"/>
      <c r="EF34" s="120"/>
      <c r="EG34" s="120"/>
      <c r="EH34" s="120"/>
      <c r="EI34" s="120"/>
      <c r="EJ34" s="120"/>
      <c r="EK34" s="120"/>
      <c r="EL34" s="120"/>
      <c r="EM34" s="120"/>
      <c r="EN34" s="120"/>
      <c r="EO34" s="120"/>
      <c r="EP34" s="120"/>
      <c r="EQ34" s="120"/>
      <c r="ER34" s="120"/>
    </row>
    <row r="35" spans="1:153" x14ac:dyDescent="0.2">
      <c r="A35" s="548"/>
      <c r="B35" s="549"/>
      <c r="C35" s="137" t="s">
        <v>1433</v>
      </c>
      <c r="D35" s="138">
        <v>9</v>
      </c>
      <c r="E35" s="128" t="s">
        <v>1380</v>
      </c>
      <c r="F35" s="128"/>
      <c r="G35" s="128"/>
      <c r="H35" s="551"/>
      <c r="I35" s="120"/>
      <c r="J35" s="121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41"/>
      <c r="CG35" s="141"/>
      <c r="CH35" s="141"/>
      <c r="CI35" s="141"/>
      <c r="CJ35" s="126"/>
      <c r="CK35" s="126"/>
      <c r="CL35" s="126"/>
      <c r="CM35" s="126"/>
      <c r="CN35" s="126"/>
      <c r="CO35" s="126"/>
      <c r="CP35" s="126"/>
      <c r="CQ35" s="126"/>
      <c r="CR35" s="126"/>
      <c r="CS35" s="120"/>
      <c r="CT35" s="120"/>
      <c r="CU35" s="120"/>
      <c r="CV35" s="120"/>
      <c r="CW35" s="120"/>
      <c r="CX35" s="120"/>
      <c r="CY35" s="120"/>
      <c r="CZ35" s="120"/>
      <c r="DA35" s="120"/>
      <c r="DB35" s="120"/>
      <c r="DC35" s="120"/>
      <c r="DD35" s="120"/>
      <c r="DE35" s="120"/>
      <c r="DF35" s="120"/>
      <c r="DG35" s="120"/>
      <c r="DH35" s="120"/>
      <c r="DI35" s="120"/>
      <c r="DJ35" s="120"/>
      <c r="DK35" s="120"/>
      <c r="DL35" s="120"/>
      <c r="DM35" s="120"/>
      <c r="DN35" s="120"/>
      <c r="DO35" s="120"/>
      <c r="DP35" s="120"/>
      <c r="DQ35" s="120"/>
      <c r="DR35" s="120"/>
      <c r="DS35" s="120"/>
      <c r="DT35" s="120"/>
      <c r="DU35" s="120"/>
      <c r="DV35" s="120"/>
      <c r="DW35" s="120"/>
      <c r="DX35" s="120"/>
      <c r="DY35" s="120"/>
      <c r="DZ35" s="120"/>
      <c r="EA35" s="120"/>
      <c r="EB35" s="120"/>
      <c r="EC35" s="120"/>
      <c r="ED35" s="120"/>
      <c r="EE35" s="120"/>
      <c r="EF35" s="120"/>
      <c r="EG35" s="120"/>
      <c r="EH35" s="120"/>
      <c r="EI35" s="120"/>
      <c r="EJ35" s="120"/>
      <c r="EK35" s="120"/>
      <c r="EL35" s="120"/>
      <c r="EM35" s="120"/>
      <c r="EN35" s="120"/>
      <c r="EO35" s="120"/>
      <c r="EP35" s="120"/>
      <c r="EQ35" s="120"/>
      <c r="ER35" s="120"/>
    </row>
    <row r="36" spans="1:153" x14ac:dyDescent="0.2">
      <c r="A36" s="548"/>
      <c r="B36" s="549"/>
      <c r="C36" s="137" t="s">
        <v>1434</v>
      </c>
      <c r="D36" s="138">
        <v>6</v>
      </c>
      <c r="E36" s="128" t="s">
        <v>1380</v>
      </c>
      <c r="F36" s="128" t="s">
        <v>1432</v>
      </c>
      <c r="G36" s="128"/>
      <c r="H36" s="551"/>
      <c r="I36" s="120"/>
      <c r="J36" s="121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I36" s="120"/>
      <c r="CJ36" s="120"/>
      <c r="CK36" s="141"/>
      <c r="CL36" s="141"/>
      <c r="CM36" s="141"/>
      <c r="CN36" s="141"/>
      <c r="CO36" s="141"/>
      <c r="CP36" s="141"/>
      <c r="CQ36" s="120"/>
      <c r="CR36" s="120"/>
      <c r="CS36" s="126"/>
      <c r="CT36" s="126"/>
      <c r="CU36" s="126"/>
      <c r="CV36" s="126"/>
      <c r="CW36" s="126"/>
      <c r="CX36" s="126"/>
      <c r="CY36" s="120"/>
      <c r="CZ36" s="120"/>
      <c r="DA36" s="120"/>
      <c r="DB36" s="120"/>
      <c r="DC36" s="120"/>
      <c r="DD36" s="120"/>
      <c r="DE36" s="120"/>
      <c r="DF36" s="120"/>
      <c r="DG36" s="120"/>
      <c r="DH36" s="120"/>
      <c r="DI36" s="120"/>
      <c r="DJ36" s="120"/>
      <c r="DK36" s="120"/>
      <c r="DL36" s="120"/>
      <c r="DM36" s="120"/>
      <c r="DN36" s="120"/>
      <c r="DO36" s="120"/>
      <c r="DP36" s="120"/>
      <c r="DQ36" s="120"/>
      <c r="DR36" s="120"/>
      <c r="DS36" s="120"/>
      <c r="DT36" s="120"/>
      <c r="DU36" s="120"/>
      <c r="DV36" s="120"/>
      <c r="DW36" s="120"/>
      <c r="DX36" s="120"/>
      <c r="DY36" s="120"/>
      <c r="DZ36" s="120"/>
      <c r="EA36" s="120"/>
      <c r="EB36" s="120"/>
      <c r="EC36" s="120"/>
      <c r="ED36" s="120"/>
      <c r="EE36" s="120"/>
      <c r="EF36" s="120"/>
      <c r="EG36" s="120"/>
      <c r="EH36" s="120"/>
      <c r="EI36" s="120"/>
      <c r="EJ36" s="120"/>
      <c r="EK36" s="120"/>
      <c r="EL36" s="120"/>
      <c r="EM36" s="120"/>
      <c r="EN36" s="120"/>
      <c r="EO36" s="120"/>
      <c r="EP36" s="120"/>
      <c r="EQ36" s="120"/>
      <c r="ER36" s="120"/>
    </row>
    <row r="37" spans="1:153" x14ac:dyDescent="0.2">
      <c r="A37" s="548"/>
      <c r="B37" s="549"/>
      <c r="C37" s="137" t="s">
        <v>1435</v>
      </c>
      <c r="D37" s="138">
        <v>1</v>
      </c>
      <c r="E37" s="128" t="s">
        <v>1380</v>
      </c>
      <c r="F37" s="128"/>
      <c r="G37" s="128"/>
      <c r="H37" s="551"/>
      <c r="I37" s="120"/>
      <c r="J37" s="121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I37" s="120"/>
      <c r="CJ37" s="120"/>
      <c r="CK37" s="141"/>
      <c r="CL37" s="141"/>
      <c r="CM37" s="141"/>
      <c r="CN37" s="141"/>
      <c r="CO37" s="141"/>
      <c r="CP37" s="141"/>
      <c r="CQ37" s="120"/>
      <c r="CR37" s="120"/>
      <c r="CS37" s="120"/>
      <c r="CT37" s="120"/>
      <c r="CU37" s="120"/>
      <c r="CV37" s="120"/>
      <c r="CW37" s="120"/>
      <c r="CX37" s="120"/>
      <c r="CY37" s="126"/>
      <c r="CZ37" s="120"/>
      <c r="DA37" s="120"/>
      <c r="DB37" s="120"/>
      <c r="DC37" s="120"/>
      <c r="DD37" s="120"/>
      <c r="DE37" s="120"/>
      <c r="DF37" s="120"/>
      <c r="DG37" s="120"/>
      <c r="DH37" s="120"/>
      <c r="DI37" s="120"/>
      <c r="DJ37" s="120"/>
      <c r="DK37" s="120"/>
      <c r="DL37" s="120"/>
      <c r="DM37" s="120"/>
      <c r="DN37" s="120"/>
      <c r="DO37" s="120"/>
      <c r="DP37" s="120"/>
      <c r="DQ37" s="120"/>
      <c r="DR37" s="120"/>
      <c r="DS37" s="120"/>
      <c r="DT37" s="120"/>
      <c r="DU37" s="120"/>
      <c r="DV37" s="120"/>
      <c r="DW37" s="120"/>
      <c r="DX37" s="120"/>
      <c r="DY37" s="120"/>
      <c r="DZ37" s="120"/>
      <c r="EA37" s="120"/>
      <c r="EB37" s="120"/>
      <c r="EC37" s="120"/>
      <c r="ED37" s="120"/>
      <c r="EE37" s="120"/>
      <c r="EF37" s="120"/>
      <c r="EG37" s="120"/>
      <c r="EH37" s="120"/>
      <c r="EI37" s="120"/>
      <c r="EJ37" s="120"/>
      <c r="EK37" s="120"/>
      <c r="EL37" s="120"/>
      <c r="EM37" s="120"/>
      <c r="EN37" s="120"/>
      <c r="EO37" s="120"/>
      <c r="EP37" s="120"/>
      <c r="EQ37" s="120"/>
      <c r="ER37" s="120"/>
    </row>
    <row r="38" spans="1:153" x14ac:dyDescent="0.2">
      <c r="A38" s="548"/>
      <c r="B38" s="549"/>
      <c r="C38" s="137" t="s">
        <v>1436</v>
      </c>
      <c r="D38" s="138">
        <v>1</v>
      </c>
      <c r="E38" s="128" t="s">
        <v>1380</v>
      </c>
      <c r="F38" s="128"/>
      <c r="G38" s="128"/>
      <c r="H38" s="552"/>
      <c r="I38" s="120"/>
      <c r="J38" s="121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20"/>
      <c r="CI38" s="120"/>
      <c r="CJ38" s="120"/>
      <c r="CK38" s="141"/>
      <c r="CL38" s="141"/>
      <c r="CM38" s="141"/>
      <c r="CN38" s="141"/>
      <c r="CO38" s="141"/>
      <c r="CP38" s="141"/>
      <c r="CQ38" s="120"/>
      <c r="CR38" s="120"/>
      <c r="CS38" s="120"/>
      <c r="CT38" s="120"/>
      <c r="CU38" s="120"/>
      <c r="CV38" s="120"/>
      <c r="CW38" s="120"/>
      <c r="CX38" s="120"/>
      <c r="CY38" s="120"/>
      <c r="CZ38" s="126"/>
      <c r="DA38" s="120"/>
      <c r="DB38" s="120"/>
      <c r="DC38" s="120"/>
      <c r="DD38" s="120"/>
      <c r="DE38" s="120"/>
      <c r="DF38" s="120"/>
      <c r="DG38" s="120"/>
      <c r="DH38" s="120"/>
      <c r="DI38" s="120"/>
      <c r="DJ38" s="120"/>
      <c r="DK38" s="120"/>
      <c r="DL38" s="120"/>
      <c r="DM38" s="120"/>
      <c r="DN38" s="120"/>
      <c r="DO38" s="120"/>
      <c r="DP38" s="120"/>
      <c r="DQ38" s="120"/>
      <c r="DR38" s="120"/>
      <c r="DS38" s="120"/>
      <c r="DT38" s="120"/>
      <c r="DU38" s="120"/>
      <c r="DV38" s="120"/>
      <c r="DW38" s="120"/>
      <c r="DX38" s="120"/>
      <c r="DY38" s="120"/>
      <c r="DZ38" s="120"/>
      <c r="EA38" s="120"/>
      <c r="EB38" s="120"/>
      <c r="EC38" s="120"/>
      <c r="ED38" s="120"/>
      <c r="EE38" s="120"/>
      <c r="EF38" s="120"/>
      <c r="EG38" s="120"/>
      <c r="EH38" s="120"/>
      <c r="EI38" s="120"/>
      <c r="EJ38" s="120"/>
      <c r="EK38" s="120"/>
      <c r="EL38" s="120"/>
      <c r="EM38" s="120"/>
      <c r="EN38" s="120"/>
      <c r="EO38" s="120"/>
      <c r="EP38" s="120"/>
      <c r="EQ38" s="120"/>
      <c r="ER38" s="120"/>
    </row>
    <row r="39" spans="1:153" x14ac:dyDescent="0.2">
      <c r="A39" s="548"/>
      <c r="B39" s="549"/>
      <c r="C39" s="123" t="s">
        <v>1437</v>
      </c>
      <c r="D39" s="124"/>
      <c r="E39" s="125"/>
      <c r="F39" s="125"/>
      <c r="G39" s="125"/>
      <c r="H39" s="125"/>
      <c r="I39" s="120"/>
      <c r="J39" s="121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I39" s="120"/>
      <c r="CJ39" s="120"/>
      <c r="CK39" s="120"/>
      <c r="CL39" s="120"/>
      <c r="CM39" s="120"/>
      <c r="CN39" s="120"/>
      <c r="CO39" s="120"/>
      <c r="CP39" s="120"/>
      <c r="CQ39" s="120"/>
      <c r="CR39" s="120"/>
      <c r="CS39" s="120"/>
      <c r="CT39" s="120"/>
      <c r="CU39" s="120"/>
      <c r="CV39" s="120"/>
      <c r="CW39" s="120"/>
      <c r="CX39" s="120"/>
      <c r="CY39" s="120"/>
      <c r="CZ39" s="120"/>
      <c r="DA39" s="120"/>
      <c r="DB39" s="120"/>
      <c r="DC39" s="120"/>
      <c r="DD39" s="120"/>
      <c r="DE39" s="120"/>
      <c r="DF39" s="120"/>
      <c r="DG39" s="120"/>
      <c r="DH39" s="120"/>
      <c r="DI39" s="120"/>
      <c r="DJ39" s="120"/>
      <c r="DK39" s="120"/>
      <c r="DL39" s="120"/>
      <c r="DM39" s="120"/>
      <c r="DN39" s="120"/>
      <c r="DO39" s="120"/>
      <c r="DP39" s="120"/>
      <c r="DQ39" s="120"/>
      <c r="DR39" s="120"/>
      <c r="DS39" s="120"/>
      <c r="DT39" s="120"/>
      <c r="DU39" s="120"/>
      <c r="DV39" s="120"/>
      <c r="DW39" s="120"/>
      <c r="DX39" s="120"/>
      <c r="DY39" s="120"/>
      <c r="DZ39" s="120"/>
      <c r="EA39" s="120"/>
      <c r="EB39" s="120"/>
      <c r="EC39" s="120"/>
      <c r="ED39" s="120"/>
      <c r="EE39" s="120"/>
      <c r="EF39" s="120"/>
      <c r="EG39" s="120"/>
      <c r="EH39" s="120"/>
      <c r="EI39" s="120"/>
      <c r="EJ39" s="120"/>
      <c r="EK39" s="120"/>
      <c r="EL39" s="120"/>
      <c r="EM39" s="120"/>
      <c r="EN39" s="120"/>
      <c r="EO39" s="120"/>
      <c r="EP39" s="120"/>
      <c r="EQ39" s="120"/>
      <c r="ER39" s="120"/>
    </row>
    <row r="40" spans="1:153" ht="15" customHeight="1" x14ac:dyDescent="0.2">
      <c r="A40" s="548">
        <v>5</v>
      </c>
      <c r="B40" s="549" t="s">
        <v>1438</v>
      </c>
      <c r="C40" s="137" t="s">
        <v>1439</v>
      </c>
      <c r="D40" s="138">
        <v>1</v>
      </c>
      <c r="E40" s="128" t="s">
        <v>1380</v>
      </c>
      <c r="F40" s="128" t="s">
        <v>1432</v>
      </c>
      <c r="G40" s="128"/>
      <c r="H40" s="550" t="s">
        <v>1440</v>
      </c>
      <c r="I40" s="120"/>
      <c r="J40" s="121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41"/>
      <c r="CR40" s="141"/>
      <c r="CS40" s="141"/>
      <c r="CT40" s="141"/>
      <c r="CU40" s="141"/>
      <c r="CV40" s="141"/>
      <c r="CW40" s="141"/>
      <c r="CX40" s="141"/>
      <c r="CY40" s="141"/>
      <c r="CZ40" s="141"/>
      <c r="DA40" s="126"/>
      <c r="DB40" s="120"/>
      <c r="DC40" s="120"/>
      <c r="DD40" s="120"/>
      <c r="DE40" s="120"/>
      <c r="DF40" s="120"/>
      <c r="DG40" s="120"/>
      <c r="DH40" s="120"/>
      <c r="DI40" s="120"/>
      <c r="DJ40" s="120"/>
      <c r="DK40" s="120"/>
      <c r="DL40" s="120"/>
      <c r="DM40" s="120"/>
      <c r="DN40" s="120"/>
      <c r="DO40" s="120"/>
      <c r="DP40" s="120"/>
      <c r="DQ40" s="120"/>
      <c r="DR40" s="120"/>
      <c r="DS40" s="120"/>
      <c r="DT40" s="120"/>
      <c r="DU40" s="120"/>
      <c r="DV40" s="120"/>
      <c r="DW40" s="120"/>
      <c r="DX40" s="120"/>
      <c r="DY40" s="120"/>
      <c r="DZ40" s="120"/>
      <c r="EA40" s="120"/>
      <c r="EB40" s="120"/>
      <c r="EC40" s="120"/>
      <c r="ED40" s="120"/>
      <c r="EE40" s="120"/>
      <c r="EF40" s="120"/>
      <c r="EG40" s="120"/>
      <c r="EH40" s="120"/>
      <c r="EI40" s="120"/>
      <c r="EJ40" s="120"/>
      <c r="EK40" s="120"/>
      <c r="EL40" s="120"/>
      <c r="EM40" s="120"/>
      <c r="EN40" s="120"/>
      <c r="EO40" s="120"/>
      <c r="EP40" s="120"/>
      <c r="EQ40" s="120"/>
      <c r="ER40" s="120"/>
      <c r="ES40" s="120"/>
      <c r="ET40" s="120"/>
      <c r="EU40" s="120"/>
      <c r="EV40" s="120"/>
      <c r="EW40" s="120"/>
    </row>
    <row r="41" spans="1:153" x14ac:dyDescent="0.2">
      <c r="A41" s="548"/>
      <c r="B41" s="549"/>
      <c r="C41" s="137" t="s">
        <v>1441</v>
      </c>
      <c r="D41" s="138">
        <v>10</v>
      </c>
      <c r="E41" s="128" t="s">
        <v>1380</v>
      </c>
      <c r="F41" s="128"/>
      <c r="G41" s="128"/>
      <c r="H41" s="551"/>
      <c r="I41" s="120"/>
      <c r="J41" s="121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41"/>
      <c r="CR41" s="141"/>
      <c r="CS41" s="141"/>
      <c r="CT41" s="141"/>
      <c r="CU41" s="141"/>
      <c r="CV41" s="141"/>
      <c r="CW41" s="141"/>
      <c r="CX41" s="141"/>
      <c r="CY41" s="141"/>
      <c r="CZ41" s="141"/>
      <c r="DA41" s="126"/>
      <c r="DB41" s="126"/>
      <c r="DC41" s="126"/>
      <c r="DD41" s="126"/>
      <c r="DE41" s="126"/>
      <c r="DF41" s="126"/>
      <c r="DG41" s="126"/>
      <c r="DH41" s="126"/>
      <c r="DI41" s="126"/>
      <c r="DJ41" s="126"/>
      <c r="DK41" s="141"/>
      <c r="DL41" s="120"/>
      <c r="DM41" s="120"/>
      <c r="DN41" s="120"/>
      <c r="DO41" s="120"/>
      <c r="DP41" s="120"/>
      <c r="DQ41" s="120"/>
      <c r="DR41" s="120"/>
      <c r="DS41" s="120"/>
      <c r="DT41" s="120"/>
      <c r="DU41" s="120"/>
      <c r="DV41" s="120"/>
      <c r="DW41" s="120"/>
      <c r="DX41" s="120"/>
      <c r="DY41" s="120"/>
      <c r="DZ41" s="120"/>
      <c r="EA41" s="120"/>
      <c r="EB41" s="120"/>
      <c r="EC41" s="120"/>
      <c r="ED41" s="120"/>
      <c r="EE41" s="120"/>
      <c r="EF41" s="120"/>
      <c r="EG41" s="120"/>
      <c r="EH41" s="120"/>
      <c r="EI41" s="120"/>
      <c r="EJ41" s="120"/>
      <c r="EK41" s="120"/>
      <c r="EL41" s="120"/>
      <c r="EM41" s="120"/>
      <c r="EN41" s="120"/>
      <c r="EO41" s="120"/>
      <c r="EP41" s="120"/>
      <c r="EQ41" s="120"/>
      <c r="ER41" s="120"/>
      <c r="ES41" s="120"/>
      <c r="ET41" s="120"/>
      <c r="EU41" s="120"/>
      <c r="EV41" s="120"/>
      <c r="EW41" s="120"/>
    </row>
    <row r="42" spans="1:153" x14ac:dyDescent="0.2">
      <c r="A42" s="548"/>
      <c r="B42" s="549"/>
      <c r="C42" s="137" t="s">
        <v>1442</v>
      </c>
      <c r="D42" s="138">
        <v>1</v>
      </c>
      <c r="E42" s="128" t="s">
        <v>1380</v>
      </c>
      <c r="F42" s="128" t="s">
        <v>1443</v>
      </c>
      <c r="G42" s="128"/>
      <c r="H42" s="551"/>
      <c r="I42" s="120"/>
      <c r="J42" s="121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41"/>
      <c r="CR42" s="141"/>
      <c r="CS42" s="141"/>
      <c r="CT42" s="141"/>
      <c r="CU42" s="141"/>
      <c r="CV42" s="141"/>
      <c r="CW42" s="141"/>
      <c r="CX42" s="141"/>
      <c r="CY42" s="141"/>
      <c r="CZ42" s="141"/>
      <c r="DA42" s="120"/>
      <c r="DB42" s="120"/>
      <c r="DC42" s="120"/>
      <c r="DD42" s="126"/>
      <c r="DE42" s="120"/>
      <c r="DF42" s="120"/>
      <c r="DG42" s="120"/>
      <c r="DH42" s="120"/>
      <c r="DI42" s="120"/>
      <c r="DJ42" s="120"/>
      <c r="DK42" s="120"/>
      <c r="DL42" s="141"/>
      <c r="DM42" s="141"/>
      <c r="DN42" s="141"/>
      <c r="DO42" s="141"/>
      <c r="DP42" s="141"/>
      <c r="DQ42" s="141"/>
      <c r="DR42" s="141"/>
      <c r="DS42" s="120"/>
      <c r="DT42" s="120"/>
      <c r="DU42" s="120"/>
      <c r="DV42" s="120"/>
      <c r="DW42" s="120"/>
      <c r="DX42" s="120"/>
      <c r="DY42" s="120"/>
      <c r="DZ42" s="120"/>
      <c r="EA42" s="120"/>
      <c r="EB42" s="120"/>
      <c r="EC42" s="120"/>
      <c r="ED42" s="120"/>
      <c r="EE42" s="120"/>
      <c r="EF42" s="120"/>
      <c r="EG42" s="120"/>
      <c r="EH42" s="120"/>
      <c r="EI42" s="120"/>
      <c r="EJ42" s="120"/>
      <c r="EK42" s="120"/>
      <c r="EL42" s="120"/>
      <c r="EM42" s="120"/>
      <c r="EN42" s="120"/>
      <c r="EO42" s="120"/>
      <c r="EP42" s="120"/>
      <c r="EQ42" s="120"/>
      <c r="ER42" s="120"/>
      <c r="ES42" s="120"/>
      <c r="ET42" s="120"/>
      <c r="EU42" s="120"/>
      <c r="EV42" s="120"/>
      <c r="EW42" s="120"/>
    </row>
    <row r="43" spans="1:153" x14ac:dyDescent="0.2">
      <c r="A43" s="548"/>
      <c r="B43" s="549"/>
      <c r="C43" s="137" t="s">
        <v>1444</v>
      </c>
      <c r="D43" s="138">
        <v>1</v>
      </c>
      <c r="E43" s="128" t="s">
        <v>1380</v>
      </c>
      <c r="F43" s="128"/>
      <c r="G43" s="128"/>
      <c r="H43" s="551"/>
      <c r="I43" s="120"/>
      <c r="J43" s="121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120"/>
      <c r="CT43" s="120"/>
      <c r="CU43" s="120"/>
      <c r="CV43" s="120"/>
      <c r="CW43" s="120"/>
      <c r="CX43" s="120"/>
      <c r="CY43" s="120"/>
      <c r="CZ43" s="120"/>
      <c r="DA43" s="120"/>
      <c r="DB43" s="120"/>
      <c r="DC43" s="120"/>
      <c r="DD43" s="120"/>
      <c r="DE43" s="126"/>
      <c r="DF43" s="120"/>
      <c r="DG43" s="120"/>
      <c r="DH43" s="120"/>
      <c r="DI43" s="120"/>
      <c r="DJ43" s="120"/>
      <c r="DK43" s="120"/>
      <c r="DL43" s="141"/>
      <c r="DM43" s="141"/>
      <c r="DN43" s="141"/>
      <c r="DO43" s="141"/>
      <c r="DP43" s="141"/>
      <c r="DQ43" s="141"/>
      <c r="DR43" s="141"/>
      <c r="DS43" s="120"/>
      <c r="DT43" s="120"/>
      <c r="DU43" s="120"/>
      <c r="DV43" s="120"/>
      <c r="DW43" s="120"/>
      <c r="DX43" s="120"/>
      <c r="DY43" s="120"/>
      <c r="DZ43" s="120"/>
      <c r="EA43" s="120"/>
      <c r="EB43" s="120"/>
      <c r="EC43" s="120"/>
      <c r="ED43" s="120"/>
      <c r="EE43" s="120"/>
      <c r="EF43" s="120"/>
      <c r="EG43" s="120"/>
      <c r="EH43" s="120"/>
      <c r="EI43" s="120"/>
      <c r="EJ43" s="120"/>
      <c r="EK43" s="120"/>
      <c r="EL43" s="120"/>
      <c r="EM43" s="120"/>
      <c r="EN43" s="120"/>
      <c r="EO43" s="120"/>
      <c r="EP43" s="120"/>
      <c r="EQ43" s="120"/>
      <c r="ER43" s="120"/>
      <c r="ES43" s="120"/>
      <c r="ET43" s="120"/>
      <c r="EU43" s="120"/>
      <c r="EV43" s="120"/>
      <c r="EW43" s="120"/>
    </row>
    <row r="44" spans="1:153" x14ac:dyDescent="0.2">
      <c r="A44" s="548"/>
      <c r="B44" s="549"/>
      <c r="C44" s="137" t="s">
        <v>1445</v>
      </c>
      <c r="D44" s="138">
        <v>2</v>
      </c>
      <c r="E44" s="128" t="s">
        <v>1380</v>
      </c>
      <c r="F44" s="128" t="s">
        <v>1443</v>
      </c>
      <c r="G44" s="128"/>
      <c r="H44" s="551"/>
      <c r="I44" s="120"/>
      <c r="J44" s="121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20"/>
      <c r="CI44" s="120"/>
      <c r="CJ44" s="120"/>
      <c r="CK44" s="120"/>
      <c r="CL44" s="120"/>
      <c r="CM44" s="120"/>
      <c r="CN44" s="120"/>
      <c r="CO44" s="120"/>
      <c r="CP44" s="120"/>
      <c r="CQ44" s="120"/>
      <c r="CR44" s="120"/>
      <c r="CS44" s="120"/>
      <c r="CT44" s="120"/>
      <c r="CU44" s="120"/>
      <c r="CV44" s="120"/>
      <c r="CW44" s="120"/>
      <c r="CX44" s="120"/>
      <c r="CY44" s="120"/>
      <c r="CZ44" s="120"/>
      <c r="DA44" s="120"/>
      <c r="DB44" s="120"/>
      <c r="DC44" s="120"/>
      <c r="DD44" s="120"/>
      <c r="DE44" s="120"/>
      <c r="DF44" s="126"/>
      <c r="DG44" s="126"/>
      <c r="DH44" s="120"/>
      <c r="DI44" s="120"/>
      <c r="DJ44" s="120"/>
      <c r="DK44" s="120"/>
      <c r="DL44" s="141"/>
      <c r="DM44" s="141"/>
      <c r="DN44" s="141"/>
      <c r="DO44" s="141"/>
      <c r="DP44" s="141"/>
      <c r="DQ44" s="141"/>
      <c r="DR44" s="141"/>
      <c r="DS44" s="120"/>
      <c r="DT44" s="120"/>
      <c r="DU44" s="120"/>
      <c r="DV44" s="120"/>
      <c r="DW44" s="120"/>
      <c r="DX44" s="120"/>
      <c r="DY44" s="120"/>
      <c r="DZ44" s="120"/>
      <c r="EA44" s="120"/>
      <c r="EB44" s="120"/>
      <c r="EC44" s="120"/>
      <c r="ED44" s="120"/>
      <c r="EE44" s="120"/>
      <c r="EF44" s="120"/>
      <c r="EG44" s="120"/>
      <c r="EH44" s="120"/>
      <c r="EI44" s="120"/>
      <c r="EJ44" s="120"/>
      <c r="EK44" s="120"/>
      <c r="EL44" s="120"/>
      <c r="EM44" s="120"/>
      <c r="EN44" s="120"/>
      <c r="EO44" s="120"/>
      <c r="EP44" s="120"/>
      <c r="EQ44" s="120"/>
      <c r="ER44" s="120"/>
      <c r="ES44" s="120"/>
      <c r="ET44" s="120"/>
      <c r="EU44" s="120"/>
      <c r="EV44" s="120"/>
      <c r="EW44" s="120"/>
    </row>
    <row r="45" spans="1:153" x14ac:dyDescent="0.2">
      <c r="A45" s="548"/>
      <c r="B45" s="549"/>
      <c r="C45" s="137" t="s">
        <v>1446</v>
      </c>
      <c r="D45" s="138">
        <v>3</v>
      </c>
      <c r="E45" s="128" t="s">
        <v>1380</v>
      </c>
      <c r="F45" s="128" t="s">
        <v>1447</v>
      </c>
      <c r="G45" s="128"/>
      <c r="H45" s="552"/>
      <c r="I45" s="120"/>
      <c r="J45" s="121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20"/>
      <c r="CI45" s="120"/>
      <c r="CJ45" s="120"/>
      <c r="CK45" s="120"/>
      <c r="CL45" s="120"/>
      <c r="CM45" s="120"/>
      <c r="CN45" s="120"/>
      <c r="CO45" s="120"/>
      <c r="CP45" s="120"/>
      <c r="CQ45" s="120"/>
      <c r="CR45" s="120"/>
      <c r="CS45" s="120"/>
      <c r="CT45" s="120"/>
      <c r="CU45" s="120"/>
      <c r="CV45" s="120"/>
      <c r="CW45" s="120"/>
      <c r="CX45" s="120"/>
      <c r="CY45" s="120"/>
      <c r="CZ45" s="120"/>
      <c r="DA45" s="120"/>
      <c r="DB45" s="120"/>
      <c r="DC45" s="120"/>
      <c r="DD45" s="120"/>
      <c r="DE45" s="120"/>
      <c r="DF45" s="120"/>
      <c r="DG45" s="120"/>
      <c r="DH45" s="126"/>
      <c r="DI45" s="126"/>
      <c r="DJ45" s="126"/>
      <c r="DK45" s="120"/>
      <c r="DL45" s="141"/>
      <c r="DM45" s="141"/>
      <c r="DN45" s="141"/>
      <c r="DO45" s="141"/>
      <c r="DP45" s="141"/>
      <c r="DQ45" s="141"/>
      <c r="DR45" s="141"/>
      <c r="DS45" s="120"/>
      <c r="DT45" s="120"/>
      <c r="DU45" s="120"/>
      <c r="DV45" s="120"/>
      <c r="DW45" s="120"/>
      <c r="DX45" s="120"/>
      <c r="DY45" s="120"/>
      <c r="DZ45" s="120"/>
      <c r="EA45" s="120"/>
      <c r="EB45" s="120"/>
      <c r="EC45" s="120"/>
      <c r="ED45" s="120"/>
      <c r="EE45" s="120"/>
      <c r="EF45" s="120"/>
      <c r="EG45" s="120"/>
      <c r="EH45" s="120"/>
      <c r="EI45" s="120"/>
      <c r="EJ45" s="120"/>
      <c r="EK45" s="120"/>
      <c r="EL45" s="120"/>
      <c r="EM45" s="120"/>
      <c r="EN45" s="120"/>
      <c r="EO45" s="120"/>
      <c r="EP45" s="120"/>
      <c r="EQ45" s="120"/>
      <c r="ER45" s="120"/>
      <c r="ES45" s="120"/>
      <c r="ET45" s="120"/>
      <c r="EU45" s="120"/>
      <c r="EV45" s="120"/>
      <c r="EW45" s="120"/>
    </row>
    <row r="46" spans="1:153" ht="37.9" customHeight="1" x14ac:dyDescent="0.2">
      <c r="A46" s="117">
        <v>6</v>
      </c>
      <c r="B46" s="118" t="s">
        <v>1448</v>
      </c>
      <c r="C46" s="137" t="s">
        <v>1449</v>
      </c>
      <c r="D46" s="138">
        <v>7</v>
      </c>
      <c r="E46" s="128" t="s">
        <v>1380</v>
      </c>
      <c r="F46" s="138" t="s">
        <v>1450</v>
      </c>
      <c r="G46" s="128"/>
      <c r="H46" s="138" t="s">
        <v>1429</v>
      </c>
      <c r="I46" s="120"/>
      <c r="J46" s="121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20"/>
      <c r="CI46" s="120"/>
      <c r="CJ46" s="120"/>
      <c r="CK46" s="120"/>
      <c r="CL46" s="120"/>
      <c r="CM46" s="120"/>
      <c r="CN46" s="120"/>
      <c r="CO46" s="120"/>
      <c r="CP46" s="120"/>
      <c r="CQ46" s="120"/>
      <c r="CR46" s="120"/>
      <c r="CS46" s="120"/>
      <c r="CT46" s="120"/>
      <c r="CU46" s="120"/>
      <c r="CV46" s="120"/>
      <c r="CW46" s="120"/>
      <c r="CX46" s="120"/>
      <c r="CY46" s="120"/>
      <c r="CZ46" s="120"/>
      <c r="DA46" s="120"/>
      <c r="DB46" s="120"/>
      <c r="DC46" s="120"/>
      <c r="DD46" s="120"/>
      <c r="DE46" s="120"/>
      <c r="DF46" s="120"/>
      <c r="DG46" s="120"/>
      <c r="DH46" s="120"/>
      <c r="DI46" s="120"/>
      <c r="DJ46" s="120"/>
      <c r="DK46" s="126"/>
      <c r="DL46" s="126"/>
      <c r="DM46" s="126"/>
      <c r="DN46" s="126"/>
      <c r="DO46" s="126"/>
      <c r="DP46" s="126"/>
      <c r="DQ46" s="126"/>
      <c r="DR46" s="126"/>
      <c r="DS46" s="120"/>
      <c r="DT46" s="120"/>
      <c r="DU46" s="120"/>
      <c r="DV46" s="120"/>
      <c r="DW46" s="120"/>
      <c r="DX46" s="120"/>
      <c r="DY46" s="120"/>
      <c r="DZ46" s="120"/>
      <c r="EA46" s="120"/>
      <c r="EB46" s="120"/>
      <c r="EC46" s="120"/>
      <c r="ED46" s="120"/>
      <c r="EE46" s="120"/>
      <c r="EF46" s="120"/>
      <c r="EG46" s="120"/>
      <c r="EH46" s="120"/>
      <c r="EI46" s="120"/>
      <c r="EJ46" s="120"/>
      <c r="EK46" s="120"/>
      <c r="EL46" s="120"/>
      <c r="EM46" s="120"/>
      <c r="EN46" s="120"/>
      <c r="EO46" s="120"/>
      <c r="EP46" s="120"/>
      <c r="EQ46" s="120"/>
      <c r="ER46" s="120"/>
      <c r="ES46" s="120"/>
      <c r="ET46" s="120"/>
      <c r="EU46" s="120"/>
      <c r="EV46" s="120"/>
      <c r="EW46" s="120"/>
    </row>
    <row r="47" spans="1:153" ht="20.25" customHeight="1" x14ac:dyDescent="0.2">
      <c r="A47" s="548">
        <v>7</v>
      </c>
      <c r="B47" s="549" t="s">
        <v>1451</v>
      </c>
      <c r="C47" s="137" t="s">
        <v>1452</v>
      </c>
      <c r="D47" s="138">
        <v>1</v>
      </c>
      <c r="E47" s="128" t="s">
        <v>1380</v>
      </c>
      <c r="F47" s="128"/>
      <c r="G47" s="128"/>
      <c r="H47" s="550" t="s">
        <v>1453</v>
      </c>
      <c r="I47" s="120"/>
      <c r="J47" s="121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20"/>
      <c r="CI47" s="120"/>
      <c r="CJ47" s="120"/>
      <c r="CK47" s="120"/>
      <c r="CL47" s="120"/>
      <c r="CM47" s="120"/>
      <c r="CN47" s="120"/>
      <c r="CO47" s="120"/>
      <c r="CP47" s="120"/>
      <c r="CQ47" s="120"/>
      <c r="CR47" s="120"/>
      <c r="CS47" s="120"/>
      <c r="CT47" s="120"/>
      <c r="CU47" s="120"/>
      <c r="CV47" s="120"/>
      <c r="CW47" s="120"/>
      <c r="CX47" s="120"/>
      <c r="CY47" s="120"/>
      <c r="CZ47" s="120"/>
      <c r="DA47" s="120"/>
      <c r="DB47" s="120"/>
      <c r="DC47" s="120"/>
      <c r="DD47" s="120"/>
      <c r="DE47" s="120"/>
      <c r="DF47" s="120"/>
      <c r="DG47" s="120"/>
      <c r="DH47" s="120"/>
      <c r="DI47" s="120"/>
      <c r="DJ47" s="120"/>
      <c r="DK47" s="120"/>
      <c r="DL47" s="120"/>
      <c r="DM47" s="120"/>
      <c r="DN47" s="120"/>
      <c r="DO47" s="120"/>
      <c r="DP47" s="120"/>
      <c r="DQ47" s="120"/>
      <c r="DR47" s="120"/>
      <c r="DS47" s="126"/>
      <c r="DT47" s="120"/>
      <c r="DU47" s="120"/>
      <c r="DV47" s="120"/>
      <c r="DW47" s="120"/>
      <c r="DX47" s="120"/>
      <c r="DY47" s="120"/>
      <c r="DZ47" s="120"/>
      <c r="EA47" s="120"/>
      <c r="EB47" s="120"/>
      <c r="EC47" s="120"/>
      <c r="ED47" s="120"/>
      <c r="EE47" s="120"/>
      <c r="EF47" s="120"/>
      <c r="EG47" s="120"/>
      <c r="EH47" s="120"/>
      <c r="EI47" s="120"/>
      <c r="EJ47" s="120"/>
      <c r="EK47" s="120"/>
      <c r="EL47" s="120"/>
      <c r="EM47" s="120"/>
      <c r="EN47" s="120"/>
      <c r="EO47" s="120"/>
      <c r="EP47" s="120"/>
      <c r="EQ47" s="120"/>
      <c r="ER47" s="120"/>
      <c r="ES47" s="120"/>
      <c r="ET47" s="120"/>
      <c r="EU47" s="120"/>
      <c r="EV47" s="120"/>
      <c r="EW47" s="120"/>
    </row>
    <row r="48" spans="1:153" ht="20.25" customHeight="1" x14ac:dyDescent="0.2">
      <c r="A48" s="548"/>
      <c r="B48" s="549"/>
      <c r="C48" s="137" t="s">
        <v>1454</v>
      </c>
      <c r="D48" s="138">
        <v>2</v>
      </c>
      <c r="E48" s="128" t="s">
        <v>1380</v>
      </c>
      <c r="F48" s="128" t="s">
        <v>1432</v>
      </c>
      <c r="G48" s="128"/>
      <c r="H48" s="551"/>
      <c r="I48" s="120"/>
      <c r="J48" s="121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20"/>
      <c r="CI48" s="120"/>
      <c r="CJ48" s="120"/>
      <c r="CK48" s="120"/>
      <c r="CL48" s="120"/>
      <c r="CM48" s="120"/>
      <c r="CN48" s="120"/>
      <c r="CO48" s="120"/>
      <c r="CP48" s="120"/>
      <c r="CQ48" s="120"/>
      <c r="CR48" s="120"/>
      <c r="CS48" s="120"/>
      <c r="CT48" s="120"/>
      <c r="CU48" s="120"/>
      <c r="CV48" s="120"/>
      <c r="CW48" s="120"/>
      <c r="CX48" s="120"/>
      <c r="CY48" s="120"/>
      <c r="CZ48" s="120"/>
      <c r="DA48" s="120"/>
      <c r="DB48" s="120"/>
      <c r="DC48" s="120"/>
      <c r="DD48" s="120"/>
      <c r="DE48" s="120"/>
      <c r="DF48" s="120"/>
      <c r="DG48" s="120"/>
      <c r="DH48" s="120"/>
      <c r="DI48" s="120"/>
      <c r="DJ48" s="120"/>
      <c r="DK48" s="120"/>
      <c r="DL48" s="120"/>
      <c r="DM48" s="120"/>
      <c r="DN48" s="120"/>
      <c r="DO48" s="120"/>
      <c r="DP48" s="120"/>
      <c r="DQ48" s="120"/>
      <c r="DR48" s="120"/>
      <c r="DS48" s="120"/>
      <c r="DT48" s="126"/>
      <c r="DU48" s="126"/>
      <c r="DV48" s="120"/>
      <c r="DW48" s="120"/>
      <c r="DX48" s="120"/>
      <c r="DY48" s="120"/>
      <c r="DZ48" s="120"/>
      <c r="EA48" s="120"/>
      <c r="EB48" s="120"/>
      <c r="EC48" s="120"/>
      <c r="ED48" s="120"/>
      <c r="EE48" s="120"/>
      <c r="EF48" s="120"/>
      <c r="EG48" s="120"/>
      <c r="EH48" s="120"/>
      <c r="EI48" s="120"/>
      <c r="EJ48" s="120"/>
      <c r="EK48" s="120"/>
      <c r="EL48" s="120"/>
      <c r="EM48" s="120"/>
      <c r="EN48" s="120"/>
      <c r="EO48" s="120"/>
      <c r="EP48" s="120"/>
      <c r="EQ48" s="120"/>
      <c r="ER48" s="120"/>
      <c r="ES48" s="120"/>
      <c r="ET48" s="120"/>
      <c r="EU48" s="120"/>
      <c r="EV48" s="120"/>
      <c r="EW48" s="120"/>
    </row>
    <row r="49" spans="1:153" ht="20.25" customHeight="1" x14ac:dyDescent="0.2">
      <c r="A49" s="548"/>
      <c r="B49" s="549"/>
      <c r="C49" s="137" t="s">
        <v>1455</v>
      </c>
      <c r="D49" s="138">
        <v>5</v>
      </c>
      <c r="E49" s="128" t="s">
        <v>1380</v>
      </c>
      <c r="F49" s="128" t="s">
        <v>1443</v>
      </c>
      <c r="G49" s="128"/>
      <c r="H49" s="551"/>
      <c r="I49" s="120"/>
      <c r="J49" s="121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I49" s="120"/>
      <c r="CJ49" s="120"/>
      <c r="CK49" s="120"/>
      <c r="CL49" s="120"/>
      <c r="CM49" s="120"/>
      <c r="CN49" s="120"/>
      <c r="CO49" s="120"/>
      <c r="CP49" s="120"/>
      <c r="CQ49" s="120"/>
      <c r="CR49" s="120"/>
      <c r="CS49" s="120"/>
      <c r="CT49" s="120"/>
      <c r="CU49" s="120"/>
      <c r="CV49" s="120"/>
      <c r="CW49" s="120"/>
      <c r="CX49" s="120"/>
      <c r="CY49" s="120"/>
      <c r="CZ49" s="120"/>
      <c r="DA49" s="120"/>
      <c r="DB49" s="120"/>
      <c r="DC49" s="120"/>
      <c r="DD49" s="120"/>
      <c r="DE49" s="120"/>
      <c r="DF49" s="120"/>
      <c r="DG49" s="120"/>
      <c r="DH49" s="120"/>
      <c r="DI49" s="120"/>
      <c r="DJ49" s="120"/>
      <c r="DK49" s="120"/>
      <c r="DL49" s="120"/>
      <c r="DM49" s="120"/>
      <c r="DN49" s="120"/>
      <c r="DO49" s="120"/>
      <c r="DP49" s="120"/>
      <c r="DQ49" s="120"/>
      <c r="DR49" s="120"/>
      <c r="DS49" s="126"/>
      <c r="DT49" s="126"/>
      <c r="DU49" s="126"/>
      <c r="DV49" s="126"/>
      <c r="DW49" s="126"/>
      <c r="DX49" s="141"/>
      <c r="DY49" s="141"/>
      <c r="DZ49" s="141"/>
      <c r="EA49" s="141"/>
      <c r="EB49" s="141"/>
      <c r="EC49" s="141"/>
      <c r="ED49" s="141"/>
      <c r="EE49" s="120"/>
      <c r="EF49" s="120"/>
      <c r="EG49" s="120"/>
      <c r="EH49" s="120"/>
      <c r="EI49" s="120"/>
      <c r="EJ49" s="120"/>
      <c r="EK49" s="120"/>
      <c r="EL49" s="120"/>
      <c r="EM49" s="120"/>
      <c r="EN49" s="120"/>
      <c r="EO49" s="120"/>
      <c r="EP49" s="120"/>
      <c r="EQ49" s="120"/>
      <c r="ER49" s="120"/>
      <c r="ES49" s="120"/>
      <c r="ET49" s="120"/>
      <c r="EU49" s="120"/>
      <c r="EV49" s="120"/>
      <c r="EW49" s="120"/>
    </row>
    <row r="50" spans="1:153" ht="20.25" customHeight="1" x14ac:dyDescent="0.2">
      <c r="A50" s="548"/>
      <c r="B50" s="549"/>
      <c r="C50" s="137" t="s">
        <v>1444</v>
      </c>
      <c r="D50" s="138">
        <v>1</v>
      </c>
      <c r="E50" s="128" t="s">
        <v>1380</v>
      </c>
      <c r="F50" s="128"/>
      <c r="G50" s="128"/>
      <c r="H50" s="551"/>
      <c r="I50" s="120"/>
      <c r="J50" s="121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I50" s="120"/>
      <c r="CJ50" s="120"/>
      <c r="CK50" s="120"/>
      <c r="CL50" s="120"/>
      <c r="CM50" s="120"/>
      <c r="CN50" s="120"/>
      <c r="CO50" s="120"/>
      <c r="CP50" s="120"/>
      <c r="CQ50" s="120"/>
      <c r="CR50" s="120"/>
      <c r="CS50" s="120"/>
      <c r="CT50" s="120"/>
      <c r="CU50" s="120"/>
      <c r="CV50" s="120"/>
      <c r="CW50" s="120"/>
      <c r="CX50" s="120"/>
      <c r="CY50" s="120"/>
      <c r="CZ50" s="120"/>
      <c r="DA50" s="120"/>
      <c r="DB50" s="120"/>
      <c r="DC50" s="120"/>
      <c r="DD50" s="120"/>
      <c r="DE50" s="120"/>
      <c r="DF50" s="120"/>
      <c r="DG50" s="120"/>
      <c r="DH50" s="120"/>
      <c r="DI50" s="120"/>
      <c r="DJ50" s="120"/>
      <c r="DK50" s="120"/>
      <c r="DL50" s="120"/>
      <c r="DM50" s="120"/>
      <c r="DN50" s="120"/>
      <c r="DO50" s="120"/>
      <c r="DP50" s="120"/>
      <c r="DQ50" s="120"/>
      <c r="DR50" s="120"/>
      <c r="DS50" s="120"/>
      <c r="DT50" s="120"/>
      <c r="DU50" s="120"/>
      <c r="DV50" s="126"/>
      <c r="DW50" s="120"/>
      <c r="DX50" s="120"/>
      <c r="DY50" s="120"/>
      <c r="DZ50" s="120"/>
      <c r="EA50" s="120"/>
      <c r="EB50" s="120"/>
      <c r="EC50" s="120"/>
      <c r="ED50" s="120"/>
      <c r="EE50" s="120"/>
      <c r="EF50" s="120"/>
      <c r="EG50" s="120"/>
      <c r="EH50" s="120"/>
      <c r="EI50" s="120"/>
      <c r="EJ50" s="120"/>
      <c r="EK50" s="120"/>
      <c r="EL50" s="120"/>
      <c r="EM50" s="120"/>
      <c r="EN50" s="120"/>
      <c r="EO50" s="120"/>
      <c r="EP50" s="120"/>
      <c r="EQ50" s="120"/>
      <c r="ER50" s="120"/>
      <c r="ES50" s="120"/>
      <c r="ET50" s="120"/>
      <c r="EU50" s="120"/>
      <c r="EV50" s="120"/>
      <c r="EW50" s="120"/>
    </row>
    <row r="51" spans="1:153" ht="20.25" customHeight="1" x14ac:dyDescent="0.2">
      <c r="A51" s="548"/>
      <c r="B51" s="549"/>
      <c r="C51" s="137" t="s">
        <v>1456</v>
      </c>
      <c r="D51" s="138">
        <v>1</v>
      </c>
      <c r="E51" s="128" t="s">
        <v>1380</v>
      </c>
      <c r="F51" s="128" t="s">
        <v>1443</v>
      </c>
      <c r="G51" s="128"/>
      <c r="H51" s="552"/>
      <c r="I51" s="120"/>
      <c r="J51" s="121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I51" s="120"/>
      <c r="CJ51" s="120"/>
      <c r="CK51" s="120"/>
      <c r="CL51" s="120"/>
      <c r="CM51" s="120"/>
      <c r="CN51" s="120"/>
      <c r="CO51" s="120"/>
      <c r="CP51" s="120"/>
      <c r="CQ51" s="120"/>
      <c r="CR51" s="120"/>
      <c r="CS51" s="120"/>
      <c r="CT51" s="120"/>
      <c r="CU51" s="120"/>
      <c r="CV51" s="120"/>
      <c r="CW51" s="120"/>
      <c r="CX51" s="120"/>
      <c r="CY51" s="120"/>
      <c r="CZ51" s="120"/>
      <c r="DA51" s="120"/>
      <c r="DB51" s="120"/>
      <c r="DC51" s="120"/>
      <c r="DD51" s="120"/>
      <c r="DE51" s="120"/>
      <c r="DF51" s="120"/>
      <c r="DG51" s="120"/>
      <c r="DH51" s="120"/>
      <c r="DI51" s="120"/>
      <c r="DJ51" s="120"/>
      <c r="DK51" s="120"/>
      <c r="DL51" s="120"/>
      <c r="DM51" s="120"/>
      <c r="DN51" s="120"/>
      <c r="DO51" s="120"/>
      <c r="DP51" s="120"/>
      <c r="DQ51" s="120"/>
      <c r="DR51" s="120"/>
      <c r="DS51" s="120"/>
      <c r="DT51" s="120"/>
      <c r="DU51" s="120"/>
      <c r="DV51" s="120"/>
      <c r="DW51" s="126"/>
      <c r="DX51" s="120"/>
      <c r="DY51" s="120"/>
      <c r="DZ51" s="120"/>
      <c r="EA51" s="120"/>
      <c r="EB51" s="120"/>
      <c r="EC51" s="120"/>
      <c r="ED51" s="120"/>
      <c r="EE51" s="120"/>
      <c r="EF51" s="120"/>
      <c r="EG51" s="120"/>
      <c r="EH51" s="120"/>
      <c r="EI51" s="120"/>
      <c r="EJ51" s="120"/>
      <c r="EK51" s="120"/>
      <c r="EL51" s="120"/>
      <c r="EM51" s="120"/>
      <c r="EN51" s="120"/>
      <c r="EO51" s="120"/>
      <c r="EP51" s="120"/>
      <c r="EQ51" s="120"/>
      <c r="ER51" s="120"/>
      <c r="ES51" s="120"/>
      <c r="ET51" s="120"/>
      <c r="EU51" s="120"/>
      <c r="EV51" s="120"/>
      <c r="EW51" s="120"/>
    </row>
    <row r="52" spans="1:153" ht="21.75" customHeight="1" x14ac:dyDescent="0.2">
      <c r="A52" s="548">
        <v>8</v>
      </c>
      <c r="B52" s="549" t="s">
        <v>1457</v>
      </c>
      <c r="C52" s="137" t="s">
        <v>1458</v>
      </c>
      <c r="D52" s="138">
        <v>1</v>
      </c>
      <c r="E52" s="128" t="s">
        <v>1380</v>
      </c>
      <c r="F52" s="128"/>
      <c r="G52" s="128"/>
      <c r="H52" s="550" t="s">
        <v>1459</v>
      </c>
      <c r="I52" s="120"/>
      <c r="J52" s="121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20"/>
      <c r="CI52" s="120"/>
      <c r="CJ52" s="120"/>
      <c r="CK52" s="120"/>
      <c r="CL52" s="120"/>
      <c r="CM52" s="120"/>
      <c r="CN52" s="120"/>
      <c r="CO52" s="120"/>
      <c r="CP52" s="120"/>
      <c r="CQ52" s="120"/>
      <c r="CR52" s="120"/>
      <c r="CS52" s="120"/>
      <c r="CT52" s="120"/>
      <c r="CU52" s="120"/>
      <c r="CV52" s="120"/>
      <c r="CW52" s="120"/>
      <c r="CX52" s="120"/>
      <c r="CY52" s="120"/>
      <c r="CZ52" s="120"/>
      <c r="DA52" s="120"/>
      <c r="DB52" s="120"/>
      <c r="DC52" s="120"/>
      <c r="DD52" s="120"/>
      <c r="DE52" s="120"/>
      <c r="DF52" s="120"/>
      <c r="DG52" s="120"/>
      <c r="DH52" s="120"/>
      <c r="DI52" s="120"/>
      <c r="DJ52" s="120"/>
      <c r="DK52" s="120"/>
      <c r="DL52" s="120"/>
      <c r="DM52" s="120"/>
      <c r="DN52" s="120"/>
      <c r="DO52" s="120"/>
      <c r="DP52" s="120"/>
      <c r="DQ52" s="120"/>
      <c r="DR52" s="120"/>
      <c r="DS52" s="120"/>
      <c r="DT52" s="120"/>
      <c r="DU52" s="120"/>
      <c r="DV52" s="120"/>
      <c r="DW52" s="120"/>
      <c r="DX52" s="126"/>
      <c r="DY52" s="120"/>
      <c r="DZ52" s="120"/>
      <c r="EA52" s="120"/>
      <c r="EB52" s="120"/>
      <c r="EC52" s="120"/>
      <c r="ED52" s="120"/>
      <c r="EE52" s="120"/>
      <c r="EF52" s="120"/>
      <c r="EG52" s="120"/>
      <c r="EH52" s="120"/>
      <c r="EI52" s="120"/>
      <c r="EJ52" s="120"/>
      <c r="EK52" s="120"/>
      <c r="EL52" s="120"/>
      <c r="EM52" s="120"/>
      <c r="EN52" s="120"/>
      <c r="EO52" s="120"/>
      <c r="EP52" s="120"/>
      <c r="EQ52" s="120"/>
      <c r="ER52" s="120"/>
      <c r="ES52" s="120"/>
      <c r="ET52" s="120"/>
      <c r="EU52" s="120"/>
      <c r="EV52" s="120"/>
      <c r="EW52" s="120"/>
    </row>
    <row r="53" spans="1:153" ht="21.75" customHeight="1" x14ac:dyDescent="0.2">
      <c r="A53" s="548"/>
      <c r="B53" s="549"/>
      <c r="C53" s="137" t="s">
        <v>1454</v>
      </c>
      <c r="D53" s="138">
        <v>3</v>
      </c>
      <c r="E53" s="128" t="s">
        <v>1380</v>
      </c>
      <c r="F53" s="128" t="s">
        <v>1432</v>
      </c>
      <c r="G53" s="128"/>
      <c r="H53" s="551"/>
      <c r="I53" s="120"/>
      <c r="J53" s="121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20"/>
      <c r="CI53" s="120"/>
      <c r="CJ53" s="120"/>
      <c r="CK53" s="120"/>
      <c r="CL53" s="120"/>
      <c r="CM53" s="120"/>
      <c r="CN53" s="120"/>
      <c r="CO53" s="120"/>
      <c r="CP53" s="120"/>
      <c r="CQ53" s="120"/>
      <c r="CR53" s="120"/>
      <c r="CS53" s="120"/>
      <c r="CT53" s="120"/>
      <c r="CU53" s="120"/>
      <c r="CV53" s="120"/>
      <c r="CW53" s="120"/>
      <c r="CX53" s="120"/>
      <c r="CY53" s="120"/>
      <c r="CZ53" s="120"/>
      <c r="DA53" s="120"/>
      <c r="DB53" s="120"/>
      <c r="DC53" s="120"/>
      <c r="DD53" s="120"/>
      <c r="DE53" s="120"/>
      <c r="DF53" s="120"/>
      <c r="DG53" s="120"/>
      <c r="DH53" s="120"/>
      <c r="DI53" s="120"/>
      <c r="DJ53" s="120"/>
      <c r="DK53" s="120"/>
      <c r="DL53" s="120"/>
      <c r="DM53" s="120"/>
      <c r="DN53" s="120"/>
      <c r="DO53" s="120"/>
      <c r="DP53" s="120"/>
      <c r="DQ53" s="120"/>
      <c r="DR53" s="120"/>
      <c r="DS53" s="120"/>
      <c r="DT53" s="120"/>
      <c r="DU53" s="120"/>
      <c r="DV53" s="120"/>
      <c r="DW53" s="120"/>
      <c r="DX53" s="120"/>
      <c r="DY53" s="126"/>
      <c r="DZ53" s="126"/>
      <c r="EA53" s="126"/>
      <c r="EB53" s="120"/>
      <c r="EC53" s="120"/>
      <c r="ED53" s="120"/>
      <c r="EE53" s="120"/>
      <c r="EF53" s="120"/>
      <c r="EG53" s="120"/>
      <c r="EH53" s="120"/>
      <c r="EI53" s="120"/>
      <c r="EJ53" s="120"/>
      <c r="EK53" s="120"/>
      <c r="EL53" s="120"/>
      <c r="EM53" s="120"/>
      <c r="EN53" s="120"/>
      <c r="EO53" s="120"/>
      <c r="EP53" s="120"/>
      <c r="EQ53" s="120"/>
      <c r="ER53" s="120"/>
      <c r="ES53" s="120"/>
      <c r="ET53" s="120"/>
      <c r="EU53" s="120"/>
      <c r="EV53" s="120"/>
      <c r="EW53" s="120"/>
    </row>
    <row r="54" spans="1:153" ht="21.75" customHeight="1" x14ac:dyDescent="0.2">
      <c r="A54" s="548"/>
      <c r="B54" s="549"/>
      <c r="C54" s="137" t="s">
        <v>1455</v>
      </c>
      <c r="D54" s="138">
        <v>5</v>
      </c>
      <c r="E54" s="128" t="s">
        <v>1380</v>
      </c>
      <c r="F54" s="128" t="s">
        <v>1432</v>
      </c>
      <c r="G54" s="128"/>
      <c r="H54" s="551"/>
      <c r="I54" s="120"/>
      <c r="J54" s="121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I54" s="120"/>
      <c r="CJ54" s="120"/>
      <c r="CK54" s="120"/>
      <c r="CL54" s="120"/>
      <c r="CM54" s="120"/>
      <c r="CN54" s="120"/>
      <c r="CO54" s="120"/>
      <c r="CP54" s="120"/>
      <c r="CQ54" s="120"/>
      <c r="CR54" s="120"/>
      <c r="CS54" s="120"/>
      <c r="CT54" s="120"/>
      <c r="CU54" s="120"/>
      <c r="CV54" s="120"/>
      <c r="CW54" s="120"/>
      <c r="CX54" s="120"/>
      <c r="CY54" s="120"/>
      <c r="CZ54" s="120"/>
      <c r="DA54" s="120"/>
      <c r="DB54" s="120"/>
      <c r="DC54" s="120"/>
      <c r="DD54" s="120"/>
      <c r="DE54" s="120"/>
      <c r="DF54" s="120"/>
      <c r="DG54" s="120"/>
      <c r="DH54" s="120"/>
      <c r="DI54" s="120"/>
      <c r="DJ54" s="120"/>
      <c r="DK54" s="120"/>
      <c r="DL54" s="120"/>
      <c r="DM54" s="120"/>
      <c r="DN54" s="120"/>
      <c r="DO54" s="120"/>
      <c r="DP54" s="120"/>
      <c r="DQ54" s="120"/>
      <c r="DR54" s="120"/>
      <c r="DS54" s="120"/>
      <c r="DT54" s="120"/>
      <c r="DU54" s="120"/>
      <c r="DV54" s="120"/>
      <c r="DW54" s="120"/>
      <c r="DX54" s="126"/>
      <c r="DY54" s="126"/>
      <c r="DZ54" s="126"/>
      <c r="EA54" s="126"/>
      <c r="EB54" s="126"/>
      <c r="EC54" s="141"/>
      <c r="ED54" s="141"/>
      <c r="EE54" s="141"/>
      <c r="EF54" s="141"/>
      <c r="EG54" s="141"/>
      <c r="EH54" s="141"/>
      <c r="EI54" s="141"/>
      <c r="EJ54" s="141"/>
      <c r="EK54" s="141"/>
      <c r="EL54" s="141"/>
      <c r="EM54" s="141"/>
      <c r="EN54" s="141"/>
      <c r="EO54" s="141"/>
      <c r="EP54" s="141"/>
      <c r="EQ54" s="141"/>
      <c r="ER54" s="141"/>
      <c r="ES54" s="141"/>
      <c r="ET54" s="141"/>
      <c r="EU54" s="141"/>
      <c r="EV54" s="141"/>
      <c r="EW54" s="141"/>
    </row>
    <row r="55" spans="1:153" ht="21.75" customHeight="1" x14ac:dyDescent="0.2">
      <c r="A55" s="548"/>
      <c r="B55" s="549"/>
      <c r="C55" s="137" t="s">
        <v>1460</v>
      </c>
      <c r="D55" s="138">
        <v>1</v>
      </c>
      <c r="E55" s="128" t="s">
        <v>1380</v>
      </c>
      <c r="F55" s="128" t="s">
        <v>1461</v>
      </c>
      <c r="G55" s="128"/>
      <c r="H55" s="552"/>
      <c r="I55" s="120"/>
      <c r="J55" s="121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I55" s="120"/>
      <c r="CJ55" s="120"/>
      <c r="CK55" s="120"/>
      <c r="CL55" s="120"/>
      <c r="CM55" s="120"/>
      <c r="CN55" s="120"/>
      <c r="CO55" s="120"/>
      <c r="CP55" s="120"/>
      <c r="CQ55" s="120"/>
      <c r="CR55" s="120"/>
      <c r="CS55" s="120"/>
      <c r="CT55" s="120"/>
      <c r="CU55" s="120"/>
      <c r="CV55" s="120"/>
      <c r="CW55" s="120"/>
      <c r="CX55" s="120"/>
      <c r="CY55" s="120"/>
      <c r="CZ55" s="120"/>
      <c r="DA55" s="120"/>
      <c r="DB55" s="120"/>
      <c r="DC55" s="120"/>
      <c r="DD55" s="120"/>
      <c r="DE55" s="120"/>
      <c r="DF55" s="120"/>
      <c r="DG55" s="120"/>
      <c r="DH55" s="120"/>
      <c r="DI55" s="120"/>
      <c r="DJ55" s="120"/>
      <c r="DK55" s="120"/>
      <c r="DL55" s="120"/>
      <c r="DM55" s="120"/>
      <c r="DN55" s="120"/>
      <c r="DO55" s="120"/>
      <c r="DP55" s="120"/>
      <c r="DQ55" s="120"/>
      <c r="DR55" s="120"/>
      <c r="DS55" s="120"/>
      <c r="DT55" s="120"/>
      <c r="DU55" s="120"/>
      <c r="DV55" s="120"/>
      <c r="DW55" s="120"/>
      <c r="DX55" s="120"/>
      <c r="DY55" s="120"/>
      <c r="DZ55" s="120"/>
      <c r="EA55" s="120"/>
      <c r="EB55" s="120"/>
      <c r="EC55" s="126"/>
      <c r="ED55" s="120"/>
      <c r="EE55" s="120"/>
      <c r="EF55" s="120"/>
      <c r="EG55" s="120"/>
      <c r="EH55" s="120"/>
      <c r="EI55" s="120"/>
      <c r="EJ55" s="141"/>
      <c r="EK55" s="141"/>
      <c r="EL55" s="141"/>
      <c r="EM55" s="141"/>
      <c r="EN55" s="141"/>
      <c r="EO55" s="141"/>
      <c r="EP55" s="141"/>
      <c r="EQ55" s="141"/>
      <c r="ER55" s="141"/>
      <c r="ES55" s="141"/>
      <c r="ET55" s="141"/>
      <c r="EU55" s="141"/>
      <c r="EV55" s="141"/>
      <c r="EW55" s="141"/>
    </row>
    <row r="56" spans="1:153" x14ac:dyDescent="0.2">
      <c r="A56" s="554">
        <v>9</v>
      </c>
      <c r="B56" s="556" t="s">
        <v>1462</v>
      </c>
      <c r="C56" s="137" t="s">
        <v>1463</v>
      </c>
      <c r="D56" s="138">
        <v>5</v>
      </c>
      <c r="E56" s="128" t="s">
        <v>1380</v>
      </c>
      <c r="F56" s="128" t="s">
        <v>1464</v>
      </c>
      <c r="G56" s="558" t="s">
        <v>1465</v>
      </c>
      <c r="H56" s="559"/>
      <c r="I56" s="120"/>
      <c r="J56" s="121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I56" s="120"/>
      <c r="CJ56" s="120"/>
      <c r="CK56" s="120"/>
      <c r="CL56" s="120"/>
      <c r="CM56" s="120"/>
      <c r="CN56" s="120"/>
      <c r="CO56" s="120"/>
      <c r="CP56" s="120"/>
      <c r="CQ56" s="120"/>
      <c r="CR56" s="120"/>
      <c r="CS56" s="120"/>
      <c r="CT56" s="120"/>
      <c r="CU56" s="120"/>
      <c r="CV56" s="120"/>
      <c r="CW56" s="120"/>
      <c r="CX56" s="120"/>
      <c r="CY56" s="120"/>
      <c r="CZ56" s="120"/>
      <c r="DA56" s="120"/>
      <c r="DB56" s="120"/>
      <c r="DC56" s="120"/>
      <c r="DD56" s="120"/>
      <c r="DE56" s="120"/>
      <c r="DF56" s="120"/>
      <c r="DG56" s="120"/>
      <c r="DH56" s="120"/>
      <c r="DI56" s="120"/>
      <c r="DJ56" s="120"/>
      <c r="DK56" s="120"/>
      <c r="DL56" s="120"/>
      <c r="DM56" s="120"/>
      <c r="DN56" s="120"/>
      <c r="DO56" s="120"/>
      <c r="DP56" s="120"/>
      <c r="DQ56" s="120"/>
      <c r="DR56" s="120"/>
      <c r="DS56" s="120"/>
      <c r="DT56" s="120"/>
      <c r="DU56" s="120"/>
      <c r="DV56" s="120"/>
      <c r="DW56" s="120"/>
      <c r="DX56" s="120"/>
      <c r="DY56" s="120"/>
      <c r="DZ56" s="120"/>
      <c r="EA56" s="120"/>
      <c r="EB56" s="120"/>
      <c r="EC56" s="120"/>
      <c r="ED56" s="126"/>
      <c r="EE56" s="126"/>
      <c r="EF56" s="126"/>
      <c r="EG56" s="126"/>
      <c r="EH56" s="126"/>
      <c r="EI56" s="120"/>
      <c r="EJ56" s="141"/>
      <c r="EK56" s="141"/>
      <c r="EL56" s="141"/>
      <c r="EM56" s="141"/>
      <c r="EN56" s="141"/>
      <c r="EO56" s="141"/>
      <c r="EP56" s="141"/>
      <c r="EQ56" s="141"/>
      <c r="ER56" s="141"/>
      <c r="ES56" s="141"/>
      <c r="ET56" s="141"/>
      <c r="EU56" s="141"/>
      <c r="EV56" s="141"/>
      <c r="EW56" s="141"/>
    </row>
    <row r="57" spans="1:153" x14ac:dyDescent="0.2">
      <c r="A57" s="555"/>
      <c r="B57" s="557"/>
      <c r="C57" s="123" t="s">
        <v>1466</v>
      </c>
      <c r="D57" s="124"/>
      <c r="E57" s="125"/>
      <c r="F57" s="125"/>
      <c r="G57" s="142"/>
      <c r="H57" s="143"/>
      <c r="I57" s="120"/>
      <c r="J57" s="121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I57" s="120"/>
      <c r="CJ57" s="120"/>
      <c r="CK57" s="120"/>
      <c r="CL57" s="120"/>
      <c r="CM57" s="120"/>
      <c r="CN57" s="120"/>
      <c r="CO57" s="120"/>
      <c r="CP57" s="120"/>
      <c r="CQ57" s="120"/>
      <c r="CR57" s="120"/>
      <c r="CS57" s="120"/>
      <c r="CT57" s="120"/>
      <c r="CU57" s="120"/>
      <c r="CV57" s="120"/>
      <c r="CW57" s="120"/>
      <c r="CX57" s="120"/>
      <c r="CY57" s="120"/>
      <c r="CZ57" s="120"/>
      <c r="DA57" s="120"/>
      <c r="DB57" s="120"/>
      <c r="DC57" s="120"/>
      <c r="DD57" s="120"/>
      <c r="DE57" s="120"/>
      <c r="DF57" s="120"/>
      <c r="DG57" s="120"/>
      <c r="DH57" s="120"/>
      <c r="DI57" s="120"/>
      <c r="DJ57" s="120"/>
      <c r="DK57" s="120"/>
      <c r="DL57" s="120"/>
      <c r="DM57" s="120"/>
      <c r="DN57" s="120"/>
      <c r="DO57" s="120"/>
      <c r="DP57" s="120"/>
      <c r="DQ57" s="120"/>
      <c r="DR57" s="120"/>
      <c r="DS57" s="120"/>
      <c r="DT57" s="120"/>
      <c r="DU57" s="120"/>
      <c r="DV57" s="120"/>
      <c r="DW57" s="120"/>
      <c r="DX57" s="120"/>
      <c r="DY57" s="120"/>
      <c r="DZ57" s="120"/>
      <c r="EA57" s="120"/>
      <c r="EB57" s="120"/>
      <c r="EC57" s="120"/>
      <c r="ED57" s="120"/>
      <c r="EE57" s="120"/>
      <c r="EF57" s="120"/>
      <c r="EG57" s="120"/>
      <c r="EH57" s="120"/>
      <c r="EI57" s="120"/>
      <c r="EJ57" s="141"/>
      <c r="EK57" s="141"/>
      <c r="EL57" s="141"/>
      <c r="EM57" s="141"/>
      <c r="EN57" s="141"/>
      <c r="EO57" s="141"/>
      <c r="EP57" s="141"/>
      <c r="EQ57" s="141"/>
      <c r="ER57" s="141"/>
      <c r="ES57" s="141"/>
      <c r="ET57" s="141"/>
      <c r="EU57" s="141"/>
      <c r="EV57" s="141"/>
      <c r="EW57" s="141"/>
    </row>
    <row r="58" spans="1:153" ht="21.6" customHeight="1" x14ac:dyDescent="0.2">
      <c r="A58" s="548">
        <v>10</v>
      </c>
      <c r="B58" s="549" t="s">
        <v>1467</v>
      </c>
      <c r="C58" s="137" t="s">
        <v>1468</v>
      </c>
      <c r="D58" s="138">
        <v>1</v>
      </c>
      <c r="E58" s="128" t="s">
        <v>1380</v>
      </c>
      <c r="F58" s="128" t="s">
        <v>1469</v>
      </c>
      <c r="G58" s="128"/>
      <c r="H58" s="128"/>
      <c r="I58" s="120"/>
      <c r="J58" s="121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20"/>
      <c r="CI58" s="120"/>
      <c r="CJ58" s="120"/>
      <c r="CK58" s="120"/>
      <c r="CL58" s="120"/>
      <c r="CM58" s="120"/>
      <c r="CN58" s="120"/>
      <c r="CO58" s="120"/>
      <c r="CP58" s="120"/>
      <c r="CQ58" s="120"/>
      <c r="CR58" s="120"/>
      <c r="CS58" s="120"/>
      <c r="CT58" s="120"/>
      <c r="CU58" s="120"/>
      <c r="CV58" s="120"/>
      <c r="CW58" s="120"/>
      <c r="CX58" s="120"/>
      <c r="CY58" s="120"/>
      <c r="CZ58" s="120"/>
      <c r="DA58" s="120"/>
      <c r="DB58" s="120"/>
      <c r="DC58" s="120"/>
      <c r="DD58" s="120"/>
      <c r="DE58" s="120"/>
      <c r="DF58" s="120"/>
      <c r="DG58" s="120"/>
      <c r="DH58" s="120"/>
      <c r="DI58" s="120"/>
      <c r="DJ58" s="120"/>
      <c r="DK58" s="120"/>
      <c r="DL58" s="120"/>
      <c r="DM58" s="120"/>
      <c r="DN58" s="120"/>
      <c r="DO58" s="120"/>
      <c r="DP58" s="120"/>
      <c r="DQ58" s="120"/>
      <c r="DR58" s="120"/>
      <c r="DS58" s="120"/>
      <c r="DT58" s="120"/>
      <c r="DU58" s="120"/>
      <c r="DV58" s="120"/>
      <c r="DW58" s="120"/>
      <c r="DX58" s="120"/>
      <c r="DY58" s="120"/>
      <c r="DZ58" s="120"/>
      <c r="EA58" s="120"/>
      <c r="EB58" s="120"/>
      <c r="EC58" s="120"/>
      <c r="ED58" s="120"/>
      <c r="EE58" s="120"/>
      <c r="EF58" s="120"/>
      <c r="EG58" s="120"/>
      <c r="EH58" s="120"/>
      <c r="EI58" s="126"/>
      <c r="EJ58" s="141"/>
      <c r="EK58" s="141"/>
      <c r="EL58" s="141"/>
      <c r="EM58" s="141"/>
      <c r="EN58" s="141"/>
      <c r="EO58" s="141"/>
      <c r="EP58" s="141"/>
      <c r="EQ58" s="141"/>
      <c r="ER58" s="141"/>
      <c r="ES58" s="141"/>
      <c r="ET58" s="141"/>
      <c r="EU58" s="141"/>
      <c r="EV58" s="141"/>
      <c r="EW58" s="141"/>
    </row>
    <row r="59" spans="1:153" ht="21.6" customHeight="1" x14ac:dyDescent="0.2">
      <c r="A59" s="548"/>
      <c r="B59" s="549"/>
      <c r="C59" s="123" t="s">
        <v>1470</v>
      </c>
      <c r="D59" s="124"/>
      <c r="E59" s="125"/>
      <c r="F59" s="125"/>
      <c r="G59" s="125"/>
      <c r="H59" s="125"/>
      <c r="I59" s="120"/>
      <c r="J59" s="121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I59" s="120"/>
      <c r="CJ59" s="120"/>
      <c r="CK59" s="120"/>
      <c r="CL59" s="120"/>
      <c r="CM59" s="120"/>
      <c r="CN59" s="120"/>
      <c r="CO59" s="120"/>
      <c r="CP59" s="120"/>
      <c r="CQ59" s="120"/>
      <c r="CR59" s="120"/>
      <c r="CS59" s="120"/>
      <c r="CT59" s="120"/>
      <c r="CU59" s="120"/>
      <c r="CV59" s="120"/>
      <c r="CW59" s="120"/>
      <c r="CX59" s="120"/>
      <c r="CY59" s="120"/>
      <c r="CZ59" s="120"/>
      <c r="DA59" s="120"/>
      <c r="DB59" s="120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  <c r="DR59" s="120"/>
      <c r="DS59" s="120"/>
      <c r="DT59" s="120"/>
      <c r="DU59" s="120"/>
      <c r="DV59" s="120"/>
      <c r="DW59" s="120"/>
      <c r="DX59" s="120"/>
      <c r="DY59" s="120"/>
      <c r="DZ59" s="120"/>
      <c r="EA59" s="120"/>
      <c r="EB59" s="120"/>
      <c r="EC59" s="120"/>
      <c r="ED59" s="120"/>
      <c r="EE59" s="120"/>
      <c r="EF59" s="120"/>
      <c r="EG59" s="120"/>
      <c r="EH59" s="120"/>
      <c r="EI59" s="120"/>
      <c r="EJ59" s="120"/>
      <c r="EK59" s="120"/>
      <c r="EL59" s="120"/>
      <c r="EM59" s="120"/>
      <c r="EN59" s="120"/>
      <c r="EO59" s="120"/>
      <c r="EP59" s="120"/>
      <c r="EQ59" s="120"/>
      <c r="ER59" s="120"/>
    </row>
    <row r="60" spans="1:153" s="149" customFormat="1" x14ac:dyDescent="0.2">
      <c r="A60" s="144"/>
      <c r="B60" s="145"/>
      <c r="C60" s="146"/>
      <c r="D60" s="146"/>
      <c r="E60" s="146"/>
      <c r="F60" s="147"/>
      <c r="G60" s="146"/>
      <c r="H60" s="148"/>
      <c r="I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A60" s="107"/>
      <c r="DB60" s="107"/>
      <c r="DC60" s="107"/>
      <c r="DD60" s="107"/>
      <c r="DE60" s="107"/>
      <c r="DF60" s="107"/>
      <c r="DG60" s="107"/>
      <c r="DH60" s="107"/>
      <c r="DI60" s="107"/>
      <c r="DJ60" s="107"/>
      <c r="DK60" s="107"/>
      <c r="DL60" s="107"/>
      <c r="DM60" s="107"/>
      <c r="DN60" s="107"/>
      <c r="DO60" s="107"/>
      <c r="DP60" s="107"/>
      <c r="DQ60" s="107"/>
      <c r="DR60" s="107"/>
      <c r="DS60" s="107"/>
      <c r="DT60" s="107"/>
      <c r="DU60" s="107"/>
      <c r="DV60" s="107"/>
      <c r="DW60" s="107"/>
      <c r="DX60" s="107"/>
      <c r="DY60" s="107"/>
      <c r="DZ60" s="107"/>
      <c r="EA60" s="107"/>
      <c r="EB60" s="107"/>
      <c r="EC60" s="107"/>
      <c r="ED60" s="107"/>
      <c r="EE60" s="107"/>
      <c r="EF60" s="107"/>
      <c r="EG60" s="107"/>
      <c r="EH60" s="107"/>
      <c r="EI60" s="107"/>
      <c r="EJ60" s="107"/>
      <c r="EK60" s="107"/>
      <c r="EL60" s="107"/>
      <c r="EM60" s="107"/>
      <c r="EN60" s="107"/>
      <c r="EO60" s="107"/>
      <c r="EP60" s="107"/>
      <c r="EQ60" s="107"/>
      <c r="ER60" s="107"/>
      <c r="ES60" s="149">
        <v>114</v>
      </c>
    </row>
    <row r="61" spans="1:153" x14ac:dyDescent="0.2">
      <c r="A61" s="111"/>
      <c r="B61" s="150"/>
      <c r="C61" s="151"/>
      <c r="D61" s="151"/>
      <c r="E61" s="151"/>
      <c r="F61" s="152"/>
      <c r="G61" s="151"/>
      <c r="H61" s="110"/>
      <c r="J61" s="153"/>
    </row>
    <row r="62" spans="1:153" x14ac:dyDescent="0.2">
      <c r="H62" s="553" t="s">
        <v>1471</v>
      </c>
      <c r="I62" s="553"/>
    </row>
    <row r="63" spans="1:153" x14ac:dyDescent="0.2">
      <c r="H63" s="154" t="s">
        <v>1472</v>
      </c>
      <c r="I63" s="155"/>
    </row>
    <row r="64" spans="1:153" x14ac:dyDescent="0.2">
      <c r="H64" s="154" t="s">
        <v>1473</v>
      </c>
      <c r="I64" s="126"/>
    </row>
    <row r="65" spans="8:9" x14ac:dyDescent="0.2">
      <c r="H65" s="120" t="s">
        <v>1474</v>
      </c>
      <c r="I65" s="156"/>
    </row>
  </sheetData>
  <mergeCells count="58">
    <mergeCell ref="A58:A59"/>
    <mergeCell ref="B58:B59"/>
    <mergeCell ref="H62:I62"/>
    <mergeCell ref="A52:A55"/>
    <mergeCell ref="B52:B55"/>
    <mergeCell ref="H52:H55"/>
    <mergeCell ref="A56:A57"/>
    <mergeCell ref="B56:B57"/>
    <mergeCell ref="G56:H56"/>
    <mergeCell ref="H32:H38"/>
    <mergeCell ref="A40:A45"/>
    <mergeCell ref="B40:B45"/>
    <mergeCell ref="H40:H45"/>
    <mergeCell ref="A47:A51"/>
    <mergeCell ref="B47:B51"/>
    <mergeCell ref="H47:H51"/>
    <mergeCell ref="A12:A23"/>
    <mergeCell ref="B12:B23"/>
    <mergeCell ref="A24:A31"/>
    <mergeCell ref="B24:B31"/>
    <mergeCell ref="A32:A39"/>
    <mergeCell ref="B32:B39"/>
    <mergeCell ref="DY4:EC5"/>
    <mergeCell ref="ED4:EH5"/>
    <mergeCell ref="EI4:EM5"/>
    <mergeCell ref="EN4:ER5"/>
    <mergeCell ref="A7:A11"/>
    <mergeCell ref="B7:B11"/>
    <mergeCell ref="CU4:CY5"/>
    <mergeCell ref="CZ4:DD5"/>
    <mergeCell ref="DE4:DI5"/>
    <mergeCell ref="DJ4:DN5"/>
    <mergeCell ref="DO4:DS5"/>
    <mergeCell ref="DT4:DX5"/>
    <mergeCell ref="BQ4:BU5"/>
    <mergeCell ref="BV4:BZ5"/>
    <mergeCell ref="CA4:CE5"/>
    <mergeCell ref="CF4:CJ5"/>
    <mergeCell ref="CK4:CO5"/>
    <mergeCell ref="CP4:CT5"/>
    <mergeCell ref="AM4:AQ5"/>
    <mergeCell ref="AR4:AV5"/>
    <mergeCell ref="AW4:BA5"/>
    <mergeCell ref="BB4:BF5"/>
    <mergeCell ref="BG4:BK5"/>
    <mergeCell ref="BL4:BP5"/>
    <mergeCell ref="AH4:AL5"/>
    <mergeCell ref="A4:A6"/>
    <mergeCell ref="B4:C6"/>
    <mergeCell ref="D4:D6"/>
    <mergeCell ref="E4:E6"/>
    <mergeCell ref="F4:F6"/>
    <mergeCell ref="G4:H5"/>
    <mergeCell ref="I4:M5"/>
    <mergeCell ref="N4:R5"/>
    <mergeCell ref="S4:W5"/>
    <mergeCell ref="X4:AB5"/>
    <mergeCell ref="AC4:A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0EFF-D9A5-4FB1-A0BB-75E600A01B27}">
  <dimension ref="A2:P77"/>
  <sheetViews>
    <sheetView zoomScale="85" zoomScaleNormal="85" workbookViewId="0">
      <selection activeCell="M16" sqref="M16"/>
    </sheetView>
  </sheetViews>
  <sheetFormatPr defaultColWidth="9.140625" defaultRowHeight="15" x14ac:dyDescent="0.25"/>
  <cols>
    <col min="1" max="1" width="2.7109375" style="3" customWidth="1"/>
    <col min="2" max="2" width="9.140625" style="3"/>
    <col min="3" max="3" width="23" style="3" customWidth="1"/>
    <col min="4" max="4" width="23.85546875" style="3" customWidth="1"/>
    <col min="5" max="5" width="23.5703125" style="3" customWidth="1"/>
    <col min="6" max="6" width="18.42578125" style="3" customWidth="1"/>
    <col min="7" max="7" width="15.28515625" style="3" customWidth="1"/>
    <col min="8" max="8" width="46.28515625" style="3" customWidth="1"/>
    <col min="9" max="9" width="10.7109375" style="3" customWidth="1"/>
    <col min="10" max="10" width="11.42578125" style="3" customWidth="1"/>
    <col min="11" max="11" width="9.140625" style="3"/>
    <col min="12" max="12" width="2.42578125" style="3" customWidth="1"/>
    <col min="13" max="13" width="2.85546875" style="3" customWidth="1"/>
    <col min="14" max="14" width="27.140625" style="3" customWidth="1"/>
    <col min="15" max="15" width="22.85546875" style="3" customWidth="1"/>
    <col min="16" max="16" width="23" style="3" customWidth="1"/>
    <col min="17" max="16384" width="9.140625" style="3"/>
  </cols>
  <sheetData>
    <row r="2" spans="1:16" ht="15.75" thickBot="1" x14ac:dyDescent="0.3"/>
    <row r="3" spans="1:16" ht="22.5" customHeight="1" thickBot="1" x14ac:dyDescent="0.3">
      <c r="B3" s="563" t="s">
        <v>0</v>
      </c>
      <c r="C3" s="566" t="s">
        <v>1</v>
      </c>
      <c r="D3" s="566" t="s">
        <v>2</v>
      </c>
      <c r="E3" s="566" t="s">
        <v>3</v>
      </c>
      <c r="F3" s="569" t="s">
        <v>4</v>
      </c>
      <c r="G3" s="569"/>
      <c r="H3" s="570"/>
      <c r="I3" s="569" t="s">
        <v>5</v>
      </c>
      <c r="J3" s="570"/>
      <c r="N3" s="560" t="s">
        <v>6</v>
      </c>
      <c r="O3" s="561"/>
      <c r="P3" s="562"/>
    </row>
    <row r="4" spans="1:16" ht="15.75" thickBot="1" x14ac:dyDescent="0.3">
      <c r="A4" s="4"/>
      <c r="B4" s="564"/>
      <c r="C4" s="567"/>
      <c r="D4" s="567"/>
      <c r="E4" s="567"/>
      <c r="F4" s="571"/>
      <c r="G4" s="571"/>
      <c r="H4" s="572"/>
      <c r="I4" s="571"/>
      <c r="J4" s="572"/>
      <c r="N4" s="1" t="s">
        <v>7</v>
      </c>
      <c r="O4" s="13">
        <v>4</v>
      </c>
      <c r="P4" s="14"/>
    </row>
    <row r="5" spans="1:16" ht="34.5" customHeight="1" thickBot="1" x14ac:dyDescent="0.3">
      <c r="A5" s="4"/>
      <c r="B5" s="565"/>
      <c r="C5" s="568"/>
      <c r="D5" s="568"/>
      <c r="E5" s="568"/>
      <c r="F5" s="1" t="s">
        <v>8</v>
      </c>
      <c r="G5" s="1" t="s">
        <v>9</v>
      </c>
      <c r="H5" s="1" t="s">
        <v>10</v>
      </c>
      <c r="I5" s="1" t="s">
        <v>11</v>
      </c>
      <c r="J5" s="307" t="s">
        <v>12</v>
      </c>
      <c r="N5" s="2" t="s">
        <v>6</v>
      </c>
      <c r="O5" s="1" t="s">
        <v>13</v>
      </c>
      <c r="P5" s="10" t="s">
        <v>14</v>
      </c>
    </row>
    <row r="6" spans="1:16" x14ac:dyDescent="0.25">
      <c r="A6" s="4"/>
      <c r="B6" s="4"/>
      <c r="C6" s="5"/>
      <c r="D6" s="5" t="s">
        <v>1083</v>
      </c>
      <c r="E6" s="5" t="s">
        <v>21</v>
      </c>
      <c r="F6" s="5">
        <v>20</v>
      </c>
      <c r="G6" s="5" t="s">
        <v>1086</v>
      </c>
      <c r="H6" s="26" t="s">
        <v>1089</v>
      </c>
      <c r="I6" s="5" t="s">
        <v>1102</v>
      </c>
      <c r="J6" s="6"/>
      <c r="N6" s="4" t="s">
        <v>15</v>
      </c>
      <c r="O6" s="5">
        <f>COUNTIF('LEGACY RESOURCE MAP'!E:E, "=VIF")</f>
        <v>10</v>
      </c>
      <c r="P6" s="6">
        <f>O6*O4</f>
        <v>40</v>
      </c>
    </row>
    <row r="7" spans="1:16" ht="30.6" customHeight="1" x14ac:dyDescent="0.25">
      <c r="A7" s="4"/>
      <c r="B7" s="4"/>
      <c r="C7" s="5"/>
      <c r="D7" s="5" t="s">
        <v>1084</v>
      </c>
      <c r="E7" s="5" t="s">
        <v>21</v>
      </c>
      <c r="F7" s="5">
        <v>20</v>
      </c>
      <c r="G7" s="5" t="s">
        <v>1087</v>
      </c>
      <c r="H7" s="26" t="s">
        <v>1090</v>
      </c>
      <c r="I7" s="5" t="s">
        <v>1103</v>
      </c>
      <c r="J7" s="6"/>
      <c r="N7" s="4" t="s">
        <v>17</v>
      </c>
      <c r="O7" s="5">
        <f>COUNTIF('LEGACY RESOURCE MAP'!E:E, "=MMX")</f>
        <v>0</v>
      </c>
      <c r="P7" s="6">
        <f>O7*O4</f>
        <v>0</v>
      </c>
    </row>
    <row r="8" spans="1:16" ht="24.6" customHeight="1" x14ac:dyDescent="0.25">
      <c r="A8" s="4"/>
      <c r="B8" s="4"/>
      <c r="C8" s="5"/>
      <c r="D8" s="5" t="s">
        <v>1085</v>
      </c>
      <c r="E8" s="5" t="s">
        <v>21</v>
      </c>
      <c r="F8" s="5">
        <v>20</v>
      </c>
      <c r="G8" s="5" t="s">
        <v>1088</v>
      </c>
      <c r="H8" s="26" t="s">
        <v>1091</v>
      </c>
      <c r="I8" s="67" t="s">
        <v>145</v>
      </c>
      <c r="J8" s="6"/>
      <c r="N8" s="4" t="s">
        <v>18</v>
      </c>
      <c r="O8" s="5">
        <f>COUNTIF('LEGACY RESOURCE MAP'!E:E, "=DCSRC")</f>
        <v>4</v>
      </c>
      <c r="P8" s="6">
        <f>O8*O4</f>
        <v>16</v>
      </c>
    </row>
    <row r="9" spans="1:16" x14ac:dyDescent="0.25">
      <c r="A9" s="4"/>
      <c r="B9" s="4"/>
      <c r="C9" s="5"/>
      <c r="D9" s="67"/>
      <c r="E9" s="5"/>
      <c r="F9" s="5"/>
      <c r="G9" s="5"/>
      <c r="H9" s="5"/>
      <c r="I9" s="5"/>
      <c r="J9" s="6"/>
      <c r="N9" s="4" t="s">
        <v>19</v>
      </c>
      <c r="O9" s="5">
        <f>COUNTIF('LEGACY RESOURCE MAP'!E:E, "=LFARB")</f>
        <v>0</v>
      </c>
      <c r="P9" s="6">
        <f>O9*O4</f>
        <v>0</v>
      </c>
    </row>
    <row r="10" spans="1:16" x14ac:dyDescent="0.25">
      <c r="A10" s="4"/>
      <c r="B10" s="4"/>
      <c r="C10" s="5"/>
      <c r="D10" s="5"/>
      <c r="E10" s="5"/>
      <c r="F10" s="5"/>
      <c r="G10" s="5"/>
      <c r="H10" s="5"/>
      <c r="I10" s="5"/>
      <c r="J10" s="6"/>
      <c r="N10" s="4" t="s">
        <v>20</v>
      </c>
      <c r="O10" s="5">
        <f>COUNTIF('LEGACY RESOURCE MAP'!E:E, "=DIGSUPC")</f>
        <v>0</v>
      </c>
      <c r="P10" s="6">
        <f>O10*O4</f>
        <v>0</v>
      </c>
    </row>
    <row r="11" spans="1:16" x14ac:dyDescent="0.25">
      <c r="A11" s="4"/>
      <c r="B11" s="4">
        <v>1</v>
      </c>
      <c r="C11" s="5" t="s">
        <v>1887</v>
      </c>
      <c r="D11" s="5" t="s">
        <v>1887</v>
      </c>
      <c r="E11" s="5" t="s">
        <v>1888</v>
      </c>
      <c r="F11" s="5" t="s">
        <v>1923</v>
      </c>
      <c r="G11" s="5" t="s">
        <v>1096</v>
      </c>
      <c r="H11" s="5" t="s">
        <v>1097</v>
      </c>
      <c r="I11" s="5"/>
      <c r="J11" s="303"/>
      <c r="N11" s="4" t="s">
        <v>21</v>
      </c>
      <c r="O11" s="5">
        <f>COUNTIF('LEGACY RESOURCE MAP'!E:E, "=USRPWR")</f>
        <v>3</v>
      </c>
      <c r="P11" s="6">
        <f>O11*O4</f>
        <v>12</v>
      </c>
    </row>
    <row r="12" spans="1:16" ht="15.75" thickBot="1" x14ac:dyDescent="0.3">
      <c r="A12" s="4"/>
      <c r="B12" s="4">
        <v>2</v>
      </c>
      <c r="C12" s="300" t="s">
        <v>1890</v>
      </c>
      <c r="D12" s="5" t="s">
        <v>1890</v>
      </c>
      <c r="E12" s="5" t="s">
        <v>1888</v>
      </c>
      <c r="F12" s="5" t="s">
        <v>1923</v>
      </c>
      <c r="G12" s="5" t="s">
        <v>1094</v>
      </c>
      <c r="H12" s="5" t="s">
        <v>1889</v>
      </c>
      <c r="I12" s="5"/>
      <c r="J12" s="303"/>
      <c r="N12" s="7" t="s">
        <v>1095</v>
      </c>
      <c r="O12" s="8">
        <f>COUNTIF('LEGACY RESOURCE MAP'!E:E, "=PINCARDD")</f>
        <v>0</v>
      </c>
      <c r="P12" s="9">
        <f>O12*O4</f>
        <v>0</v>
      </c>
    </row>
    <row r="13" spans="1:16" ht="15.75" customHeight="1" x14ac:dyDescent="0.2">
      <c r="A13" s="4"/>
      <c r="B13" s="4">
        <v>3</v>
      </c>
      <c r="C13" s="301" t="s">
        <v>1512</v>
      </c>
      <c r="D13" s="67" t="s">
        <v>1512</v>
      </c>
      <c r="E13" s="5" t="s">
        <v>1888</v>
      </c>
      <c r="F13" s="5" t="s">
        <v>1923</v>
      </c>
      <c r="G13" s="5" t="s">
        <v>1098</v>
      </c>
      <c r="H13" s="5" t="s">
        <v>1099</v>
      </c>
      <c r="I13" s="67"/>
      <c r="J13" s="6"/>
    </row>
    <row r="14" spans="1:16" x14ac:dyDescent="0.2">
      <c r="A14" s="4"/>
      <c r="B14" s="4">
        <v>4</v>
      </c>
      <c r="C14" s="301" t="s">
        <v>1891</v>
      </c>
      <c r="D14" s="301" t="s">
        <v>1891</v>
      </c>
      <c r="E14" s="5" t="s">
        <v>1888</v>
      </c>
      <c r="F14" s="5" t="s">
        <v>1923</v>
      </c>
      <c r="G14" s="5" t="s">
        <v>672</v>
      </c>
      <c r="H14" s="5" t="s">
        <v>1893</v>
      </c>
      <c r="I14" s="5"/>
      <c r="J14" s="6"/>
    </row>
    <row r="15" spans="1:16" x14ac:dyDescent="0.25">
      <c r="A15" s="4"/>
      <c r="B15" s="4"/>
      <c r="C15" s="5"/>
      <c r="D15" s="5"/>
      <c r="E15" s="5" t="s">
        <v>15</v>
      </c>
      <c r="F15" s="5" t="s">
        <v>1917</v>
      </c>
      <c r="G15" s="5" t="s">
        <v>99</v>
      </c>
      <c r="H15" s="5" t="s">
        <v>1092</v>
      </c>
      <c r="I15" s="5"/>
      <c r="J15" s="6"/>
    </row>
    <row r="16" spans="1:16" x14ac:dyDescent="0.2">
      <c r="A16" s="4"/>
      <c r="B16" s="4"/>
      <c r="C16" s="5"/>
      <c r="D16" s="301"/>
      <c r="E16" s="5" t="s">
        <v>15</v>
      </c>
      <c r="F16" s="5" t="s">
        <v>1917</v>
      </c>
      <c r="G16" s="5" t="s">
        <v>100</v>
      </c>
      <c r="H16" s="5" t="s">
        <v>1093</v>
      </c>
      <c r="I16" s="5"/>
      <c r="J16" s="6"/>
    </row>
    <row r="17" spans="1:10" x14ac:dyDescent="0.2">
      <c r="A17" s="4"/>
      <c r="B17" s="4">
        <v>5</v>
      </c>
      <c r="C17" s="301" t="s">
        <v>1082</v>
      </c>
      <c r="D17" s="301" t="s">
        <v>1892</v>
      </c>
      <c r="E17" s="5" t="s">
        <v>1888</v>
      </c>
      <c r="F17" s="5" t="s">
        <v>1918</v>
      </c>
      <c r="G17" s="5" t="s">
        <v>1921</v>
      </c>
      <c r="H17" s="5" t="s">
        <v>1920</v>
      </c>
      <c r="I17" s="5"/>
      <c r="J17" s="6"/>
    </row>
    <row r="18" spans="1:10" x14ac:dyDescent="0.25">
      <c r="A18" s="4"/>
      <c r="B18" s="4"/>
      <c r="C18" s="5"/>
      <c r="D18" s="5"/>
      <c r="E18" s="5" t="s">
        <v>1888</v>
      </c>
      <c r="F18" s="5" t="s">
        <v>1918</v>
      </c>
      <c r="G18" s="5" t="s">
        <v>1922</v>
      </c>
      <c r="H18" s="5" t="s">
        <v>1919</v>
      </c>
      <c r="I18" s="5"/>
      <c r="J18" s="6"/>
    </row>
    <row r="19" spans="1:10" x14ac:dyDescent="0.25">
      <c r="A19" s="4"/>
      <c r="B19" s="4"/>
      <c r="C19" s="5"/>
      <c r="D19" s="302"/>
      <c r="E19" s="5" t="s">
        <v>15</v>
      </c>
      <c r="F19" s="5" t="s">
        <v>1917</v>
      </c>
      <c r="G19" s="5" t="s">
        <v>1896</v>
      </c>
      <c r="H19" s="5" t="s">
        <v>1894</v>
      </c>
      <c r="I19" s="67"/>
      <c r="J19" s="303"/>
    </row>
    <row r="20" spans="1:10" x14ac:dyDescent="0.25">
      <c r="A20" s="4"/>
      <c r="B20" s="4"/>
      <c r="C20" s="5"/>
      <c r="D20" s="5"/>
      <c r="E20" s="5" t="s">
        <v>15</v>
      </c>
      <c r="F20" s="5" t="s">
        <v>1917</v>
      </c>
      <c r="G20" s="5" t="s">
        <v>1897</v>
      </c>
      <c r="H20" s="5" t="s">
        <v>1895</v>
      </c>
      <c r="I20" s="67"/>
      <c r="J20" s="303"/>
    </row>
    <row r="21" spans="1:10" x14ac:dyDescent="0.2">
      <c r="A21" s="4"/>
      <c r="B21" s="4">
        <v>6</v>
      </c>
      <c r="C21" s="301" t="s">
        <v>1898</v>
      </c>
      <c r="D21" s="301" t="s">
        <v>1899</v>
      </c>
      <c r="E21" s="5" t="s">
        <v>1888</v>
      </c>
      <c r="F21" s="5" t="s">
        <v>1923</v>
      </c>
      <c r="G21" s="5" t="s">
        <v>676</v>
      </c>
      <c r="H21" s="5" t="s">
        <v>1100</v>
      </c>
      <c r="I21" s="5"/>
      <c r="J21" s="6"/>
    </row>
    <row r="22" spans="1:10" x14ac:dyDescent="0.2">
      <c r="A22" s="4"/>
      <c r="B22" s="4">
        <v>7</v>
      </c>
      <c r="C22" s="301" t="s">
        <v>1900</v>
      </c>
      <c r="D22" s="301" t="s">
        <v>1900</v>
      </c>
      <c r="E22" s="5" t="s">
        <v>1888</v>
      </c>
      <c r="F22" s="5" t="s">
        <v>1923</v>
      </c>
      <c r="G22" s="5" t="s">
        <v>108</v>
      </c>
      <c r="H22" s="5" t="s">
        <v>1901</v>
      </c>
      <c r="I22" s="5"/>
      <c r="J22" s="6"/>
    </row>
    <row r="23" spans="1:10" x14ac:dyDescent="0.2">
      <c r="A23" s="4"/>
      <c r="B23" s="4">
        <v>8</v>
      </c>
      <c r="C23" s="5" t="s">
        <v>1902</v>
      </c>
      <c r="D23" s="301" t="s">
        <v>1902</v>
      </c>
      <c r="E23" s="5" t="s">
        <v>1888</v>
      </c>
      <c r="F23" s="5" t="s">
        <v>1923</v>
      </c>
      <c r="G23" s="5" t="s">
        <v>88</v>
      </c>
      <c r="H23" s="5" t="s">
        <v>1101</v>
      </c>
      <c r="I23" s="5"/>
      <c r="J23" s="6"/>
    </row>
    <row r="24" spans="1:10" x14ac:dyDescent="0.2">
      <c r="A24" s="4"/>
      <c r="B24" s="4">
        <v>9</v>
      </c>
      <c r="C24" s="301" t="s">
        <v>1903</v>
      </c>
      <c r="D24" s="301" t="s">
        <v>1903</v>
      </c>
      <c r="E24" s="5" t="s">
        <v>1888</v>
      </c>
      <c r="F24" s="5" t="s">
        <v>1923</v>
      </c>
      <c r="G24" s="5" t="s">
        <v>99</v>
      </c>
      <c r="H24" s="5" t="s">
        <v>1904</v>
      </c>
      <c r="I24" s="5"/>
      <c r="J24" s="6"/>
    </row>
    <row r="25" spans="1:10" x14ac:dyDescent="0.2">
      <c r="A25" s="4"/>
      <c r="B25" s="4">
        <v>10</v>
      </c>
      <c r="C25" s="301" t="s">
        <v>1905</v>
      </c>
      <c r="D25" s="301" t="s">
        <v>1905</v>
      </c>
      <c r="E25" s="5" t="s">
        <v>1888</v>
      </c>
      <c r="F25" s="5" t="s">
        <v>1924</v>
      </c>
      <c r="G25" s="5" t="s">
        <v>1096</v>
      </c>
      <c r="H25" s="5" t="s">
        <v>1097</v>
      </c>
      <c r="I25" s="5"/>
      <c r="J25" s="6"/>
    </row>
    <row r="26" spans="1:10" x14ac:dyDescent="0.2">
      <c r="A26" s="4"/>
      <c r="B26" s="4">
        <v>11</v>
      </c>
      <c r="C26" s="301" t="s">
        <v>1906</v>
      </c>
      <c r="D26" s="301" t="s">
        <v>1906</v>
      </c>
      <c r="E26" s="5" t="s">
        <v>1888</v>
      </c>
      <c r="F26" s="5" t="s">
        <v>1924</v>
      </c>
      <c r="G26" s="5" t="s">
        <v>1094</v>
      </c>
      <c r="H26" s="5" t="s">
        <v>1889</v>
      </c>
      <c r="I26" s="5"/>
      <c r="J26" s="6"/>
    </row>
    <row r="27" spans="1:10" x14ac:dyDescent="0.2">
      <c r="A27" s="4"/>
      <c r="B27" s="4">
        <v>12</v>
      </c>
      <c r="C27" s="301" t="s">
        <v>1908</v>
      </c>
      <c r="D27" s="5" t="s">
        <v>1908</v>
      </c>
      <c r="E27" s="5" t="s">
        <v>1888</v>
      </c>
      <c r="F27" s="5" t="s">
        <v>1924</v>
      </c>
      <c r="G27" s="5" t="s">
        <v>1098</v>
      </c>
      <c r="H27" s="5" t="s">
        <v>1099</v>
      </c>
      <c r="I27" s="5"/>
      <c r="J27" s="6"/>
    </row>
    <row r="28" spans="1:10" x14ac:dyDescent="0.25">
      <c r="A28" s="4"/>
      <c r="B28" s="4"/>
      <c r="C28" s="5"/>
      <c r="D28" s="5"/>
      <c r="E28" s="5" t="s">
        <v>15</v>
      </c>
      <c r="F28" s="5" t="s">
        <v>1917</v>
      </c>
      <c r="G28" s="5" t="s">
        <v>672</v>
      </c>
      <c r="H28" s="5" t="s">
        <v>1078</v>
      </c>
      <c r="I28" s="5"/>
      <c r="J28" s="6"/>
    </row>
    <row r="29" spans="1:10" x14ac:dyDescent="0.25">
      <c r="A29" s="4"/>
      <c r="B29" s="4"/>
      <c r="C29" s="5"/>
      <c r="D29" s="5"/>
      <c r="E29" s="5" t="s">
        <v>15</v>
      </c>
      <c r="F29" s="5" t="s">
        <v>1917</v>
      </c>
      <c r="G29" s="5" t="s">
        <v>1909</v>
      </c>
      <c r="H29" s="5" t="s">
        <v>1079</v>
      </c>
      <c r="I29" s="5"/>
      <c r="J29" s="6"/>
    </row>
    <row r="30" spans="1:10" x14ac:dyDescent="0.2">
      <c r="A30" s="4"/>
      <c r="B30" s="4">
        <v>13</v>
      </c>
      <c r="C30" s="301" t="s">
        <v>1907</v>
      </c>
      <c r="D30" s="5" t="s">
        <v>1907</v>
      </c>
      <c r="E30" s="5" t="s">
        <v>1888</v>
      </c>
      <c r="F30" s="5" t="s">
        <v>1924</v>
      </c>
      <c r="G30" s="5" t="s">
        <v>1098</v>
      </c>
      <c r="H30" s="5" t="s">
        <v>1893</v>
      </c>
      <c r="I30" s="5"/>
      <c r="J30" s="6"/>
    </row>
    <row r="31" spans="1:10" x14ac:dyDescent="0.25">
      <c r="A31" s="4"/>
      <c r="B31" s="4"/>
      <c r="C31" s="5"/>
      <c r="D31" s="5"/>
      <c r="E31" s="5" t="s">
        <v>1082</v>
      </c>
      <c r="F31" s="5"/>
      <c r="G31" s="5"/>
      <c r="H31" s="5"/>
      <c r="I31" s="5"/>
      <c r="J31" s="6"/>
    </row>
    <row r="32" spans="1:10" x14ac:dyDescent="0.25">
      <c r="A32" s="4"/>
      <c r="B32" s="4">
        <v>14</v>
      </c>
      <c r="C32" s="5" t="s">
        <v>1911</v>
      </c>
      <c r="D32" s="5" t="s">
        <v>1911</v>
      </c>
      <c r="E32" s="5" t="s">
        <v>1888</v>
      </c>
      <c r="F32" s="5" t="s">
        <v>1924</v>
      </c>
      <c r="G32" s="5" t="s">
        <v>672</v>
      </c>
      <c r="H32" s="5" t="s">
        <v>1100</v>
      </c>
      <c r="I32" s="5"/>
      <c r="J32" s="6"/>
    </row>
    <row r="33" spans="1:10" x14ac:dyDescent="0.25">
      <c r="A33" s="4"/>
      <c r="B33" s="4"/>
      <c r="C33" s="5"/>
      <c r="D33" s="67"/>
      <c r="E33" s="5" t="s">
        <v>18</v>
      </c>
      <c r="F33" s="5">
        <v>10</v>
      </c>
      <c r="G33" s="5" t="s">
        <v>81</v>
      </c>
      <c r="H33" s="5" t="s">
        <v>1925</v>
      </c>
      <c r="I33" s="67"/>
      <c r="J33" s="6"/>
    </row>
    <row r="34" spans="1:10" x14ac:dyDescent="0.25">
      <c r="A34" s="4"/>
      <c r="B34" s="4"/>
      <c r="C34" s="5"/>
      <c r="D34" s="5"/>
      <c r="E34" s="5" t="s">
        <v>18</v>
      </c>
      <c r="F34" s="5">
        <v>10</v>
      </c>
      <c r="G34" s="5" t="s">
        <v>85</v>
      </c>
      <c r="H34" s="5" t="s">
        <v>1926</v>
      </c>
      <c r="I34" s="5"/>
      <c r="J34" s="6"/>
    </row>
    <row r="35" spans="1:10" x14ac:dyDescent="0.25">
      <c r="A35" s="4"/>
      <c r="B35" s="4"/>
      <c r="C35" s="5"/>
      <c r="D35" s="5"/>
      <c r="E35" s="5" t="s">
        <v>1949</v>
      </c>
      <c r="F35" s="5">
        <v>19</v>
      </c>
      <c r="G35" s="5" t="s">
        <v>1912</v>
      </c>
      <c r="H35" s="5" t="s">
        <v>1914</v>
      </c>
      <c r="I35" s="5"/>
      <c r="J35" s="6"/>
    </row>
    <row r="36" spans="1:10" x14ac:dyDescent="0.25">
      <c r="A36" s="4"/>
      <c r="B36" s="4"/>
      <c r="C36" s="5"/>
      <c r="D36" s="5"/>
      <c r="E36" s="5" t="s">
        <v>1949</v>
      </c>
      <c r="F36" s="5">
        <v>19</v>
      </c>
      <c r="G36" s="5" t="s">
        <v>1913</v>
      </c>
      <c r="H36" s="5" t="s">
        <v>1915</v>
      </c>
      <c r="I36" s="5"/>
      <c r="J36" s="6"/>
    </row>
    <row r="37" spans="1:10" x14ac:dyDescent="0.2">
      <c r="A37" s="4"/>
      <c r="B37" s="304">
        <v>15</v>
      </c>
      <c r="C37" s="5" t="s">
        <v>1910</v>
      </c>
      <c r="D37" s="5" t="s">
        <v>1910</v>
      </c>
      <c r="E37" s="5" t="s">
        <v>1888</v>
      </c>
      <c r="F37" s="5" t="s">
        <v>1924</v>
      </c>
      <c r="G37" s="5" t="s">
        <v>676</v>
      </c>
      <c r="H37" s="5" t="s">
        <v>1901</v>
      </c>
      <c r="I37" s="5"/>
      <c r="J37" s="6"/>
    </row>
    <row r="38" spans="1:10" x14ac:dyDescent="0.25">
      <c r="A38" s="4"/>
      <c r="B38" s="4"/>
      <c r="C38" s="5"/>
      <c r="D38" s="5"/>
      <c r="E38" s="5" t="s">
        <v>18</v>
      </c>
      <c r="F38" s="5">
        <v>11</v>
      </c>
      <c r="G38" s="5" t="s">
        <v>81</v>
      </c>
      <c r="H38" s="5" t="s">
        <v>1925</v>
      </c>
      <c r="I38" s="5"/>
      <c r="J38" s="6"/>
    </row>
    <row r="39" spans="1:10" x14ac:dyDescent="0.25">
      <c r="A39" s="4"/>
      <c r="B39" s="4"/>
      <c r="C39" s="5"/>
      <c r="D39" s="5"/>
      <c r="E39" s="5" t="s">
        <v>18</v>
      </c>
      <c r="F39" s="5">
        <v>11</v>
      </c>
      <c r="G39" s="5" t="s">
        <v>85</v>
      </c>
      <c r="H39" s="5" t="s">
        <v>1925</v>
      </c>
      <c r="I39" s="5"/>
      <c r="J39" s="6"/>
    </row>
    <row r="40" spans="1:10" x14ac:dyDescent="0.25">
      <c r="A40" s="4"/>
      <c r="B40" s="4"/>
      <c r="C40" s="5"/>
      <c r="D40" s="5"/>
      <c r="E40" s="5" t="s">
        <v>1949</v>
      </c>
      <c r="F40" s="5">
        <v>19</v>
      </c>
      <c r="G40" s="5" t="s">
        <v>1912</v>
      </c>
      <c r="H40" s="5" t="s">
        <v>1914</v>
      </c>
      <c r="I40" s="5"/>
      <c r="J40" s="6"/>
    </row>
    <row r="41" spans="1:10" x14ac:dyDescent="0.25">
      <c r="A41" s="4"/>
      <c r="B41" s="4"/>
      <c r="C41" s="5"/>
      <c r="D41" s="5"/>
      <c r="E41" s="5" t="s">
        <v>1949</v>
      </c>
      <c r="F41" s="5">
        <v>19</v>
      </c>
      <c r="G41" s="5" t="s">
        <v>1913</v>
      </c>
      <c r="H41" s="5" t="s">
        <v>1915</v>
      </c>
      <c r="I41" s="5"/>
      <c r="J41" s="6"/>
    </row>
    <row r="42" spans="1:10" x14ac:dyDescent="0.25">
      <c r="A42" s="4"/>
      <c r="B42" s="4">
        <v>16</v>
      </c>
      <c r="C42" s="5" t="s">
        <v>1082</v>
      </c>
      <c r="D42" s="5" t="s">
        <v>1916</v>
      </c>
      <c r="E42" s="5" t="s">
        <v>15</v>
      </c>
      <c r="F42" s="5" t="s">
        <v>1917</v>
      </c>
      <c r="G42" s="5" t="s">
        <v>1896</v>
      </c>
      <c r="H42" s="5" t="s">
        <v>1894</v>
      </c>
      <c r="I42" s="5"/>
      <c r="J42" s="6"/>
    </row>
    <row r="43" spans="1:10" x14ac:dyDescent="0.25">
      <c r="A43" s="4"/>
      <c r="B43" s="4"/>
      <c r="C43" s="5"/>
      <c r="D43" s="302"/>
      <c r="E43" s="5" t="s">
        <v>15</v>
      </c>
      <c r="F43" s="5" t="s">
        <v>1917</v>
      </c>
      <c r="G43" s="5" t="s">
        <v>1897</v>
      </c>
      <c r="H43" s="5" t="s">
        <v>1895</v>
      </c>
      <c r="I43" s="5"/>
      <c r="J43" s="6"/>
    </row>
    <row r="44" spans="1:10" x14ac:dyDescent="0.25">
      <c r="A44" s="4"/>
      <c r="B44" s="4">
        <v>17</v>
      </c>
      <c r="C44" s="5" t="s">
        <v>1927</v>
      </c>
      <c r="D44" s="5"/>
      <c r="E44" s="5" t="s">
        <v>1888</v>
      </c>
      <c r="F44" s="5" t="s">
        <v>1924</v>
      </c>
      <c r="G44" s="5" t="s">
        <v>108</v>
      </c>
      <c r="H44" s="5" t="s">
        <v>1101</v>
      </c>
      <c r="I44" s="5"/>
      <c r="J44" s="6"/>
    </row>
    <row r="45" spans="1:10" x14ac:dyDescent="0.25">
      <c r="A45" s="4"/>
      <c r="B45" s="4"/>
      <c r="C45" s="5"/>
      <c r="D45" s="5"/>
      <c r="E45" s="5" t="s">
        <v>1942</v>
      </c>
      <c r="F45" s="5">
        <v>19</v>
      </c>
      <c r="G45" s="5" t="s">
        <v>1943</v>
      </c>
      <c r="H45" s="5" t="s">
        <v>1945</v>
      </c>
      <c r="I45" s="5"/>
      <c r="J45" s="6"/>
    </row>
    <row r="46" spans="1:10" x14ac:dyDescent="0.25">
      <c r="A46" s="4"/>
      <c r="B46" s="4"/>
      <c r="C46" s="5"/>
      <c r="D46" s="5"/>
      <c r="E46" s="5" t="s">
        <v>1942</v>
      </c>
      <c r="F46" s="5">
        <v>19</v>
      </c>
      <c r="G46" s="5" t="s">
        <v>1944</v>
      </c>
      <c r="H46" s="5" t="s">
        <v>1946</v>
      </c>
      <c r="I46" s="5"/>
      <c r="J46" s="6"/>
    </row>
    <row r="47" spans="1:10" x14ac:dyDescent="0.2">
      <c r="A47" s="4"/>
      <c r="B47" s="4"/>
      <c r="C47" s="5"/>
      <c r="D47" s="5"/>
      <c r="E47" s="305" t="s">
        <v>1928</v>
      </c>
      <c r="F47" s="5">
        <v>20</v>
      </c>
      <c r="G47" s="5"/>
      <c r="H47" s="5" t="s">
        <v>1929</v>
      </c>
      <c r="I47" s="5"/>
      <c r="J47" s="6"/>
    </row>
    <row r="48" spans="1:10" x14ac:dyDescent="0.25">
      <c r="A48" s="4"/>
      <c r="B48" s="4">
        <v>18</v>
      </c>
      <c r="C48" s="301" t="s">
        <v>1930</v>
      </c>
      <c r="D48" s="5"/>
      <c r="E48" s="5" t="s">
        <v>1888</v>
      </c>
      <c r="F48" s="5" t="s">
        <v>1924</v>
      </c>
      <c r="G48" s="5"/>
      <c r="H48" s="5" t="s">
        <v>1904</v>
      </c>
      <c r="I48" s="302"/>
      <c r="J48" s="6"/>
    </row>
    <row r="49" spans="1:11" x14ac:dyDescent="0.2">
      <c r="A49" s="4"/>
      <c r="B49" s="4"/>
      <c r="C49" s="5"/>
      <c r="D49" s="5"/>
      <c r="E49" s="305" t="s">
        <v>1931</v>
      </c>
      <c r="F49" s="5">
        <v>14</v>
      </c>
      <c r="G49" s="5" t="s">
        <v>1932</v>
      </c>
      <c r="H49" s="5" t="s">
        <v>1933</v>
      </c>
      <c r="I49" s="5"/>
      <c r="J49" s="6"/>
    </row>
    <row r="50" spans="1:11" x14ac:dyDescent="0.25">
      <c r="A50" s="4"/>
      <c r="B50" s="4"/>
      <c r="C50" s="5"/>
      <c r="D50" s="5"/>
      <c r="E50" s="5" t="s">
        <v>1949</v>
      </c>
      <c r="F50" s="5">
        <v>19</v>
      </c>
      <c r="G50" s="5" t="s">
        <v>1912</v>
      </c>
      <c r="H50" s="5" t="s">
        <v>1914</v>
      </c>
      <c r="I50" s="5"/>
      <c r="J50" s="6"/>
    </row>
    <row r="51" spans="1:11" x14ac:dyDescent="0.2">
      <c r="A51" s="4"/>
      <c r="B51" s="4">
        <v>19</v>
      </c>
      <c r="C51" s="301" t="s">
        <v>1934</v>
      </c>
      <c r="D51" s="301" t="s">
        <v>1934</v>
      </c>
      <c r="E51" s="5" t="s">
        <v>1888</v>
      </c>
      <c r="F51" s="5" t="s">
        <v>1936</v>
      </c>
      <c r="G51" s="5" t="s">
        <v>1096</v>
      </c>
      <c r="H51" s="5" t="s">
        <v>1097</v>
      </c>
      <c r="I51" s="5"/>
      <c r="J51" s="6"/>
    </row>
    <row r="52" spans="1:11" x14ac:dyDescent="0.2">
      <c r="A52" s="4"/>
      <c r="B52" s="4">
        <v>20</v>
      </c>
      <c r="C52" s="301" t="s">
        <v>1935</v>
      </c>
      <c r="D52" s="301" t="s">
        <v>1935</v>
      </c>
      <c r="E52" s="5" t="s">
        <v>1888</v>
      </c>
      <c r="F52" s="5" t="s">
        <v>1936</v>
      </c>
      <c r="G52" s="5" t="s">
        <v>1094</v>
      </c>
      <c r="H52" s="5" t="s">
        <v>1889</v>
      </c>
      <c r="I52" s="5"/>
      <c r="J52" s="6"/>
    </row>
    <row r="53" spans="1:11" x14ac:dyDescent="0.2">
      <c r="A53" s="4"/>
      <c r="B53" s="4">
        <v>21</v>
      </c>
      <c r="C53" s="301" t="s">
        <v>1937</v>
      </c>
      <c r="D53" s="5" t="s">
        <v>1937</v>
      </c>
      <c r="E53" s="5" t="s">
        <v>1888</v>
      </c>
      <c r="F53" s="5" t="s">
        <v>1936</v>
      </c>
      <c r="G53" s="5" t="s">
        <v>1098</v>
      </c>
      <c r="H53" s="5" t="s">
        <v>1099</v>
      </c>
      <c r="I53" s="5"/>
      <c r="J53" s="6"/>
    </row>
    <row r="54" spans="1:11" x14ac:dyDescent="0.25">
      <c r="A54" s="4"/>
      <c r="B54" s="4"/>
      <c r="C54" s="5"/>
      <c r="D54" s="5"/>
      <c r="E54" s="5" t="s">
        <v>1942</v>
      </c>
      <c r="F54" s="5">
        <v>19</v>
      </c>
      <c r="G54" s="5" t="s">
        <v>1940</v>
      </c>
      <c r="H54" s="5" t="s">
        <v>1938</v>
      </c>
      <c r="I54" s="5"/>
      <c r="J54" s="6"/>
    </row>
    <row r="55" spans="1:11" x14ac:dyDescent="0.25">
      <c r="A55" s="4"/>
      <c r="B55" s="4"/>
      <c r="C55" s="5"/>
      <c r="D55" s="5"/>
      <c r="E55" s="5" t="s">
        <v>1942</v>
      </c>
      <c r="F55" s="5">
        <v>19</v>
      </c>
      <c r="G55" s="5" t="s">
        <v>1941</v>
      </c>
      <c r="H55" s="5" t="s">
        <v>1939</v>
      </c>
      <c r="I55" s="5"/>
      <c r="J55" s="6"/>
      <c r="K55"/>
    </row>
    <row r="56" spans="1:11" x14ac:dyDescent="0.25">
      <c r="A56" s="4"/>
      <c r="B56" s="4">
        <v>22</v>
      </c>
      <c r="C56" s="5" t="s">
        <v>1947</v>
      </c>
      <c r="D56" s="5" t="s">
        <v>1948</v>
      </c>
      <c r="E56" s="5" t="s">
        <v>1888</v>
      </c>
      <c r="F56" s="5" t="s">
        <v>1936</v>
      </c>
      <c r="G56" s="5" t="s">
        <v>672</v>
      </c>
      <c r="H56" s="5" t="s">
        <v>1893</v>
      </c>
      <c r="I56" s="5"/>
      <c r="J56" s="6"/>
      <c r="K56"/>
    </row>
    <row r="57" spans="1:11" ht="15.75" thickBot="1" x14ac:dyDescent="0.3">
      <c r="A57" s="7"/>
      <c r="B57" s="4"/>
      <c r="C57" s="5"/>
      <c r="D57" s="5"/>
      <c r="E57" s="5" t="s">
        <v>1949</v>
      </c>
      <c r="F57" s="5">
        <v>19</v>
      </c>
      <c r="G57" s="5" t="s">
        <v>1912</v>
      </c>
      <c r="H57" s="5" t="s">
        <v>1914</v>
      </c>
      <c r="I57" s="5"/>
      <c r="J57" s="6"/>
    </row>
    <row r="58" spans="1:11" x14ac:dyDescent="0.25">
      <c r="B58" s="4"/>
      <c r="C58" s="5"/>
      <c r="D58" s="5"/>
      <c r="E58" s="5" t="s">
        <v>15</v>
      </c>
      <c r="F58" s="5" t="s">
        <v>1917</v>
      </c>
      <c r="G58" s="5" t="s">
        <v>1950</v>
      </c>
      <c r="H58" s="5" t="s">
        <v>16</v>
      </c>
      <c r="I58" s="5"/>
      <c r="J58" s="6"/>
    </row>
    <row r="59" spans="1:11" x14ac:dyDescent="0.25">
      <c r="B59" s="4"/>
      <c r="C59" s="5"/>
      <c r="D59" s="5"/>
      <c r="E59" s="5" t="s">
        <v>15</v>
      </c>
      <c r="F59" s="5" t="s">
        <v>1917</v>
      </c>
      <c r="G59" s="5" t="s">
        <v>1080</v>
      </c>
      <c r="H59" s="5" t="s">
        <v>1081</v>
      </c>
      <c r="I59" s="5"/>
      <c r="J59" s="6"/>
    </row>
    <row r="60" spans="1:11" x14ac:dyDescent="0.25">
      <c r="B60" s="4"/>
      <c r="C60" s="5"/>
      <c r="D60" s="5"/>
      <c r="E60" s="5" t="s">
        <v>1931</v>
      </c>
      <c r="F60" s="5">
        <v>14</v>
      </c>
      <c r="G60" s="5" t="s">
        <v>1952</v>
      </c>
      <c r="H60" s="5" t="s">
        <v>1951</v>
      </c>
      <c r="I60" s="5"/>
      <c r="J60" s="6"/>
    </row>
    <row r="61" spans="1:11" x14ac:dyDescent="0.2">
      <c r="B61" s="4">
        <v>23</v>
      </c>
      <c r="C61" s="301" t="s">
        <v>1953</v>
      </c>
      <c r="D61" s="301" t="s">
        <v>1953</v>
      </c>
      <c r="E61" s="5" t="s">
        <v>1888</v>
      </c>
      <c r="F61" s="5" t="s">
        <v>1936</v>
      </c>
      <c r="G61" s="5" t="s">
        <v>676</v>
      </c>
      <c r="H61" s="5" t="s">
        <v>1100</v>
      </c>
      <c r="I61" s="5"/>
      <c r="J61" s="6"/>
    </row>
    <row r="62" spans="1:11" x14ac:dyDescent="0.25">
      <c r="B62" s="4"/>
      <c r="C62" s="5"/>
      <c r="D62" s="5"/>
      <c r="E62" s="5" t="s">
        <v>1949</v>
      </c>
      <c r="F62" s="5">
        <v>19</v>
      </c>
      <c r="G62" s="5" t="s">
        <v>1912</v>
      </c>
      <c r="H62" s="5" t="s">
        <v>1914</v>
      </c>
      <c r="I62" s="5"/>
      <c r="J62" s="6"/>
    </row>
    <row r="63" spans="1:11" x14ac:dyDescent="0.25">
      <c r="B63" s="4"/>
      <c r="C63" s="5"/>
      <c r="D63" s="5"/>
      <c r="E63" s="5" t="s">
        <v>1931</v>
      </c>
      <c r="F63" s="5">
        <v>15</v>
      </c>
      <c r="G63" s="5" t="s">
        <v>1932</v>
      </c>
      <c r="H63" s="5" t="s">
        <v>1933</v>
      </c>
      <c r="I63" s="5"/>
      <c r="J63" s="6"/>
    </row>
    <row r="64" spans="1:11" x14ac:dyDescent="0.25">
      <c r="B64" s="4"/>
      <c r="C64" s="5"/>
      <c r="D64" s="5"/>
      <c r="E64" s="5"/>
      <c r="F64" s="5">
        <v>15</v>
      </c>
      <c r="G64" s="5" t="s">
        <v>1952</v>
      </c>
      <c r="H64" s="5" t="s">
        <v>1951</v>
      </c>
      <c r="I64" s="5"/>
      <c r="J64" s="6"/>
    </row>
    <row r="65" spans="2:10" x14ac:dyDescent="0.2">
      <c r="B65" s="4">
        <v>24</v>
      </c>
      <c r="C65" s="301" t="s">
        <v>1954</v>
      </c>
      <c r="D65" s="5" t="s">
        <v>1955</v>
      </c>
      <c r="E65" s="5" t="s">
        <v>1888</v>
      </c>
      <c r="F65" s="5" t="s">
        <v>1936</v>
      </c>
      <c r="G65" s="5" t="s">
        <v>108</v>
      </c>
      <c r="H65" s="5" t="s">
        <v>1901</v>
      </c>
      <c r="I65" s="5"/>
      <c r="J65" s="6"/>
    </row>
    <row r="66" spans="2:10" x14ac:dyDescent="0.25">
      <c r="B66" s="4"/>
      <c r="C66" s="5"/>
      <c r="D66" s="5"/>
      <c r="E66" s="5" t="s">
        <v>1949</v>
      </c>
      <c r="F66" s="5">
        <v>19</v>
      </c>
      <c r="G66" s="5" t="s">
        <v>1912</v>
      </c>
      <c r="H66" s="5" t="s">
        <v>1914</v>
      </c>
      <c r="I66" s="5"/>
      <c r="J66" s="6"/>
    </row>
    <row r="67" spans="2:10" x14ac:dyDescent="0.25">
      <c r="B67" s="4"/>
      <c r="C67" s="5"/>
      <c r="D67" s="5"/>
      <c r="E67" s="5" t="s">
        <v>1931</v>
      </c>
      <c r="F67" s="5">
        <v>15</v>
      </c>
      <c r="G67" s="5" t="s">
        <v>1932</v>
      </c>
      <c r="H67" s="5" t="s">
        <v>1933</v>
      </c>
      <c r="I67" s="5"/>
      <c r="J67" s="6"/>
    </row>
    <row r="68" spans="2:10" x14ac:dyDescent="0.25">
      <c r="B68" s="4"/>
      <c r="C68" s="5"/>
      <c r="D68" s="5"/>
      <c r="E68" s="5"/>
      <c r="F68" s="5">
        <v>15</v>
      </c>
      <c r="G68" s="5" t="s">
        <v>1952</v>
      </c>
      <c r="H68" s="5" t="s">
        <v>1951</v>
      </c>
      <c r="I68" s="5"/>
      <c r="J68" s="6"/>
    </row>
    <row r="69" spans="2:10" x14ac:dyDescent="0.2">
      <c r="B69" s="4">
        <v>25</v>
      </c>
      <c r="C69" s="301" t="s">
        <v>1956</v>
      </c>
      <c r="D69" s="301" t="s">
        <v>1956</v>
      </c>
      <c r="E69" s="5" t="s">
        <v>1888</v>
      </c>
      <c r="F69" s="5" t="s">
        <v>1936</v>
      </c>
      <c r="G69" s="5" t="s">
        <v>88</v>
      </c>
      <c r="H69" s="5" t="s">
        <v>1904</v>
      </c>
      <c r="I69" s="5"/>
      <c r="J69" s="6"/>
    </row>
    <row r="70" spans="2:10" x14ac:dyDescent="0.2">
      <c r="B70" s="4">
        <v>26</v>
      </c>
      <c r="C70" s="301" t="s">
        <v>1956</v>
      </c>
      <c r="D70" s="301" t="s">
        <v>1956</v>
      </c>
      <c r="E70" s="5" t="s">
        <v>1888</v>
      </c>
      <c r="F70" s="5" t="s">
        <v>1936</v>
      </c>
      <c r="G70" s="5" t="s">
        <v>99</v>
      </c>
      <c r="H70" s="5" t="s">
        <v>1101</v>
      </c>
      <c r="I70" s="5"/>
      <c r="J70" s="6"/>
    </row>
    <row r="71" spans="2:10" x14ac:dyDescent="0.2">
      <c r="B71" s="4">
        <v>27</v>
      </c>
      <c r="C71" s="301" t="s">
        <v>1956</v>
      </c>
      <c r="D71" s="301" t="s">
        <v>1956</v>
      </c>
      <c r="E71" s="5" t="s">
        <v>1888</v>
      </c>
      <c r="F71" s="5" t="s">
        <v>1957</v>
      </c>
      <c r="G71" s="5" t="s">
        <v>1096</v>
      </c>
      <c r="H71" s="5" t="s">
        <v>1097</v>
      </c>
      <c r="I71" s="5"/>
      <c r="J71" s="6"/>
    </row>
    <row r="72" spans="2:10" x14ac:dyDescent="0.2">
      <c r="B72" s="4">
        <v>28</v>
      </c>
      <c r="C72" s="301" t="s">
        <v>1956</v>
      </c>
      <c r="D72" s="301" t="s">
        <v>1956</v>
      </c>
      <c r="E72" s="5" t="s">
        <v>1888</v>
      </c>
      <c r="F72" s="5" t="s">
        <v>1957</v>
      </c>
      <c r="G72" s="5" t="s">
        <v>1094</v>
      </c>
      <c r="H72" s="5" t="s">
        <v>1889</v>
      </c>
      <c r="I72" s="5"/>
      <c r="J72" s="6"/>
    </row>
    <row r="73" spans="2:10" x14ac:dyDescent="0.2">
      <c r="B73" s="4">
        <v>29</v>
      </c>
      <c r="C73" s="301" t="s">
        <v>1958</v>
      </c>
      <c r="D73" s="5" t="s">
        <v>1958</v>
      </c>
      <c r="E73" s="5" t="s">
        <v>1888</v>
      </c>
      <c r="F73" s="5" t="s">
        <v>1957</v>
      </c>
      <c r="G73" s="5" t="s">
        <v>1098</v>
      </c>
      <c r="H73" s="5" t="s">
        <v>1099</v>
      </c>
      <c r="I73" s="5"/>
      <c r="J73" s="6"/>
    </row>
    <row r="74" spans="2:10" x14ac:dyDescent="0.25">
      <c r="B74" s="70">
        <v>30</v>
      </c>
      <c r="C74" s="301" t="s">
        <v>1511</v>
      </c>
      <c r="D74" s="301" t="s">
        <v>1511</v>
      </c>
      <c r="E74" s="5" t="s">
        <v>1888</v>
      </c>
      <c r="F74" s="5" t="s">
        <v>1957</v>
      </c>
      <c r="G74" s="302" t="s">
        <v>672</v>
      </c>
      <c r="H74" s="302" t="s">
        <v>1893</v>
      </c>
      <c r="I74" s="5"/>
      <c r="J74" s="6"/>
    </row>
    <row r="75" spans="2:10" x14ac:dyDescent="0.25">
      <c r="B75" s="70">
        <v>31</v>
      </c>
      <c r="C75" s="301" t="s">
        <v>1959</v>
      </c>
      <c r="D75" s="301" t="s">
        <v>1959</v>
      </c>
      <c r="E75" s="5" t="s">
        <v>1888</v>
      </c>
      <c r="F75" s="5" t="s">
        <v>1957</v>
      </c>
      <c r="G75" s="5" t="s">
        <v>676</v>
      </c>
      <c r="H75" s="5" t="s">
        <v>1100</v>
      </c>
      <c r="I75" s="5"/>
      <c r="J75" s="6"/>
    </row>
    <row r="76" spans="2:10" x14ac:dyDescent="0.25">
      <c r="B76" s="70">
        <v>32</v>
      </c>
      <c r="C76" s="5" t="s">
        <v>1960</v>
      </c>
      <c r="D76" s="5" t="s">
        <v>1960</v>
      </c>
      <c r="E76" s="5" t="s">
        <v>1888</v>
      </c>
      <c r="F76" s="5" t="s">
        <v>1957</v>
      </c>
      <c r="G76" s="5" t="s">
        <v>108</v>
      </c>
      <c r="H76" s="5" t="s">
        <v>1901</v>
      </c>
      <c r="I76" s="5"/>
      <c r="J76" s="6"/>
    </row>
    <row r="77" spans="2:10" ht="15.75" thickBot="1" x14ac:dyDescent="0.3">
      <c r="B77" s="324"/>
      <c r="C77" s="325"/>
      <c r="D77" s="325"/>
      <c r="E77" s="8" t="s">
        <v>1949</v>
      </c>
      <c r="F77" s="8">
        <v>19</v>
      </c>
      <c r="G77" s="8" t="s">
        <v>1912</v>
      </c>
      <c r="H77" s="8" t="s">
        <v>1914</v>
      </c>
      <c r="I77" s="8"/>
      <c r="J77" s="9"/>
    </row>
  </sheetData>
  <mergeCells count="7">
    <mergeCell ref="N3:P3"/>
    <mergeCell ref="B3:B5"/>
    <mergeCell ref="C3:C5"/>
    <mergeCell ref="D3:D5"/>
    <mergeCell ref="E3:E5"/>
    <mergeCell ref="F3:H4"/>
    <mergeCell ref="I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0A7C-F935-4BAE-8545-2FB545D42382}">
  <dimension ref="A1:AC80"/>
  <sheetViews>
    <sheetView tabSelected="1" zoomScale="85" zoomScaleNormal="85" workbookViewId="0">
      <selection activeCell="C23" sqref="C23"/>
    </sheetView>
  </sheetViews>
  <sheetFormatPr defaultRowHeight="15" x14ac:dyDescent="0.25"/>
  <cols>
    <col min="1" max="1" width="4.140625" customWidth="1"/>
    <col min="2" max="2" width="13" style="308" customWidth="1"/>
    <col min="3" max="3" width="22.7109375" style="308" customWidth="1"/>
    <col min="4" max="4" width="18.85546875" style="308" customWidth="1"/>
    <col min="5" max="5" width="30" style="308" customWidth="1"/>
    <col min="6" max="6" width="17.140625" style="308" customWidth="1"/>
    <col min="7" max="7" width="20.28515625" style="308" customWidth="1"/>
    <col min="8" max="8" width="45.5703125" style="308" customWidth="1"/>
    <col min="9" max="9" width="11.42578125" customWidth="1"/>
    <col min="10" max="10" width="11.7109375" customWidth="1"/>
    <col min="11" max="11" width="16.42578125" style="308" customWidth="1"/>
    <col min="12" max="12" width="15.42578125" style="308" customWidth="1"/>
    <col min="13" max="13" width="9.140625" style="308"/>
    <col min="17" max="17" width="30.85546875" style="308" customWidth="1"/>
    <col min="18" max="18" width="30.28515625" style="3" customWidth="1"/>
    <col min="19" max="19" width="30" customWidth="1"/>
    <col min="20" max="20" width="30.28515625" style="308" customWidth="1"/>
    <col min="21" max="21" width="20.28515625" customWidth="1"/>
    <col min="22" max="22" width="45.42578125" customWidth="1"/>
    <col min="23" max="23" width="1.5703125" customWidth="1"/>
    <col min="24" max="24" width="1.85546875" customWidth="1"/>
    <col min="25" max="25" width="1" customWidth="1"/>
    <col min="26" max="26" width="27.42578125" customWidth="1"/>
    <col min="27" max="27" width="19.140625" customWidth="1"/>
    <col min="28" max="28" width="17" customWidth="1"/>
    <col min="29" max="29" width="24.7109375" customWidth="1"/>
  </cols>
  <sheetData>
    <row r="1" spans="1:29" s="162" customFormat="1" ht="3.75" customHeight="1" x14ac:dyDescent="0.25">
      <c r="A1" s="87"/>
      <c r="B1" s="88"/>
      <c r="C1" s="88"/>
      <c r="D1" s="88"/>
      <c r="E1" s="88"/>
      <c r="F1" s="88"/>
      <c r="G1" s="88"/>
      <c r="H1" s="88"/>
      <c r="I1" s="87"/>
      <c r="J1" s="87"/>
      <c r="K1" s="88"/>
      <c r="L1" s="88"/>
      <c r="M1" s="88"/>
      <c r="N1" s="87"/>
      <c r="O1" s="87"/>
      <c r="P1" s="87"/>
      <c r="Q1" s="88"/>
      <c r="R1" s="165"/>
      <c r="S1" s="87"/>
      <c r="T1" s="88"/>
      <c r="U1" s="87"/>
      <c r="V1" s="87"/>
    </row>
    <row r="2" spans="1:29" ht="3" customHeight="1" thickBot="1" x14ac:dyDescent="0.3">
      <c r="A2" s="87"/>
      <c r="B2" s="160"/>
      <c r="C2" s="160"/>
      <c r="D2" s="160"/>
      <c r="E2" s="160"/>
      <c r="F2" s="160"/>
      <c r="G2" s="160"/>
      <c r="H2" s="160"/>
      <c r="I2" s="313"/>
      <c r="J2" s="313"/>
      <c r="K2" s="160"/>
      <c r="L2" s="160"/>
      <c r="M2" s="160"/>
      <c r="N2" s="313"/>
      <c r="O2" s="313"/>
      <c r="P2" s="313"/>
      <c r="Q2" s="160"/>
      <c r="R2" s="927"/>
      <c r="S2" s="313"/>
      <c r="T2" s="160"/>
      <c r="U2" s="313"/>
      <c r="V2" s="313"/>
    </row>
    <row r="3" spans="1:29" ht="15.75" thickBot="1" x14ac:dyDescent="0.3">
      <c r="A3" s="309"/>
      <c r="B3" s="588" t="s">
        <v>0</v>
      </c>
      <c r="C3" s="588" t="s">
        <v>1</v>
      </c>
      <c r="D3" s="588" t="s">
        <v>2</v>
      </c>
      <c r="E3" s="588" t="s">
        <v>3</v>
      </c>
      <c r="F3" s="598" t="s">
        <v>4</v>
      </c>
      <c r="G3" s="599"/>
      <c r="H3" s="600"/>
      <c r="I3" s="598" t="s">
        <v>5</v>
      </c>
      <c r="J3" s="600"/>
      <c r="K3" s="584" t="s">
        <v>35</v>
      </c>
      <c r="L3" s="585"/>
      <c r="M3" s="584" t="s">
        <v>36</v>
      </c>
      <c r="N3" s="586"/>
      <c r="O3" s="586"/>
      <c r="P3" s="587"/>
      <c r="Q3" s="587"/>
      <c r="R3" s="884"/>
      <c r="S3" s="884"/>
      <c r="T3" s="585"/>
      <c r="U3" s="588" t="s">
        <v>37</v>
      </c>
      <c r="V3" s="591" t="s">
        <v>38</v>
      </c>
      <c r="Z3" s="582" t="s">
        <v>39</v>
      </c>
      <c r="AA3" s="583"/>
      <c r="AB3" s="583"/>
      <c r="AC3" s="583"/>
    </row>
    <row r="4" spans="1:29" ht="15.75" thickBot="1" x14ac:dyDescent="0.3">
      <c r="A4" s="309"/>
      <c r="B4" s="589"/>
      <c r="C4" s="589"/>
      <c r="D4" s="589"/>
      <c r="E4" s="589"/>
      <c r="F4" s="601"/>
      <c r="G4" s="602"/>
      <c r="H4" s="603"/>
      <c r="I4" s="601"/>
      <c r="J4" s="603"/>
      <c r="K4" s="588" t="s">
        <v>40</v>
      </c>
      <c r="L4" s="588" t="s">
        <v>41</v>
      </c>
      <c r="M4" s="533" t="s">
        <v>31</v>
      </c>
      <c r="N4" s="571"/>
      <c r="O4" s="571"/>
      <c r="P4" s="594"/>
      <c r="Q4" s="584" t="s">
        <v>32</v>
      </c>
      <c r="R4" s="580"/>
      <c r="S4" s="580"/>
      <c r="T4" s="585"/>
      <c r="U4" s="589"/>
      <c r="V4" s="592"/>
      <c r="Z4" s="164" t="s">
        <v>7</v>
      </c>
      <c r="AA4" s="165"/>
      <c r="AB4" s="87"/>
      <c r="AC4" s="165"/>
    </row>
    <row r="5" spans="1:29" ht="30.75" thickBot="1" x14ac:dyDescent="0.3">
      <c r="A5" s="309"/>
      <c r="B5" s="590"/>
      <c r="C5" s="590"/>
      <c r="D5" s="590"/>
      <c r="E5" s="590"/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590"/>
      <c r="L5" s="590"/>
      <c r="M5" s="306" t="s">
        <v>42</v>
      </c>
      <c r="N5" s="1" t="s">
        <v>43</v>
      </c>
      <c r="O5" s="1" t="s">
        <v>1961</v>
      </c>
      <c r="P5" s="1" t="s">
        <v>1962</v>
      </c>
      <c r="Q5" s="1" t="s">
        <v>42</v>
      </c>
      <c r="R5" s="1" t="s">
        <v>43</v>
      </c>
      <c r="S5" s="1" t="s">
        <v>1961</v>
      </c>
      <c r="T5" s="1" t="s">
        <v>1962</v>
      </c>
      <c r="U5" s="590"/>
      <c r="V5" s="593"/>
      <c r="Z5" s="164" t="s">
        <v>39</v>
      </c>
      <c r="AA5" s="164" t="s">
        <v>44</v>
      </c>
      <c r="AB5" s="164" t="s">
        <v>45</v>
      </c>
      <c r="AC5" s="163" t="s">
        <v>46</v>
      </c>
    </row>
    <row r="6" spans="1:29" ht="44.45" customHeight="1" x14ac:dyDescent="0.25">
      <c r="A6" s="309"/>
      <c r="B6" s="320"/>
      <c r="C6" s="321"/>
      <c r="D6" s="321" t="s">
        <v>1083</v>
      </c>
      <c r="E6" s="321" t="s">
        <v>21</v>
      </c>
      <c r="F6" s="321">
        <v>20</v>
      </c>
      <c r="G6" s="321" t="s">
        <v>1086</v>
      </c>
      <c r="H6" s="322" t="s">
        <v>1089</v>
      </c>
      <c r="I6" s="321" t="s">
        <v>1102</v>
      </c>
      <c r="J6" s="321"/>
      <c r="K6" s="321" t="s">
        <v>51</v>
      </c>
      <c r="L6" s="321" t="s">
        <v>50</v>
      </c>
      <c r="M6" s="596" t="s">
        <v>1484</v>
      </c>
      <c r="N6" s="596"/>
      <c r="O6" s="596"/>
      <c r="P6" s="596"/>
      <c r="Q6" s="597" t="s">
        <v>1485</v>
      </c>
      <c r="R6" s="597"/>
      <c r="S6" s="597"/>
      <c r="T6" s="597"/>
      <c r="U6" s="166" t="str">
        <f t="shared" ref="U6:U74" si="0">IF(ISNUMBER(FIND("SMU",K6)), "W/FILTER", "W/OUT FILTER")</f>
        <v>W/OUT FILTER</v>
      </c>
      <c r="V6" s="323"/>
      <c r="Z6" s="165" t="s">
        <v>47</v>
      </c>
      <c r="AA6" s="165">
        <v>4</v>
      </c>
      <c r="AB6" s="165">
        <f>COUNTIF(K:L, "=SMU4147")</f>
        <v>0</v>
      </c>
      <c r="AC6" s="165">
        <f t="shared" ref="AC6:AC16" si="1">AA6-AB6</f>
        <v>4</v>
      </c>
    </row>
    <row r="7" spans="1:29" ht="39.6" customHeight="1" x14ac:dyDescent="0.25">
      <c r="A7" s="309"/>
      <c r="B7" s="314"/>
      <c r="C7" s="165"/>
      <c r="D7" s="165" t="s">
        <v>1084</v>
      </c>
      <c r="E7" s="165" t="s">
        <v>21</v>
      </c>
      <c r="F7" s="165">
        <v>20</v>
      </c>
      <c r="G7" s="165" t="s">
        <v>1087</v>
      </c>
      <c r="H7" s="166" t="s">
        <v>1090</v>
      </c>
      <c r="I7" s="165" t="s">
        <v>1103</v>
      </c>
      <c r="J7" s="165"/>
      <c r="K7" s="165" t="s">
        <v>51</v>
      </c>
      <c r="L7" s="165" t="s">
        <v>50</v>
      </c>
      <c r="M7" s="604" t="s">
        <v>1486</v>
      </c>
      <c r="N7" s="604"/>
      <c r="O7" s="604"/>
      <c r="P7" s="604"/>
      <c r="Q7" s="595" t="s">
        <v>1487</v>
      </c>
      <c r="R7" s="595"/>
      <c r="S7" s="595"/>
      <c r="T7" s="595"/>
      <c r="U7" s="166" t="str">
        <f t="shared" si="0"/>
        <v>W/OUT FILTER</v>
      </c>
      <c r="V7" s="93"/>
      <c r="Z7" s="165" t="s">
        <v>48</v>
      </c>
      <c r="AA7" s="165">
        <v>8</v>
      </c>
      <c r="AB7" s="165">
        <f>COUNTIF(K:L,"=SMU4137")</f>
        <v>4</v>
      </c>
      <c r="AC7" s="165">
        <f t="shared" si="1"/>
        <v>4</v>
      </c>
    </row>
    <row r="8" spans="1:29" ht="46.15" customHeight="1" x14ac:dyDescent="0.25">
      <c r="A8" s="309"/>
      <c r="B8" s="314"/>
      <c r="C8" s="165"/>
      <c r="D8" s="165" t="s">
        <v>1085</v>
      </c>
      <c r="E8" s="165" t="s">
        <v>21</v>
      </c>
      <c r="F8" s="165">
        <v>20</v>
      </c>
      <c r="G8" s="165" t="s">
        <v>1088</v>
      </c>
      <c r="H8" s="166" t="s">
        <v>1091</v>
      </c>
      <c r="I8" s="167" t="s">
        <v>145</v>
      </c>
      <c r="J8" s="165"/>
      <c r="K8" s="165" t="s">
        <v>51</v>
      </c>
      <c r="L8" s="165" t="s">
        <v>50</v>
      </c>
      <c r="M8" s="604" t="s">
        <v>1488</v>
      </c>
      <c r="N8" s="604"/>
      <c r="O8" s="604"/>
      <c r="P8" s="604"/>
      <c r="Q8" s="595" t="s">
        <v>1489</v>
      </c>
      <c r="R8" s="595"/>
      <c r="S8" s="595"/>
      <c r="T8" s="595"/>
      <c r="U8" s="166" t="str">
        <f t="shared" si="0"/>
        <v>W/OUT FILTER</v>
      </c>
      <c r="V8" s="93"/>
      <c r="Z8" s="165" t="s">
        <v>49</v>
      </c>
      <c r="AA8" s="165">
        <v>1</v>
      </c>
      <c r="AB8" s="165">
        <f>COUNTIF(K:L, "=SMU4139")</f>
        <v>0</v>
      </c>
      <c r="AC8" s="165">
        <f t="shared" si="1"/>
        <v>1</v>
      </c>
    </row>
    <row r="9" spans="1:29" ht="16.5" customHeight="1" x14ac:dyDescent="0.25">
      <c r="A9" s="309"/>
      <c r="B9" s="314">
        <v>1</v>
      </c>
      <c r="C9" s="165" t="s">
        <v>1887</v>
      </c>
      <c r="D9" s="165" t="s">
        <v>1887</v>
      </c>
      <c r="E9" s="165" t="s">
        <v>1888</v>
      </c>
      <c r="F9" s="165" t="s">
        <v>1923</v>
      </c>
      <c r="G9" s="165" t="s">
        <v>1096</v>
      </c>
      <c r="H9" s="165" t="s">
        <v>1097</v>
      </c>
      <c r="I9" s="165"/>
      <c r="J9" s="165"/>
      <c r="K9" s="165"/>
      <c r="L9" s="165" t="s">
        <v>52</v>
      </c>
      <c r="M9" s="166" t="s">
        <v>3218</v>
      </c>
      <c r="N9" s="166" t="s">
        <v>3326</v>
      </c>
      <c r="O9" s="166" t="s">
        <v>3358</v>
      </c>
      <c r="P9" s="166" t="s">
        <v>3389</v>
      </c>
      <c r="Q9" s="5" t="s">
        <v>3109</v>
      </c>
      <c r="R9" s="6" t="s">
        <v>3113</v>
      </c>
      <c r="S9" s="6" t="s">
        <v>3114</v>
      </c>
      <c r="T9" s="6" t="s">
        <v>3115</v>
      </c>
      <c r="U9" s="166" t="str">
        <f t="shared" si="0"/>
        <v>W/OUT FILTER</v>
      </c>
      <c r="V9" s="93"/>
      <c r="Z9" s="165" t="s">
        <v>50</v>
      </c>
      <c r="AA9" s="165">
        <v>72</v>
      </c>
      <c r="AB9" s="165">
        <f>COUNTIF(K:L, "=SMU4163")</f>
        <v>3</v>
      </c>
      <c r="AC9" s="165">
        <f t="shared" si="1"/>
        <v>69</v>
      </c>
    </row>
    <row r="10" spans="1:29" ht="14.25" customHeight="1" x14ac:dyDescent="0.25">
      <c r="A10" s="69"/>
      <c r="B10" s="314">
        <v>2</v>
      </c>
      <c r="C10" s="299" t="s">
        <v>1890</v>
      </c>
      <c r="D10" s="165" t="s">
        <v>1890</v>
      </c>
      <c r="E10" s="165" t="s">
        <v>1888</v>
      </c>
      <c r="F10" s="165" t="s">
        <v>1923</v>
      </c>
      <c r="G10" s="165" t="s">
        <v>1094</v>
      </c>
      <c r="H10" s="165" t="s">
        <v>1889</v>
      </c>
      <c r="I10" s="167"/>
      <c r="J10" s="165"/>
      <c r="K10" s="88"/>
      <c r="L10" s="165" t="s">
        <v>52</v>
      </c>
      <c r="M10" s="166" t="s">
        <v>3219</v>
      </c>
      <c r="N10" s="166" t="s">
        <v>3327</v>
      </c>
      <c r="O10" s="166" t="s">
        <v>3359</v>
      </c>
      <c r="P10" s="166" t="s">
        <v>3390</v>
      </c>
      <c r="Q10" s="5" t="s">
        <v>3110</v>
      </c>
      <c r="R10" s="6" t="s">
        <v>3116</v>
      </c>
      <c r="S10" s="6" t="s">
        <v>3117</v>
      </c>
      <c r="T10" s="6" t="s">
        <v>3118</v>
      </c>
      <c r="U10" s="166" t="str">
        <f t="shared" si="0"/>
        <v>W/OUT FILTER</v>
      </c>
      <c r="V10" s="93"/>
      <c r="Z10" s="165"/>
      <c r="AA10" s="165"/>
      <c r="AB10" s="165"/>
      <c r="AC10" s="165"/>
    </row>
    <row r="11" spans="1:29" ht="15.75" customHeight="1" x14ac:dyDescent="0.25">
      <c r="A11" s="309"/>
      <c r="B11" s="314">
        <v>3</v>
      </c>
      <c r="C11" s="310" t="s">
        <v>1512</v>
      </c>
      <c r="D11" s="167" t="s">
        <v>1512</v>
      </c>
      <c r="E11" s="165" t="s">
        <v>1888</v>
      </c>
      <c r="F11" s="165" t="s">
        <v>1923</v>
      </c>
      <c r="G11" s="165" t="s">
        <v>1098</v>
      </c>
      <c r="H11" s="165" t="s">
        <v>1099</v>
      </c>
      <c r="I11" s="311"/>
      <c r="J11" s="165"/>
      <c r="K11" s="88"/>
      <c r="L11" s="165" t="s">
        <v>52</v>
      </c>
      <c r="M11" s="166" t="s">
        <v>3220</v>
      </c>
      <c r="N11" s="166" t="s">
        <v>3328</v>
      </c>
      <c r="O11" s="166" t="s">
        <v>3360</v>
      </c>
      <c r="P11" s="166" t="s">
        <v>3391</v>
      </c>
      <c r="Q11" s="5" t="s">
        <v>3111</v>
      </c>
      <c r="R11" s="6" t="s">
        <v>3119</v>
      </c>
      <c r="S11" s="6" t="s">
        <v>3120</v>
      </c>
      <c r="T11" s="6" t="s">
        <v>3121</v>
      </c>
      <c r="U11" s="166" t="str">
        <f t="shared" si="0"/>
        <v>W/OUT FILTER</v>
      </c>
      <c r="V11" s="93"/>
      <c r="Z11" s="165"/>
      <c r="AA11" s="165"/>
      <c r="AB11" s="165"/>
      <c r="AC11" s="168"/>
    </row>
    <row r="12" spans="1:29" x14ac:dyDescent="0.25">
      <c r="A12" s="309"/>
      <c r="B12" s="314">
        <v>4</v>
      </c>
      <c r="C12" s="310" t="s">
        <v>1891</v>
      </c>
      <c r="D12" s="310" t="s">
        <v>1891</v>
      </c>
      <c r="E12" s="165" t="s">
        <v>1888</v>
      </c>
      <c r="F12" s="165" t="s">
        <v>1923</v>
      </c>
      <c r="G12" s="165" t="s">
        <v>672</v>
      </c>
      <c r="H12" s="165" t="s">
        <v>1893</v>
      </c>
      <c r="I12" s="165"/>
      <c r="J12" s="165"/>
      <c r="K12" s="165"/>
      <c r="L12" s="88" t="s">
        <v>52</v>
      </c>
      <c r="M12" s="165" t="s">
        <v>3221</v>
      </c>
      <c r="N12" s="165" t="s">
        <v>3329</v>
      </c>
      <c r="O12" s="165" t="s">
        <v>3361</v>
      </c>
      <c r="P12" s="165" t="s">
        <v>3392</v>
      </c>
      <c r="Q12" s="5" t="s">
        <v>3112</v>
      </c>
      <c r="R12" s="6" t="s">
        <v>3122</v>
      </c>
      <c r="S12" s="6" t="s">
        <v>3123</v>
      </c>
      <c r="T12" s="6" t="s">
        <v>3124</v>
      </c>
      <c r="U12" s="166" t="str">
        <f t="shared" si="0"/>
        <v>W/OUT FILTER</v>
      </c>
      <c r="V12" s="93"/>
      <c r="Z12" s="165" t="s">
        <v>51</v>
      </c>
      <c r="AA12" s="165">
        <v>3</v>
      </c>
      <c r="AB12" s="165">
        <f>COUNTIF(K:L, "=PPS4110")</f>
        <v>3</v>
      </c>
      <c r="AC12" s="165">
        <f>AA12-AB12</f>
        <v>0</v>
      </c>
    </row>
    <row r="13" spans="1:29" x14ac:dyDescent="0.25">
      <c r="A13" s="309"/>
      <c r="B13" s="314"/>
      <c r="C13" s="165"/>
      <c r="D13" s="165"/>
      <c r="E13" s="165" t="s">
        <v>15</v>
      </c>
      <c r="F13" s="165" t="s">
        <v>1917</v>
      </c>
      <c r="G13" s="165" t="s">
        <v>99</v>
      </c>
      <c r="H13" s="165" t="s">
        <v>1092</v>
      </c>
      <c r="I13" s="165"/>
      <c r="J13" s="165"/>
      <c r="K13" s="88" t="s">
        <v>3435</v>
      </c>
      <c r="M13" s="165" t="s">
        <v>3589</v>
      </c>
      <c r="N13" s="165" t="s">
        <v>3591</v>
      </c>
      <c r="O13" s="165" t="s">
        <v>3593</v>
      </c>
      <c r="P13" s="165" t="s">
        <v>3595</v>
      </c>
      <c r="Q13" s="886" t="s">
        <v>1500</v>
      </c>
      <c r="R13" s="886" t="s">
        <v>1556</v>
      </c>
      <c r="S13" s="886" t="s">
        <v>1653</v>
      </c>
      <c r="T13" s="886" t="s">
        <v>1504</v>
      </c>
      <c r="U13" s="166" t="str">
        <f t="shared" si="0"/>
        <v>W/FILTER</v>
      </c>
      <c r="V13" s="93"/>
      <c r="Z13" s="165" t="s">
        <v>52</v>
      </c>
      <c r="AA13" s="165">
        <v>160</v>
      </c>
      <c r="AB13" s="165">
        <f>COUNTIF(K:L, "=HSD6571")</f>
        <v>32</v>
      </c>
      <c r="AC13" s="165">
        <f t="shared" si="1"/>
        <v>128</v>
      </c>
    </row>
    <row r="14" spans="1:29" x14ac:dyDescent="0.25">
      <c r="A14" s="309"/>
      <c r="B14" s="314"/>
      <c r="C14" s="165"/>
      <c r="D14" s="310"/>
      <c r="E14" s="165" t="s">
        <v>15</v>
      </c>
      <c r="F14" s="165" t="s">
        <v>1917</v>
      </c>
      <c r="G14" s="165" t="s">
        <v>100</v>
      </c>
      <c r="H14" s="165" t="s">
        <v>1093</v>
      </c>
      <c r="I14" s="167"/>
      <c r="J14" s="165"/>
      <c r="K14" s="88" t="s">
        <v>3435</v>
      </c>
      <c r="M14" s="165" t="s">
        <v>3590</v>
      </c>
      <c r="N14" s="165" t="s">
        <v>3592</v>
      </c>
      <c r="O14" s="165" t="s">
        <v>3594</v>
      </c>
      <c r="P14" s="165" t="s">
        <v>3596</v>
      </c>
      <c r="Q14" s="886" t="s">
        <v>1502</v>
      </c>
      <c r="R14" s="886" t="s">
        <v>1557</v>
      </c>
      <c r="S14" s="886" t="s">
        <v>1655</v>
      </c>
      <c r="T14" s="886" t="s">
        <v>1506</v>
      </c>
      <c r="U14" s="166" t="str">
        <f t="shared" si="0"/>
        <v>W/FILTER</v>
      </c>
      <c r="V14" s="93"/>
      <c r="Z14" s="165" t="s">
        <v>53</v>
      </c>
      <c r="AA14" s="165">
        <v>64</v>
      </c>
      <c r="AB14" s="165">
        <f>COUNTIF(K:L, "=RELAY2567")</f>
        <v>0</v>
      </c>
      <c r="AC14" s="165">
        <f t="shared" si="1"/>
        <v>64</v>
      </c>
    </row>
    <row r="15" spans="1:29" x14ac:dyDescent="0.25">
      <c r="A15" s="309"/>
      <c r="B15" s="314">
        <v>5</v>
      </c>
      <c r="C15" s="310" t="s">
        <v>1082</v>
      </c>
      <c r="D15" s="310" t="s">
        <v>1892</v>
      </c>
      <c r="E15" s="165" t="s">
        <v>1888</v>
      </c>
      <c r="F15" s="165" t="s">
        <v>1918</v>
      </c>
      <c r="G15" s="165" t="s">
        <v>1921</v>
      </c>
      <c r="H15" s="165" t="s">
        <v>1920</v>
      </c>
      <c r="I15" s="165"/>
      <c r="J15" s="165"/>
      <c r="K15" s="88"/>
      <c r="L15" s="88" t="s">
        <v>52</v>
      </c>
      <c r="M15" s="165" t="s">
        <v>3299</v>
      </c>
      <c r="N15" s="165" t="s">
        <v>3330</v>
      </c>
      <c r="O15" s="165" t="s">
        <v>3362</v>
      </c>
      <c r="P15" s="165" t="s">
        <v>3393</v>
      </c>
      <c r="Q15" s="5" t="s">
        <v>1800</v>
      </c>
      <c r="R15" s="6" t="s">
        <v>1806</v>
      </c>
      <c r="S15" s="6" t="s">
        <v>3125</v>
      </c>
      <c r="T15" s="6" t="s">
        <v>3127</v>
      </c>
      <c r="U15" s="166" t="str">
        <f t="shared" si="0"/>
        <v>W/OUT FILTER</v>
      </c>
      <c r="V15" s="93"/>
      <c r="Z15" s="165" t="s">
        <v>54</v>
      </c>
      <c r="AA15" s="165">
        <v>16</v>
      </c>
      <c r="AB15" s="165">
        <f>COUNTIF(K:L,"=DAQ6368")</f>
        <v>9</v>
      </c>
      <c r="AC15" s="165">
        <f t="shared" si="1"/>
        <v>7</v>
      </c>
    </row>
    <row r="16" spans="1:29" x14ac:dyDescent="0.25">
      <c r="A16" s="309"/>
      <c r="B16" s="314"/>
      <c r="C16" s="165"/>
      <c r="D16" s="165"/>
      <c r="E16" s="165" t="s">
        <v>1888</v>
      </c>
      <c r="F16" s="165" t="s">
        <v>1918</v>
      </c>
      <c r="G16" s="165" t="s">
        <v>1922</v>
      </c>
      <c r="H16" s="165" t="s">
        <v>1919</v>
      </c>
      <c r="I16" s="165"/>
      <c r="J16" s="165"/>
      <c r="K16" s="88"/>
      <c r="L16" s="88" t="s">
        <v>52</v>
      </c>
      <c r="M16" s="165" t="s">
        <v>3300</v>
      </c>
      <c r="N16" s="165" t="s">
        <v>3331</v>
      </c>
      <c r="O16" s="165" t="s">
        <v>3363</v>
      </c>
      <c r="P16" s="165" t="s">
        <v>3394</v>
      </c>
      <c r="Q16" s="5" t="s">
        <v>1801</v>
      </c>
      <c r="R16" s="6" t="s">
        <v>1807</v>
      </c>
      <c r="S16" s="6" t="s">
        <v>3126</v>
      </c>
      <c r="T16" s="6" t="s">
        <v>3192</v>
      </c>
      <c r="U16" s="166" t="str">
        <f t="shared" si="0"/>
        <v>W/OUT FILTER</v>
      </c>
      <c r="V16" s="93"/>
      <c r="Z16" s="165" t="s">
        <v>55</v>
      </c>
      <c r="AA16" s="165">
        <v>2</v>
      </c>
      <c r="AB16" s="165">
        <f>COUNTIF(K:L,"=DSA4467")</f>
        <v>0</v>
      </c>
      <c r="AC16" s="165">
        <f t="shared" si="1"/>
        <v>2</v>
      </c>
    </row>
    <row r="17" spans="1:22" x14ac:dyDescent="0.25">
      <c r="A17" s="309"/>
      <c r="B17" s="314"/>
      <c r="C17" s="165"/>
      <c r="D17" s="88"/>
      <c r="E17" s="165" t="s">
        <v>15</v>
      </c>
      <c r="F17" s="165" t="s">
        <v>1917</v>
      </c>
      <c r="G17" s="165" t="s">
        <v>1896</v>
      </c>
      <c r="H17" s="165" t="s">
        <v>1894</v>
      </c>
      <c r="I17" s="165"/>
      <c r="J17" s="165"/>
      <c r="K17" s="88"/>
      <c r="L17" s="165" t="s">
        <v>1082</v>
      </c>
      <c r="M17" s="165" t="s">
        <v>1082</v>
      </c>
      <c r="N17" s="165" t="s">
        <v>1082</v>
      </c>
      <c r="O17" s="165" t="s">
        <v>1082</v>
      </c>
      <c r="P17" s="165" t="s">
        <v>1082</v>
      </c>
      <c r="Q17" s="886" t="s">
        <v>1082</v>
      </c>
      <c r="R17" s="886" t="s">
        <v>1082</v>
      </c>
      <c r="S17" s="886" t="s">
        <v>1082</v>
      </c>
      <c r="T17" s="886" t="s">
        <v>1082</v>
      </c>
      <c r="U17" s="166" t="str">
        <f t="shared" si="0"/>
        <v>W/OUT FILTER</v>
      </c>
      <c r="V17" s="93"/>
    </row>
    <row r="18" spans="1:22" x14ac:dyDescent="0.25">
      <c r="A18" s="309"/>
      <c r="B18" s="314"/>
      <c r="C18" s="165"/>
      <c r="D18" s="165"/>
      <c r="E18" s="165" t="s">
        <v>15</v>
      </c>
      <c r="F18" s="165" t="s">
        <v>1917</v>
      </c>
      <c r="G18" s="165" t="s">
        <v>1897</v>
      </c>
      <c r="H18" s="165" t="s">
        <v>1895</v>
      </c>
      <c r="I18" s="165"/>
      <c r="J18" s="165"/>
      <c r="K18" s="165"/>
      <c r="L18" s="165" t="s">
        <v>1082</v>
      </c>
      <c r="M18" s="165" t="s">
        <v>1082</v>
      </c>
      <c r="N18" s="165" t="s">
        <v>1082</v>
      </c>
      <c r="O18" s="165" t="s">
        <v>1082</v>
      </c>
      <c r="P18" s="165" t="s">
        <v>1082</v>
      </c>
      <c r="Q18" s="886" t="s">
        <v>1082</v>
      </c>
      <c r="R18" s="886" t="s">
        <v>1082</v>
      </c>
      <c r="S18" s="886" t="s">
        <v>1082</v>
      </c>
      <c r="T18" s="886" t="s">
        <v>1082</v>
      </c>
      <c r="U18" s="166" t="str">
        <f t="shared" si="0"/>
        <v>W/OUT FILTER</v>
      </c>
      <c r="V18" s="93"/>
    </row>
    <row r="19" spans="1:22" x14ac:dyDescent="0.25">
      <c r="A19" s="309"/>
      <c r="B19" s="314">
        <v>6</v>
      </c>
      <c r="C19" s="310" t="s">
        <v>1898</v>
      </c>
      <c r="D19" s="310" t="s">
        <v>1899</v>
      </c>
      <c r="E19" s="165" t="s">
        <v>1888</v>
      </c>
      <c r="F19" s="165" t="s">
        <v>1923</v>
      </c>
      <c r="G19" s="165" t="s">
        <v>676</v>
      </c>
      <c r="H19" s="165" t="s">
        <v>1100</v>
      </c>
      <c r="I19" s="165"/>
      <c r="J19" s="165"/>
      <c r="K19" s="88"/>
      <c r="L19" s="88" t="s">
        <v>52</v>
      </c>
      <c r="M19" s="165" t="s">
        <v>3301</v>
      </c>
      <c r="N19" s="165" t="s">
        <v>3332</v>
      </c>
      <c r="O19" s="165" t="s">
        <v>3364</v>
      </c>
      <c r="P19" s="165" t="s">
        <v>3395</v>
      </c>
      <c r="Q19" s="886" t="s">
        <v>1802</v>
      </c>
      <c r="R19" s="886" t="s">
        <v>1808</v>
      </c>
      <c r="S19" s="886" t="s">
        <v>3132</v>
      </c>
      <c r="T19" s="886" t="s">
        <v>3193</v>
      </c>
      <c r="U19" s="166" t="str">
        <f t="shared" si="0"/>
        <v>W/OUT FILTER</v>
      </c>
      <c r="V19" s="93"/>
    </row>
    <row r="20" spans="1:22" x14ac:dyDescent="0.25">
      <c r="A20" s="309"/>
      <c r="B20" s="314">
        <v>7</v>
      </c>
      <c r="C20" s="310" t="s">
        <v>1900</v>
      </c>
      <c r="D20" s="310" t="s">
        <v>1900</v>
      </c>
      <c r="E20" s="165" t="s">
        <v>1888</v>
      </c>
      <c r="F20" s="165" t="s">
        <v>1923</v>
      </c>
      <c r="G20" s="165" t="s">
        <v>108</v>
      </c>
      <c r="H20" s="165" t="s">
        <v>1901</v>
      </c>
      <c r="I20" s="165"/>
      <c r="J20" s="165"/>
      <c r="K20" s="88"/>
      <c r="L20" s="308" t="s">
        <v>52</v>
      </c>
      <c r="M20" s="165" t="s">
        <v>3302</v>
      </c>
      <c r="N20" s="165" t="s">
        <v>3333</v>
      </c>
      <c r="O20" s="165" t="s">
        <v>3365</v>
      </c>
      <c r="P20" s="165" t="s">
        <v>3396</v>
      </c>
      <c r="Q20" s="886" t="s">
        <v>1803</v>
      </c>
      <c r="R20" s="886" t="s">
        <v>1809</v>
      </c>
      <c r="S20" s="886" t="s">
        <v>3133</v>
      </c>
      <c r="T20" s="886" t="s">
        <v>3194</v>
      </c>
      <c r="U20" s="166" t="str">
        <f t="shared" si="0"/>
        <v>W/OUT FILTER</v>
      </c>
      <c r="V20" s="93"/>
    </row>
    <row r="21" spans="1:22" x14ac:dyDescent="0.25">
      <c r="A21" s="309"/>
      <c r="B21" s="314">
        <v>8</v>
      </c>
      <c r="C21" s="165" t="s">
        <v>1902</v>
      </c>
      <c r="D21" s="310" t="s">
        <v>1902</v>
      </c>
      <c r="E21" s="165" t="s">
        <v>1888</v>
      </c>
      <c r="F21" s="165" t="s">
        <v>1923</v>
      </c>
      <c r="G21" s="165" t="s">
        <v>88</v>
      </c>
      <c r="H21" s="165" t="s">
        <v>1101</v>
      </c>
      <c r="I21" s="167"/>
      <c r="J21" s="167"/>
      <c r="K21" s="165"/>
      <c r="L21" s="88" t="s">
        <v>52</v>
      </c>
      <c r="M21" s="165" t="s">
        <v>3303</v>
      </c>
      <c r="N21" s="165" t="s">
        <v>3334</v>
      </c>
      <c r="O21" s="165" t="s">
        <v>3366</v>
      </c>
      <c r="P21" s="165" t="s">
        <v>3397</v>
      </c>
      <c r="Q21" s="886" t="s">
        <v>1804</v>
      </c>
      <c r="R21" s="886" t="s">
        <v>1810</v>
      </c>
      <c r="S21" s="886" t="s">
        <v>3134</v>
      </c>
      <c r="T21" s="886" t="s">
        <v>3195</v>
      </c>
      <c r="U21" s="166" t="str">
        <f t="shared" si="0"/>
        <v>W/OUT FILTER</v>
      </c>
      <c r="V21" s="93"/>
    </row>
    <row r="22" spans="1:22" x14ac:dyDescent="0.25">
      <c r="A22" s="309"/>
      <c r="B22" s="314">
        <v>9</v>
      </c>
      <c r="C22" s="310" t="s">
        <v>1903</v>
      </c>
      <c r="D22" s="310" t="s">
        <v>1903</v>
      </c>
      <c r="E22" s="165" t="s">
        <v>1888</v>
      </c>
      <c r="F22" s="165" t="s">
        <v>1923</v>
      </c>
      <c r="G22" s="165" t="s">
        <v>99</v>
      </c>
      <c r="H22" s="165" t="s">
        <v>1904</v>
      </c>
      <c r="I22" s="167"/>
      <c r="J22" s="167"/>
      <c r="K22" s="88"/>
      <c r="L22" s="88" t="s">
        <v>52</v>
      </c>
      <c r="M22" s="165" t="s">
        <v>3304</v>
      </c>
      <c r="N22" s="165" t="s">
        <v>3335</v>
      </c>
      <c r="O22" s="165" t="s">
        <v>3367</v>
      </c>
      <c r="P22" s="165" t="s">
        <v>3398</v>
      </c>
      <c r="Q22" s="886" t="s">
        <v>1805</v>
      </c>
      <c r="R22" s="886" t="s">
        <v>1811</v>
      </c>
      <c r="S22" s="886" t="s">
        <v>3135</v>
      </c>
      <c r="T22" s="886" t="s">
        <v>3196</v>
      </c>
      <c r="U22" s="166" t="str">
        <f t="shared" si="0"/>
        <v>W/OUT FILTER</v>
      </c>
      <c r="V22" s="93"/>
    </row>
    <row r="23" spans="1:22" x14ac:dyDescent="0.25">
      <c r="A23" s="309"/>
      <c r="B23" s="314">
        <v>10</v>
      </c>
      <c r="C23" s="310" t="s">
        <v>1905</v>
      </c>
      <c r="D23" s="310" t="s">
        <v>1905</v>
      </c>
      <c r="E23" s="165" t="s">
        <v>1888</v>
      </c>
      <c r="F23" s="165" t="s">
        <v>1924</v>
      </c>
      <c r="G23" s="165" t="s">
        <v>1096</v>
      </c>
      <c r="H23" s="165" t="s">
        <v>1097</v>
      </c>
      <c r="I23" s="165"/>
      <c r="J23" s="165"/>
      <c r="K23" s="88"/>
      <c r="L23" s="88" t="s">
        <v>52</v>
      </c>
      <c r="M23" s="165" t="s">
        <v>3305</v>
      </c>
      <c r="N23" s="165" t="s">
        <v>3336</v>
      </c>
      <c r="O23" s="165" t="s">
        <v>3368</v>
      </c>
      <c r="P23" s="165" t="s">
        <v>3399</v>
      </c>
      <c r="Q23" s="886" t="s">
        <v>1513</v>
      </c>
      <c r="R23" s="886" t="s">
        <v>1514</v>
      </c>
      <c r="S23" s="886" t="s">
        <v>3136</v>
      </c>
      <c r="T23" s="886" t="s">
        <v>3197</v>
      </c>
      <c r="U23" s="166" t="str">
        <f t="shared" si="0"/>
        <v>W/OUT FILTER</v>
      </c>
      <c r="V23" s="93"/>
    </row>
    <row r="24" spans="1:22" x14ac:dyDescent="0.25">
      <c r="A24" s="309"/>
      <c r="B24" s="314">
        <v>11</v>
      </c>
      <c r="C24" s="310" t="s">
        <v>1906</v>
      </c>
      <c r="D24" s="310" t="s">
        <v>1906</v>
      </c>
      <c r="E24" s="165" t="s">
        <v>1888</v>
      </c>
      <c r="F24" s="165" t="s">
        <v>1924</v>
      </c>
      <c r="G24" s="165" t="s">
        <v>1094</v>
      </c>
      <c r="H24" s="165" t="s">
        <v>1889</v>
      </c>
      <c r="I24" s="165"/>
      <c r="J24" s="165"/>
      <c r="K24" s="88"/>
      <c r="L24" s="165" t="s">
        <v>52</v>
      </c>
      <c r="M24" s="165" t="s">
        <v>3306</v>
      </c>
      <c r="N24" s="165" t="s">
        <v>3337</v>
      </c>
      <c r="O24" s="165" t="s">
        <v>3369</v>
      </c>
      <c r="P24" s="165" t="s">
        <v>3400</v>
      </c>
      <c r="Q24" s="886" t="s">
        <v>3128</v>
      </c>
      <c r="R24" s="886" t="s">
        <v>3130</v>
      </c>
      <c r="S24" s="886" t="s">
        <v>3137</v>
      </c>
      <c r="T24" s="886" t="s">
        <v>3198</v>
      </c>
      <c r="U24" s="166" t="str">
        <f t="shared" si="0"/>
        <v>W/OUT FILTER</v>
      </c>
      <c r="V24" s="923"/>
    </row>
    <row r="25" spans="1:22" x14ac:dyDescent="0.25">
      <c r="A25" s="309"/>
      <c r="B25" s="314">
        <v>12</v>
      </c>
      <c r="C25" s="310" t="s">
        <v>1908</v>
      </c>
      <c r="D25" s="165" t="s">
        <v>1908</v>
      </c>
      <c r="E25" s="165" t="s">
        <v>1888</v>
      </c>
      <c r="F25" s="165" t="s">
        <v>1924</v>
      </c>
      <c r="G25" s="165" t="s">
        <v>1098</v>
      </c>
      <c r="H25" s="165" t="s">
        <v>1099</v>
      </c>
      <c r="I25" s="165"/>
      <c r="J25" s="165"/>
      <c r="K25" s="88"/>
      <c r="L25" s="88" t="s">
        <v>52</v>
      </c>
      <c r="M25" s="165" t="s">
        <v>3307</v>
      </c>
      <c r="N25" s="165" t="s">
        <v>3338</v>
      </c>
      <c r="O25" s="165" t="s">
        <v>3370</v>
      </c>
      <c r="P25" s="165" t="s">
        <v>3401</v>
      </c>
      <c r="Q25" s="886" t="s">
        <v>3129</v>
      </c>
      <c r="R25" s="886" t="s">
        <v>3131</v>
      </c>
      <c r="S25" s="886" t="s">
        <v>3138</v>
      </c>
      <c r="T25" s="886" t="s">
        <v>3199</v>
      </c>
      <c r="U25" s="166" t="str">
        <f t="shared" si="0"/>
        <v>W/OUT FILTER</v>
      </c>
      <c r="V25" s="923"/>
    </row>
    <row r="26" spans="1:22" x14ac:dyDescent="0.25">
      <c r="A26" s="309"/>
      <c r="B26" s="314"/>
      <c r="C26" s="165"/>
      <c r="D26" s="165"/>
      <c r="E26" s="165" t="s">
        <v>15</v>
      </c>
      <c r="F26" s="165" t="s">
        <v>1917</v>
      </c>
      <c r="G26" s="165" t="s">
        <v>672</v>
      </c>
      <c r="H26" s="165" t="s">
        <v>1078</v>
      </c>
      <c r="I26" s="165"/>
      <c r="K26" s="88" t="s">
        <v>3435</v>
      </c>
      <c r="M26" s="165" t="s">
        <v>3597</v>
      </c>
      <c r="N26" s="165" t="s">
        <v>3599</v>
      </c>
      <c r="O26" s="165" t="s">
        <v>3601</v>
      </c>
      <c r="P26" s="165" t="s">
        <v>3603</v>
      </c>
      <c r="Q26" s="886" t="s">
        <v>1501</v>
      </c>
      <c r="R26" s="886" t="s">
        <v>1498</v>
      </c>
      <c r="S26" s="886" t="s">
        <v>1615</v>
      </c>
      <c r="T26" s="886" t="s">
        <v>1562</v>
      </c>
      <c r="U26" s="166" t="str">
        <f>IF(ISNUMBER(FIND("SMU",K26)), "W/FILTER", "W/OUT FILTER")</f>
        <v>W/FILTER</v>
      </c>
      <c r="V26" s="93"/>
    </row>
    <row r="27" spans="1:22" x14ac:dyDescent="0.25">
      <c r="A27" s="309"/>
      <c r="B27" s="314"/>
      <c r="C27" s="165"/>
      <c r="D27" s="165"/>
      <c r="E27" s="165" t="s">
        <v>15</v>
      </c>
      <c r="F27" s="165" t="s">
        <v>1917</v>
      </c>
      <c r="G27" s="165" t="s">
        <v>1909</v>
      </c>
      <c r="H27" s="165" t="s">
        <v>1079</v>
      </c>
      <c r="I27" s="165"/>
      <c r="K27" s="88" t="s">
        <v>3435</v>
      </c>
      <c r="M27" s="165" t="s">
        <v>3598</v>
      </c>
      <c r="N27" s="165" t="s">
        <v>3600</v>
      </c>
      <c r="O27" s="165" t="s">
        <v>3602</v>
      </c>
      <c r="P27" s="165" t="s">
        <v>3604</v>
      </c>
      <c r="Q27" s="886" t="s">
        <v>1503</v>
      </c>
      <c r="R27" s="886" t="s">
        <v>1499</v>
      </c>
      <c r="S27" s="886" t="s">
        <v>1616</v>
      </c>
      <c r="T27" s="886" t="s">
        <v>1563</v>
      </c>
      <c r="U27" s="166" t="str">
        <f>IF(ISNUMBER(FIND("SMU",K27)), "W/FILTER", "W/OUT FILTER")</f>
        <v>W/FILTER</v>
      </c>
      <c r="V27" s="93"/>
    </row>
    <row r="28" spans="1:22" x14ac:dyDescent="0.25">
      <c r="A28" s="309"/>
      <c r="B28" s="314">
        <v>13</v>
      </c>
      <c r="C28" s="310" t="s">
        <v>1907</v>
      </c>
      <c r="D28" s="165" t="s">
        <v>1907</v>
      </c>
      <c r="E28" s="165" t="s">
        <v>1888</v>
      </c>
      <c r="F28" s="165" t="s">
        <v>1924</v>
      </c>
      <c r="G28" s="165" t="s">
        <v>1098</v>
      </c>
      <c r="H28" s="165" t="s">
        <v>1893</v>
      </c>
      <c r="I28" s="165"/>
      <c r="J28" s="165"/>
      <c r="K28" s="88"/>
      <c r="L28" s="88" t="s">
        <v>52</v>
      </c>
      <c r="M28" s="165" t="s">
        <v>3308</v>
      </c>
      <c r="N28" s="165" t="s">
        <v>3339</v>
      </c>
      <c r="O28" s="165" t="s">
        <v>3371</v>
      </c>
      <c r="P28" s="165" t="s">
        <v>3402</v>
      </c>
      <c r="Q28" s="886" t="s">
        <v>3139</v>
      </c>
      <c r="R28" s="886" t="s">
        <v>3157</v>
      </c>
      <c r="S28" s="886" t="s">
        <v>3174</v>
      </c>
      <c r="T28" s="886" t="s">
        <v>3200</v>
      </c>
      <c r="U28" s="166" t="str">
        <f t="shared" si="0"/>
        <v>W/OUT FILTER</v>
      </c>
      <c r="V28" s="93"/>
    </row>
    <row r="29" spans="1:22" x14ac:dyDescent="0.25">
      <c r="A29" s="309"/>
      <c r="B29" s="314">
        <v>14</v>
      </c>
      <c r="C29" s="165" t="s">
        <v>1911</v>
      </c>
      <c r="D29" s="165" t="s">
        <v>1911</v>
      </c>
      <c r="E29" s="165" t="s">
        <v>1888</v>
      </c>
      <c r="F29" s="165" t="s">
        <v>1924</v>
      </c>
      <c r="G29" s="165" t="s">
        <v>672</v>
      </c>
      <c r="H29" s="165" t="s">
        <v>1100</v>
      </c>
      <c r="I29" s="165"/>
      <c r="J29" s="165"/>
      <c r="K29" s="88"/>
      <c r="L29" s="88" t="s">
        <v>52</v>
      </c>
      <c r="M29" s="165" t="s">
        <v>3309</v>
      </c>
      <c r="N29" s="165" t="s">
        <v>3340</v>
      </c>
      <c r="O29" s="165" t="s">
        <v>3372</v>
      </c>
      <c r="P29" s="165" t="s">
        <v>3403</v>
      </c>
      <c r="Q29" s="886" t="s">
        <v>3140</v>
      </c>
      <c r="R29" s="886" t="s">
        <v>3158</v>
      </c>
      <c r="S29" s="886" t="s">
        <v>3175</v>
      </c>
      <c r="T29" s="886" t="s">
        <v>3201</v>
      </c>
      <c r="U29" s="166" t="str">
        <f t="shared" si="0"/>
        <v>W/OUT FILTER</v>
      </c>
      <c r="V29" s="315"/>
    </row>
    <row r="30" spans="1:22" x14ac:dyDescent="0.25">
      <c r="A30" s="309"/>
      <c r="B30" s="314"/>
      <c r="C30" s="165"/>
      <c r="D30" s="167"/>
      <c r="E30" s="165" t="s">
        <v>18</v>
      </c>
      <c r="F30" s="165">
        <v>10</v>
      </c>
      <c r="G30" s="165" t="s">
        <v>81</v>
      </c>
      <c r="H30" s="165" t="s">
        <v>1925</v>
      </c>
      <c r="I30" s="165"/>
      <c r="J30" s="165"/>
      <c r="K30" s="88" t="s">
        <v>3586</v>
      </c>
      <c r="L30" s="88"/>
      <c r="M30" s="88" t="s">
        <v>3586</v>
      </c>
      <c r="N30" s="88" t="s">
        <v>3586</v>
      </c>
      <c r="O30" s="88" t="s">
        <v>3586</v>
      </c>
      <c r="P30" s="88" t="s">
        <v>3586</v>
      </c>
      <c r="Q30" s="88" t="s">
        <v>3587</v>
      </c>
      <c r="R30" s="88" t="s">
        <v>3588</v>
      </c>
      <c r="S30" s="88" t="s">
        <v>3588</v>
      </c>
      <c r="T30" s="88" t="s">
        <v>3588</v>
      </c>
      <c r="U30" s="166" t="str">
        <f t="shared" si="0"/>
        <v>W/OUT FILTER</v>
      </c>
      <c r="V30" s="315"/>
    </row>
    <row r="31" spans="1:22" x14ac:dyDescent="0.25">
      <c r="A31" s="309"/>
      <c r="B31" s="314"/>
      <c r="C31" s="165"/>
      <c r="D31" s="165"/>
      <c r="E31" s="165" t="s">
        <v>18</v>
      </c>
      <c r="F31" s="165">
        <v>10</v>
      </c>
      <c r="G31" s="165" t="s">
        <v>85</v>
      </c>
      <c r="H31" s="165" t="s">
        <v>1926</v>
      </c>
      <c r="I31" s="165"/>
      <c r="J31" s="165"/>
      <c r="K31" s="88" t="s">
        <v>3586</v>
      </c>
      <c r="L31" s="88"/>
      <c r="M31" s="88" t="s">
        <v>3586</v>
      </c>
      <c r="N31" s="88" t="s">
        <v>3586</v>
      </c>
      <c r="O31" s="88" t="s">
        <v>3586</v>
      </c>
      <c r="P31" s="88" t="s">
        <v>3586</v>
      </c>
      <c r="Q31" s="88" t="s">
        <v>3588</v>
      </c>
      <c r="R31" s="88" t="s">
        <v>3588</v>
      </c>
      <c r="S31" s="88" t="s">
        <v>3588</v>
      </c>
      <c r="T31" s="88" t="s">
        <v>3588</v>
      </c>
      <c r="U31" s="166" t="str">
        <f t="shared" si="0"/>
        <v>W/OUT FILTER</v>
      </c>
      <c r="V31" s="315"/>
    </row>
    <row r="32" spans="1:22" x14ac:dyDescent="0.25">
      <c r="A32" s="309"/>
      <c r="B32" s="314"/>
      <c r="C32" s="165"/>
      <c r="D32" s="165"/>
      <c r="E32" s="165" t="s">
        <v>1949</v>
      </c>
      <c r="F32" s="165">
        <v>19</v>
      </c>
      <c r="G32" s="165" t="s">
        <v>1912</v>
      </c>
      <c r="H32" s="165" t="s">
        <v>1914</v>
      </c>
      <c r="I32" s="165"/>
      <c r="J32" s="165"/>
      <c r="K32" s="88"/>
      <c r="L32" s="88" t="s">
        <v>3436</v>
      </c>
      <c r="M32" s="165" t="s">
        <v>1508</v>
      </c>
      <c r="N32" s="165" t="s">
        <v>1509</v>
      </c>
      <c r="O32" s="165" t="s">
        <v>1570</v>
      </c>
      <c r="P32" s="165" t="s">
        <v>1510</v>
      </c>
      <c r="Q32" s="165" t="s">
        <v>3489</v>
      </c>
      <c r="R32" s="165" t="s">
        <v>3490</v>
      </c>
      <c r="S32" s="165" t="s">
        <v>3492</v>
      </c>
      <c r="T32" s="165" t="s">
        <v>3493</v>
      </c>
      <c r="U32" s="166" t="str">
        <f t="shared" si="0"/>
        <v>W/OUT FILTER</v>
      </c>
      <c r="V32" s="315"/>
    </row>
    <row r="33" spans="1:22" x14ac:dyDescent="0.25">
      <c r="A33" s="309"/>
      <c r="B33" s="314"/>
      <c r="C33" s="165"/>
      <c r="D33" s="165"/>
      <c r="E33" s="165" t="s">
        <v>1949</v>
      </c>
      <c r="F33" s="165">
        <v>19</v>
      </c>
      <c r="G33" s="165" t="s">
        <v>1913</v>
      </c>
      <c r="H33" s="165" t="s">
        <v>1915</v>
      </c>
      <c r="I33" s="165"/>
      <c r="J33" s="165"/>
      <c r="K33" s="88"/>
      <c r="L33" s="88" t="s">
        <v>3436</v>
      </c>
      <c r="M33" s="165" t="s">
        <v>3446</v>
      </c>
      <c r="N33" s="165" t="s">
        <v>3447</v>
      </c>
      <c r="O33" s="165" t="s">
        <v>3448</v>
      </c>
      <c r="P33" s="165" t="s">
        <v>3453</v>
      </c>
      <c r="Q33" s="165" t="s">
        <v>3495</v>
      </c>
      <c r="R33" s="165" t="s">
        <v>3496</v>
      </c>
      <c r="S33" s="165" t="s">
        <v>3496</v>
      </c>
      <c r="T33" s="165" t="s">
        <v>3498</v>
      </c>
      <c r="U33" s="166" t="str">
        <f t="shared" si="0"/>
        <v>W/OUT FILTER</v>
      </c>
      <c r="V33" s="315"/>
    </row>
    <row r="34" spans="1:22" x14ac:dyDescent="0.25">
      <c r="A34" s="309"/>
      <c r="B34" s="316">
        <v>15</v>
      </c>
      <c r="C34" s="165" t="s">
        <v>1910</v>
      </c>
      <c r="D34" s="165" t="s">
        <v>1910</v>
      </c>
      <c r="E34" s="165" t="s">
        <v>1888</v>
      </c>
      <c r="F34" s="165" t="s">
        <v>1924</v>
      </c>
      <c r="G34" s="165" t="s">
        <v>676</v>
      </c>
      <c r="H34" s="165" t="s">
        <v>1901</v>
      </c>
      <c r="I34" s="165"/>
      <c r="J34" s="165"/>
      <c r="K34" s="88"/>
      <c r="L34" s="88" t="s">
        <v>52</v>
      </c>
      <c r="M34" s="165" t="s">
        <v>3310</v>
      </c>
      <c r="N34" s="165" t="s">
        <v>3341</v>
      </c>
      <c r="O34" s="165" t="s">
        <v>3373</v>
      </c>
      <c r="P34" s="165" t="s">
        <v>3404</v>
      </c>
      <c r="Q34" s="165" t="s">
        <v>3141</v>
      </c>
      <c r="R34" s="165" t="s">
        <v>3159</v>
      </c>
      <c r="S34" s="165" t="s">
        <v>3176</v>
      </c>
      <c r="T34" s="165" t="s">
        <v>3202</v>
      </c>
      <c r="U34" s="166" t="str">
        <f t="shared" si="0"/>
        <v>W/OUT FILTER</v>
      </c>
      <c r="V34" s="315"/>
    </row>
    <row r="35" spans="1:22" x14ac:dyDescent="0.25">
      <c r="A35" s="309"/>
      <c r="B35" s="314"/>
      <c r="C35" s="165"/>
      <c r="D35" s="165"/>
      <c r="E35" s="165" t="s">
        <v>18</v>
      </c>
      <c r="F35" s="165">
        <v>11</v>
      </c>
      <c r="G35" s="165" t="s">
        <v>81</v>
      </c>
      <c r="H35" s="165" t="s">
        <v>1925</v>
      </c>
      <c r="I35" s="165"/>
      <c r="J35" s="165"/>
      <c r="K35" s="88" t="s">
        <v>54</v>
      </c>
      <c r="L35" s="88"/>
      <c r="M35" s="924" t="s">
        <v>3438</v>
      </c>
      <c r="N35" s="924" t="s">
        <v>3439</v>
      </c>
      <c r="O35" s="924" t="s">
        <v>3440</v>
      </c>
      <c r="P35" s="924" t="s">
        <v>3441</v>
      </c>
      <c r="Q35" s="165" t="s">
        <v>3442</v>
      </c>
      <c r="R35" s="933" t="s">
        <v>3443</v>
      </c>
      <c r="S35" s="924" t="s">
        <v>3444</v>
      </c>
      <c r="T35" s="924" t="s">
        <v>3445</v>
      </c>
      <c r="U35" s="166" t="str">
        <f t="shared" si="0"/>
        <v>W/OUT FILTER</v>
      </c>
      <c r="V35" s="315"/>
    </row>
    <row r="36" spans="1:22" x14ac:dyDescent="0.25">
      <c r="A36" s="309"/>
      <c r="B36" s="314"/>
      <c r="C36" s="165"/>
      <c r="D36" s="165"/>
      <c r="E36" s="165" t="s">
        <v>18</v>
      </c>
      <c r="F36" s="165">
        <v>11</v>
      </c>
      <c r="G36" s="165" t="s">
        <v>85</v>
      </c>
      <c r="H36" s="165" t="s">
        <v>1925</v>
      </c>
      <c r="I36" s="165"/>
      <c r="J36" s="165"/>
      <c r="K36" s="88"/>
      <c r="L36" s="88"/>
      <c r="M36" s="165"/>
      <c r="N36" s="165"/>
      <c r="O36" s="165"/>
      <c r="P36" s="165"/>
      <c r="Q36" s="165"/>
      <c r="R36" s="165"/>
      <c r="S36" s="165"/>
      <c r="T36" s="165"/>
      <c r="U36" s="166" t="str">
        <f t="shared" si="0"/>
        <v>W/OUT FILTER</v>
      </c>
      <c r="V36" s="315"/>
    </row>
    <row r="37" spans="1:22" x14ac:dyDescent="0.25">
      <c r="A37" s="309"/>
      <c r="B37" s="314"/>
      <c r="C37" s="165"/>
      <c r="D37" s="165"/>
      <c r="E37" s="165" t="s">
        <v>1949</v>
      </c>
      <c r="F37" s="165">
        <v>19</v>
      </c>
      <c r="G37" s="165" t="s">
        <v>1912</v>
      </c>
      <c r="H37" s="165" t="s">
        <v>1914</v>
      </c>
      <c r="I37" s="165"/>
      <c r="J37" s="165"/>
      <c r="K37" s="88"/>
      <c r="L37" s="88" t="s">
        <v>3436</v>
      </c>
      <c r="M37" s="165" t="s">
        <v>1508</v>
      </c>
      <c r="N37" s="165" t="s">
        <v>1509</v>
      </c>
      <c r="O37" s="165" t="s">
        <v>1570</v>
      </c>
      <c r="P37" s="165" t="s">
        <v>1510</v>
      </c>
      <c r="Q37" s="165" t="s">
        <v>3489</v>
      </c>
      <c r="R37" s="165" t="s">
        <v>3490</v>
      </c>
      <c r="S37" s="165" t="s">
        <v>3492</v>
      </c>
      <c r="T37" s="165" t="s">
        <v>3493</v>
      </c>
      <c r="U37" s="166" t="str">
        <f t="shared" si="0"/>
        <v>W/OUT FILTER</v>
      </c>
      <c r="V37" s="315"/>
    </row>
    <row r="38" spans="1:22" x14ac:dyDescent="0.25">
      <c r="A38" s="309"/>
      <c r="B38" s="314"/>
      <c r="C38" s="165"/>
      <c r="D38" s="165"/>
      <c r="E38" s="165" t="s">
        <v>1949</v>
      </c>
      <c r="F38" s="165">
        <v>19</v>
      </c>
      <c r="G38" s="165" t="s">
        <v>1913</v>
      </c>
      <c r="H38" s="165" t="s">
        <v>1915</v>
      </c>
      <c r="I38" s="165"/>
      <c r="J38" s="165"/>
      <c r="K38" s="88"/>
      <c r="L38" s="88" t="s">
        <v>3436</v>
      </c>
      <c r="M38" s="165" t="s">
        <v>3446</v>
      </c>
      <c r="N38" s="165" t="s">
        <v>3447</v>
      </c>
      <c r="O38" s="165" t="s">
        <v>3448</v>
      </c>
      <c r="P38" s="165" t="s">
        <v>3453</v>
      </c>
      <c r="Q38" s="165" t="s">
        <v>3495</v>
      </c>
      <c r="R38" s="165" t="s">
        <v>3496</v>
      </c>
      <c r="S38" s="165" t="s">
        <v>3496</v>
      </c>
      <c r="T38" s="165" t="s">
        <v>3498</v>
      </c>
      <c r="U38" s="166" t="str">
        <f t="shared" si="0"/>
        <v>W/OUT FILTER</v>
      </c>
      <c r="V38" s="315"/>
    </row>
    <row r="39" spans="1:22" x14ac:dyDescent="0.25">
      <c r="A39" s="309"/>
      <c r="B39" s="314">
        <v>16</v>
      </c>
      <c r="C39" s="165" t="s">
        <v>1082</v>
      </c>
      <c r="D39" s="165" t="s">
        <v>1916</v>
      </c>
      <c r="E39" s="165" t="s">
        <v>15</v>
      </c>
      <c r="F39" s="165" t="s">
        <v>1917</v>
      </c>
      <c r="G39" s="165" t="s">
        <v>1896</v>
      </c>
      <c r="H39" s="165" t="s">
        <v>1894</v>
      </c>
      <c r="I39" s="165"/>
      <c r="J39" s="165"/>
      <c r="K39" s="88"/>
      <c r="L39" s="88"/>
      <c r="M39" s="165" t="s">
        <v>1082</v>
      </c>
      <c r="N39" s="165" t="s">
        <v>1082</v>
      </c>
      <c r="O39" s="165" t="s">
        <v>1082</v>
      </c>
      <c r="P39" s="165" t="s">
        <v>1082</v>
      </c>
      <c r="Q39" s="165" t="s">
        <v>1082</v>
      </c>
      <c r="R39" s="165" t="s">
        <v>1082</v>
      </c>
      <c r="S39" s="165" t="s">
        <v>1082</v>
      </c>
      <c r="T39" s="165" t="s">
        <v>1082</v>
      </c>
      <c r="U39" s="166" t="str">
        <f t="shared" si="0"/>
        <v>W/OUT FILTER</v>
      </c>
      <c r="V39" s="315"/>
    </row>
    <row r="40" spans="1:22" x14ac:dyDescent="0.25">
      <c r="A40" s="309"/>
      <c r="B40" s="314"/>
      <c r="C40" s="165"/>
      <c r="D40" s="88"/>
      <c r="E40" s="165" t="s">
        <v>15</v>
      </c>
      <c r="F40" s="165" t="s">
        <v>1917</v>
      </c>
      <c r="G40" s="165" t="s">
        <v>1897</v>
      </c>
      <c r="H40" s="165" t="s">
        <v>1895</v>
      </c>
      <c r="I40" s="165"/>
      <c r="J40" s="165"/>
      <c r="K40" s="88"/>
      <c r="L40" s="88"/>
      <c r="M40" s="165" t="s">
        <v>1082</v>
      </c>
      <c r="N40" s="165" t="s">
        <v>1082</v>
      </c>
      <c r="O40" s="165" t="s">
        <v>1082</v>
      </c>
      <c r="P40" s="165" t="s">
        <v>1082</v>
      </c>
      <c r="Q40" s="165" t="s">
        <v>1082</v>
      </c>
      <c r="R40" s="165" t="s">
        <v>1082</v>
      </c>
      <c r="S40" s="165" t="s">
        <v>1082</v>
      </c>
      <c r="T40" s="165" t="s">
        <v>1082</v>
      </c>
      <c r="U40" s="166" t="str">
        <f t="shared" si="0"/>
        <v>W/OUT FILTER</v>
      </c>
      <c r="V40" s="315"/>
    </row>
    <row r="41" spans="1:22" x14ac:dyDescent="0.25">
      <c r="A41" s="309"/>
      <c r="B41" s="314">
        <v>17</v>
      </c>
      <c r="C41" s="165" t="s">
        <v>1927</v>
      </c>
      <c r="D41" s="165" t="s">
        <v>1927</v>
      </c>
      <c r="E41" s="165" t="s">
        <v>1888</v>
      </c>
      <c r="F41" s="165" t="s">
        <v>1924</v>
      </c>
      <c r="G41" s="165" t="s">
        <v>108</v>
      </c>
      <c r="H41" s="165" t="s">
        <v>1101</v>
      </c>
      <c r="I41" s="165"/>
      <c r="J41" s="165"/>
      <c r="K41" s="88"/>
      <c r="L41" s="88" t="s">
        <v>52</v>
      </c>
      <c r="M41" s="165" t="s">
        <v>3311</v>
      </c>
      <c r="N41" s="165" t="s">
        <v>3342</v>
      </c>
      <c r="O41" s="165" t="s">
        <v>3374</v>
      </c>
      <c r="P41" s="165" t="s">
        <v>3405</v>
      </c>
      <c r="Q41" s="165" t="s">
        <v>3142</v>
      </c>
      <c r="R41" s="165" t="s">
        <v>3160</v>
      </c>
      <c r="S41" s="165" t="s">
        <v>3177</v>
      </c>
      <c r="T41" s="165" t="s">
        <v>3203</v>
      </c>
      <c r="U41" s="166" t="str">
        <f t="shared" si="0"/>
        <v>W/OUT FILTER</v>
      </c>
      <c r="V41" s="315"/>
    </row>
    <row r="42" spans="1:22" x14ac:dyDescent="0.25">
      <c r="A42" s="309"/>
      <c r="B42" s="314"/>
      <c r="C42" s="165"/>
      <c r="D42" s="165"/>
      <c r="E42" s="165" t="s">
        <v>1942</v>
      </c>
      <c r="F42" s="165">
        <v>19</v>
      </c>
      <c r="G42" s="165" t="s">
        <v>1943</v>
      </c>
      <c r="H42" s="165" t="s">
        <v>1945</v>
      </c>
      <c r="I42" s="165"/>
      <c r="J42" s="165"/>
      <c r="K42" s="88" t="s">
        <v>48</v>
      </c>
      <c r="L42" s="88"/>
      <c r="M42" s="165" t="s">
        <v>3423</v>
      </c>
      <c r="N42" s="165" t="s">
        <v>3420</v>
      </c>
      <c r="O42" s="165" t="s">
        <v>3421</v>
      </c>
      <c r="P42" s="165" t="s">
        <v>3422</v>
      </c>
      <c r="Q42" s="165" t="s">
        <v>1749</v>
      </c>
      <c r="R42" s="165" t="s">
        <v>1751</v>
      </c>
      <c r="S42" s="165" t="s">
        <v>1755</v>
      </c>
      <c r="T42" s="165" t="s">
        <v>1760</v>
      </c>
      <c r="U42" s="166" t="str">
        <f t="shared" si="0"/>
        <v>W/FILTER</v>
      </c>
      <c r="V42" s="315"/>
    </row>
    <row r="43" spans="1:22" x14ac:dyDescent="0.25">
      <c r="A43" s="309"/>
      <c r="B43" s="314"/>
      <c r="C43" s="165"/>
      <c r="D43" s="165"/>
      <c r="E43" s="165" t="s">
        <v>1942</v>
      </c>
      <c r="F43" s="165">
        <v>19</v>
      </c>
      <c r="G43" s="165" t="s">
        <v>1944</v>
      </c>
      <c r="H43" s="165" t="e" cm="1" vm="1">
        <f t="array" aca="1" ref="H43" ca="1">D41:R41</f>
        <v>#VALUE!</v>
      </c>
      <c r="I43" s="87"/>
      <c r="J43" s="87"/>
      <c r="K43" s="88" t="s">
        <v>48</v>
      </c>
      <c r="L43" s="88"/>
      <c r="M43" s="165" t="s">
        <v>3357</v>
      </c>
      <c r="N43" s="165" t="s">
        <v>3424</v>
      </c>
      <c r="O43" s="165" t="s">
        <v>3425</v>
      </c>
      <c r="P43" s="165" t="s">
        <v>3426</v>
      </c>
      <c r="Q43" s="165" t="s">
        <v>1549</v>
      </c>
      <c r="R43" s="165" t="s">
        <v>1566</v>
      </c>
      <c r="S43" s="165" t="s">
        <v>1756</v>
      </c>
      <c r="T43" s="308" t="s">
        <v>1554</v>
      </c>
      <c r="U43" s="166" t="str">
        <f t="shared" si="0"/>
        <v>W/FILTER</v>
      </c>
      <c r="V43" s="93"/>
    </row>
    <row r="44" spans="1:22" x14ac:dyDescent="0.25">
      <c r="A44" s="309"/>
      <c r="B44" s="314">
        <v>18</v>
      </c>
      <c r="C44" s="310" t="s">
        <v>1930</v>
      </c>
      <c r="D44" s="310" t="s">
        <v>1930</v>
      </c>
      <c r="E44" s="165" t="s">
        <v>1888</v>
      </c>
      <c r="F44" s="165" t="s">
        <v>1924</v>
      </c>
      <c r="G44" s="165" t="s">
        <v>88</v>
      </c>
      <c r="H44" s="165" t="s">
        <v>1904</v>
      </c>
      <c r="I44" s="165"/>
      <c r="J44" s="165"/>
      <c r="K44" s="165"/>
      <c r="L44" s="88" t="s">
        <v>52</v>
      </c>
      <c r="M44" s="165" t="s">
        <v>3312</v>
      </c>
      <c r="N44" s="165" t="s">
        <v>3343</v>
      </c>
      <c r="O44" s="165" t="s">
        <v>3375</v>
      </c>
      <c r="P44" s="165" t="s">
        <v>3406</v>
      </c>
      <c r="Q44" s="885" t="s">
        <v>3143</v>
      </c>
      <c r="R44" s="885" t="s">
        <v>3161</v>
      </c>
      <c r="S44" s="885" t="s">
        <v>3178</v>
      </c>
      <c r="T44" s="885" t="s">
        <v>3204</v>
      </c>
      <c r="U44" s="166" t="str">
        <f t="shared" si="0"/>
        <v>W/OUT FILTER</v>
      </c>
      <c r="V44" s="93"/>
    </row>
    <row r="45" spans="1:22" x14ac:dyDescent="0.25">
      <c r="A45" s="309"/>
      <c r="B45" s="314"/>
      <c r="C45" s="310"/>
      <c r="D45" s="310"/>
      <c r="E45" s="312" t="s">
        <v>1931</v>
      </c>
      <c r="F45" s="165">
        <v>14</v>
      </c>
      <c r="G45" s="165" t="s">
        <v>1932</v>
      </c>
      <c r="H45" s="165" t="s">
        <v>1933</v>
      </c>
      <c r="I45" s="165"/>
      <c r="J45" s="165"/>
      <c r="K45" s="165"/>
      <c r="L45" s="88" t="s">
        <v>54</v>
      </c>
      <c r="M45" s="165" t="s">
        <v>3437</v>
      </c>
      <c r="N45" s="165" t="s">
        <v>3532</v>
      </c>
      <c r="O45" s="165" t="s">
        <v>3535</v>
      </c>
      <c r="P45" s="165" t="s">
        <v>3536</v>
      </c>
      <c r="Q45" s="165" t="s">
        <v>3538</v>
      </c>
      <c r="R45" s="165" t="s">
        <v>3540</v>
      </c>
      <c r="S45" s="165" t="s">
        <v>3543</v>
      </c>
      <c r="T45" s="165" t="s">
        <v>3544</v>
      </c>
      <c r="U45" s="166" t="str">
        <f>IF(ISNUMBER(FIND("SMU",K45)), "W/FILTER", "W/OUT FILTER")</f>
        <v>W/OUT FILTER</v>
      </c>
      <c r="V45" s="93"/>
    </row>
    <row r="46" spans="1:22" ht="13.9" customHeight="1" x14ac:dyDescent="0.25">
      <c r="A46" s="309"/>
      <c r="B46" s="314"/>
      <c r="C46" s="165"/>
      <c r="D46" s="165"/>
      <c r="E46" s="312" t="s">
        <v>1931</v>
      </c>
      <c r="F46" s="165">
        <v>14</v>
      </c>
      <c r="I46" s="167"/>
      <c r="J46" s="165"/>
      <c r="K46" s="88"/>
      <c r="L46" s="88" t="s">
        <v>54</v>
      </c>
      <c r="M46" s="165" t="s">
        <v>3531</v>
      </c>
      <c r="N46" s="165" t="s">
        <v>3533</v>
      </c>
      <c r="O46" s="165" t="s">
        <v>3534</v>
      </c>
      <c r="P46" s="165" t="s">
        <v>3537</v>
      </c>
      <c r="Q46" s="886" t="s">
        <v>3539</v>
      </c>
      <c r="R46" s="886" t="s">
        <v>3541</v>
      </c>
      <c r="S46" s="886" t="s">
        <v>3542</v>
      </c>
      <c r="T46" s="886" t="s">
        <v>3545</v>
      </c>
      <c r="U46" s="166" t="str">
        <f t="shared" si="0"/>
        <v>W/OUT FILTER</v>
      </c>
      <c r="V46" s="93"/>
    </row>
    <row r="47" spans="1:22" ht="13.9" customHeight="1" x14ac:dyDescent="0.25">
      <c r="A47" s="309"/>
      <c r="B47" s="314"/>
      <c r="C47" s="165"/>
      <c r="D47" s="165"/>
      <c r="E47" s="165" t="s">
        <v>1949</v>
      </c>
      <c r="F47" s="165">
        <v>19</v>
      </c>
      <c r="G47" s="165" t="s">
        <v>1912</v>
      </c>
      <c r="H47" s="165" t="s">
        <v>1914</v>
      </c>
      <c r="I47" s="167"/>
      <c r="J47" s="165"/>
      <c r="K47" s="88"/>
      <c r="L47" s="88" t="s">
        <v>3436</v>
      </c>
      <c r="M47" s="165" t="s">
        <v>1508</v>
      </c>
      <c r="N47" s="165" t="s">
        <v>1509</v>
      </c>
      <c r="O47" s="165" t="s">
        <v>1570</v>
      </c>
      <c r="P47" s="165" t="s">
        <v>1510</v>
      </c>
      <c r="Q47" s="886" t="s">
        <v>3489</v>
      </c>
      <c r="R47" s="886" t="s">
        <v>3490</v>
      </c>
      <c r="S47" s="886" t="s">
        <v>3492</v>
      </c>
      <c r="T47" s="886" t="s">
        <v>3493</v>
      </c>
      <c r="U47" s="166" t="str">
        <f>IF(ISNUMBER(FIND("SMU",K47)), "W/FILTER", "W/OUT FILTER")</f>
        <v>W/OUT FILTER</v>
      </c>
      <c r="V47" s="93"/>
    </row>
    <row r="48" spans="1:22" x14ac:dyDescent="0.25">
      <c r="A48" s="309"/>
      <c r="B48" s="314"/>
      <c r="C48" s="165"/>
      <c r="D48" s="165"/>
      <c r="E48" s="165" t="s">
        <v>1949</v>
      </c>
      <c r="F48" s="165">
        <v>19</v>
      </c>
      <c r="G48" s="165" t="s">
        <v>1913</v>
      </c>
      <c r="H48" s="165" t="s">
        <v>1915</v>
      </c>
      <c r="I48" s="165"/>
      <c r="J48" s="165"/>
      <c r="K48" s="88"/>
      <c r="L48" s="88" t="s">
        <v>3436</v>
      </c>
      <c r="M48" s="165" t="s">
        <v>3446</v>
      </c>
      <c r="N48" s="165" t="s">
        <v>3447</v>
      </c>
      <c r="O48" s="165" t="s">
        <v>3448</v>
      </c>
      <c r="P48" s="165" t="s">
        <v>3453</v>
      </c>
      <c r="Q48" s="165" t="s">
        <v>3495</v>
      </c>
      <c r="R48" s="886" t="s">
        <v>3496</v>
      </c>
      <c r="S48" s="165" t="s">
        <v>3496</v>
      </c>
      <c r="T48" s="165" t="s">
        <v>3498</v>
      </c>
      <c r="U48" s="166" t="str">
        <f t="shared" si="0"/>
        <v>W/OUT FILTER</v>
      </c>
      <c r="V48" s="93"/>
    </row>
    <row r="49" spans="1:22" x14ac:dyDescent="0.25">
      <c r="A49" s="309"/>
      <c r="B49" s="314">
        <v>19</v>
      </c>
      <c r="C49" s="310" t="s">
        <v>1934</v>
      </c>
      <c r="D49" s="310" t="s">
        <v>1934</v>
      </c>
      <c r="E49" s="165" t="s">
        <v>1888</v>
      </c>
      <c r="F49" s="165" t="s">
        <v>1936</v>
      </c>
      <c r="G49" s="165" t="s">
        <v>1096</v>
      </c>
      <c r="H49" s="165" t="s">
        <v>1097</v>
      </c>
      <c r="I49" s="165"/>
      <c r="J49" s="165"/>
      <c r="K49" s="165"/>
      <c r="L49" s="88" t="s">
        <v>52</v>
      </c>
      <c r="M49" s="165" t="s">
        <v>3313</v>
      </c>
      <c r="N49" s="165" t="s">
        <v>3344</v>
      </c>
      <c r="O49" s="165" t="s">
        <v>3376</v>
      </c>
      <c r="P49" s="165" t="s">
        <v>3407</v>
      </c>
      <c r="Q49" s="885" t="s">
        <v>3144</v>
      </c>
      <c r="R49" s="885" t="s">
        <v>3162</v>
      </c>
      <c r="S49" s="885" t="s">
        <v>3179</v>
      </c>
      <c r="T49" s="885" t="s">
        <v>3205</v>
      </c>
      <c r="U49" s="166" t="str">
        <f t="shared" si="0"/>
        <v>W/OUT FILTER</v>
      </c>
      <c r="V49" s="93"/>
    </row>
    <row r="50" spans="1:22" x14ac:dyDescent="0.25">
      <c r="A50" s="309"/>
      <c r="B50" s="314">
        <v>20</v>
      </c>
      <c r="C50" s="310" t="s">
        <v>1935</v>
      </c>
      <c r="D50" s="310" t="s">
        <v>1935</v>
      </c>
      <c r="E50" s="165" t="s">
        <v>1888</v>
      </c>
      <c r="F50" s="165" t="s">
        <v>1936</v>
      </c>
      <c r="G50" s="165" t="s">
        <v>1094</v>
      </c>
      <c r="H50" s="165" t="s">
        <v>1889</v>
      </c>
      <c r="I50" s="165"/>
      <c r="J50" s="165"/>
      <c r="K50" s="88"/>
      <c r="L50" s="88" t="s">
        <v>52</v>
      </c>
      <c r="M50" s="165" t="s">
        <v>3314</v>
      </c>
      <c r="N50" s="165" t="s">
        <v>3345</v>
      </c>
      <c r="O50" s="165" t="s">
        <v>3377</v>
      </c>
      <c r="P50" s="165" t="s">
        <v>3408</v>
      </c>
      <c r="Q50" s="885" t="s">
        <v>3145</v>
      </c>
      <c r="R50" s="885" t="s">
        <v>3163</v>
      </c>
      <c r="S50" s="885" t="s">
        <v>3180</v>
      </c>
      <c r="T50" s="885" t="s">
        <v>3206</v>
      </c>
      <c r="U50" s="166" t="str">
        <f t="shared" si="0"/>
        <v>W/OUT FILTER</v>
      </c>
      <c r="V50" s="93"/>
    </row>
    <row r="51" spans="1:22" x14ac:dyDescent="0.25">
      <c r="A51" s="309"/>
      <c r="B51" s="314">
        <v>21</v>
      </c>
      <c r="C51" s="310" t="s">
        <v>1937</v>
      </c>
      <c r="D51" s="165" t="s">
        <v>1937</v>
      </c>
      <c r="E51" s="165" t="s">
        <v>1888</v>
      </c>
      <c r="F51" s="165" t="s">
        <v>1936</v>
      </c>
      <c r="G51" s="165" t="s">
        <v>1098</v>
      </c>
      <c r="H51" s="165" t="s">
        <v>1099</v>
      </c>
      <c r="I51" s="165"/>
      <c r="J51" s="165"/>
      <c r="K51" s="88"/>
      <c r="L51" s="88" t="s">
        <v>52</v>
      </c>
      <c r="M51" s="165" t="s">
        <v>3315</v>
      </c>
      <c r="N51" s="165" t="s">
        <v>3346</v>
      </c>
      <c r="O51" s="165" t="s">
        <v>3378</v>
      </c>
      <c r="P51" s="165" t="s">
        <v>3409</v>
      </c>
      <c r="Q51" s="885" t="s">
        <v>3146</v>
      </c>
      <c r="R51" s="885" t="s">
        <v>3164</v>
      </c>
      <c r="S51" s="885" t="s">
        <v>3181</v>
      </c>
      <c r="T51" s="885" t="s">
        <v>3207</v>
      </c>
      <c r="U51" s="166" t="str">
        <f t="shared" si="0"/>
        <v>W/OUT FILTER</v>
      </c>
      <c r="V51" s="93"/>
    </row>
    <row r="52" spans="1:22" x14ac:dyDescent="0.25">
      <c r="A52" s="309"/>
      <c r="B52" s="314"/>
      <c r="C52" s="165"/>
      <c r="D52" s="165"/>
      <c r="E52" s="165" t="s">
        <v>1942</v>
      </c>
      <c r="F52" s="165">
        <v>19</v>
      </c>
      <c r="G52" s="165" t="s">
        <v>1940</v>
      </c>
      <c r="H52" s="165" t="s">
        <v>1938</v>
      </c>
      <c r="I52" s="165"/>
      <c r="J52" s="165"/>
      <c r="K52" s="88" t="s">
        <v>48</v>
      </c>
      <c r="M52" s="165" t="s">
        <v>3427</v>
      </c>
      <c r="N52" s="165" t="s">
        <v>3428</v>
      </c>
      <c r="O52" s="165" t="s">
        <v>3429</v>
      </c>
      <c r="P52" s="165" t="s">
        <v>3430</v>
      </c>
      <c r="Q52" s="886" t="s">
        <v>1764</v>
      </c>
      <c r="R52" s="886" t="s">
        <v>1766</v>
      </c>
      <c r="S52" s="886" t="s">
        <v>1770</v>
      </c>
      <c r="T52" s="886" t="s">
        <v>1775</v>
      </c>
      <c r="U52" s="166" t="str">
        <f t="shared" si="0"/>
        <v>W/FILTER</v>
      </c>
      <c r="V52" s="93"/>
    </row>
    <row r="53" spans="1:22" x14ac:dyDescent="0.25">
      <c r="A53" s="309"/>
      <c r="B53" s="314"/>
      <c r="C53" s="165"/>
      <c r="D53" s="165"/>
      <c r="E53" s="165" t="s">
        <v>1942</v>
      </c>
      <c r="F53" s="165">
        <v>19</v>
      </c>
      <c r="G53" s="165" t="s">
        <v>1941</v>
      </c>
      <c r="H53" s="165" t="s">
        <v>1939</v>
      </c>
      <c r="I53" s="165"/>
      <c r="J53" s="165"/>
      <c r="K53" s="88" t="s">
        <v>48</v>
      </c>
      <c r="M53" s="165" t="s">
        <v>3431</v>
      </c>
      <c r="N53" s="165" t="s">
        <v>3432</v>
      </c>
      <c r="O53" s="165" t="s">
        <v>3433</v>
      </c>
      <c r="P53" s="165" t="s">
        <v>3434</v>
      </c>
      <c r="Q53" s="886" t="s">
        <v>1569</v>
      </c>
      <c r="R53" s="886" t="s">
        <v>1567</v>
      </c>
      <c r="S53" s="886" t="s">
        <v>1771</v>
      </c>
      <c r="T53" s="886" t="s">
        <v>1555</v>
      </c>
      <c r="U53" s="166" t="str">
        <f t="shared" si="0"/>
        <v>W/FILTER</v>
      </c>
      <c r="V53" s="93"/>
    </row>
    <row r="54" spans="1:22" x14ac:dyDescent="0.25">
      <c r="A54" s="309"/>
      <c r="B54" s="314">
        <v>22</v>
      </c>
      <c r="C54" s="165" t="s">
        <v>1947</v>
      </c>
      <c r="D54" s="165" t="s">
        <v>1948</v>
      </c>
      <c r="E54" s="165" t="s">
        <v>1888</v>
      </c>
      <c r="F54" s="165" t="s">
        <v>1936</v>
      </c>
      <c r="G54" s="165" t="s">
        <v>672</v>
      </c>
      <c r="H54" s="165" t="s">
        <v>1893</v>
      </c>
      <c r="I54" s="165"/>
      <c r="J54" s="165"/>
      <c r="K54" s="88"/>
      <c r="L54" s="88" t="s">
        <v>52</v>
      </c>
      <c r="M54" s="88" t="s">
        <v>3316</v>
      </c>
      <c r="N54" s="88" t="s">
        <v>3347</v>
      </c>
      <c r="O54" s="88" t="s">
        <v>3379</v>
      </c>
      <c r="P54" s="88" t="s">
        <v>3410</v>
      </c>
      <c r="Q54" s="886" t="s">
        <v>3147</v>
      </c>
      <c r="R54" s="886" t="s">
        <v>3165</v>
      </c>
      <c r="S54" s="886" t="s">
        <v>3182</v>
      </c>
      <c r="T54" s="886" t="s">
        <v>3208</v>
      </c>
      <c r="U54" s="166" t="str">
        <f t="shared" si="0"/>
        <v>W/OUT FILTER</v>
      </c>
      <c r="V54" s="93"/>
    </row>
    <row r="55" spans="1:22" x14ac:dyDescent="0.25">
      <c r="A55" s="309"/>
      <c r="B55" s="314"/>
      <c r="C55" s="165"/>
      <c r="D55" s="165"/>
      <c r="E55" s="165" t="s">
        <v>1949</v>
      </c>
      <c r="F55" s="165">
        <v>19</v>
      </c>
      <c r="G55" s="165" t="s">
        <v>1912</v>
      </c>
      <c r="H55" s="165" t="s">
        <v>1914</v>
      </c>
      <c r="I55" s="165"/>
      <c r="J55" s="165"/>
      <c r="K55" s="88"/>
      <c r="L55" s="88" t="s">
        <v>3436</v>
      </c>
      <c r="M55" s="165" t="s">
        <v>1508</v>
      </c>
      <c r="N55" s="165" t="s">
        <v>1509</v>
      </c>
      <c r="O55" s="165" t="s">
        <v>1570</v>
      </c>
      <c r="P55" s="165" t="s">
        <v>1510</v>
      </c>
      <c r="Q55" s="886" t="s">
        <v>3489</v>
      </c>
      <c r="R55" s="886" t="s">
        <v>3490</v>
      </c>
      <c r="S55" s="886" t="s">
        <v>3492</v>
      </c>
      <c r="T55" s="886" t="s">
        <v>3493</v>
      </c>
      <c r="U55" s="166"/>
      <c r="V55" s="93"/>
    </row>
    <row r="56" spans="1:22" x14ac:dyDescent="0.25">
      <c r="A56" s="309"/>
      <c r="B56" s="314"/>
      <c r="C56" s="165"/>
      <c r="D56" s="165"/>
      <c r="E56" s="165" t="s">
        <v>1949</v>
      </c>
      <c r="F56" s="165">
        <v>19</v>
      </c>
      <c r="G56" s="165" t="s">
        <v>1913</v>
      </c>
      <c r="H56" s="165" t="s">
        <v>1915</v>
      </c>
      <c r="I56" s="165"/>
      <c r="J56" s="165"/>
      <c r="K56" s="165"/>
      <c r="L56" s="88" t="s">
        <v>3436</v>
      </c>
      <c r="M56" s="165" t="s">
        <v>3446</v>
      </c>
      <c r="N56" s="165" t="s">
        <v>3447</v>
      </c>
      <c r="O56" s="165" t="s">
        <v>3448</v>
      </c>
      <c r="P56" s="165" t="s">
        <v>3453</v>
      </c>
      <c r="Q56" s="886" t="s">
        <v>3495</v>
      </c>
      <c r="R56" s="886" t="s">
        <v>3496</v>
      </c>
      <c r="S56" s="886" t="s">
        <v>3496</v>
      </c>
      <c r="T56" s="886" t="s">
        <v>3498</v>
      </c>
      <c r="U56" s="166" t="str">
        <f t="shared" si="0"/>
        <v>W/OUT FILTER</v>
      </c>
      <c r="V56" s="93"/>
    </row>
    <row r="57" spans="1:22" x14ac:dyDescent="0.25">
      <c r="A57" s="309"/>
      <c r="B57" s="314"/>
      <c r="C57" s="165"/>
      <c r="D57" s="165"/>
      <c r="E57" s="165" t="s">
        <v>15</v>
      </c>
      <c r="F57" s="165" t="s">
        <v>1917</v>
      </c>
      <c r="G57" s="165" t="s">
        <v>1950</v>
      </c>
      <c r="H57" s="165" t="s">
        <v>16</v>
      </c>
      <c r="I57" s="165"/>
      <c r="J57" s="165"/>
      <c r="K57" s="88" t="s">
        <v>3435</v>
      </c>
      <c r="M57" s="165" t="s">
        <v>3605</v>
      </c>
      <c r="N57" s="165" t="s">
        <v>3607</v>
      </c>
      <c r="O57" s="165" t="s">
        <v>3609</v>
      </c>
      <c r="P57" s="165" t="s">
        <v>3611</v>
      </c>
      <c r="Q57" s="886" t="s">
        <v>1568</v>
      </c>
      <c r="R57" s="886" t="s">
        <v>1493</v>
      </c>
      <c r="S57" s="886" t="s">
        <v>1571</v>
      </c>
      <c r="T57" s="886" t="s">
        <v>1596</v>
      </c>
      <c r="U57" s="166" t="str">
        <f>IF(ISNUMBER(FIND("SMU",K57)), "W/FILTER", "W/OUT FILTER")</f>
        <v>W/FILTER</v>
      </c>
      <c r="V57" s="93"/>
    </row>
    <row r="58" spans="1:22" x14ac:dyDescent="0.25">
      <c r="A58" s="309"/>
      <c r="B58" s="314"/>
      <c r="C58" s="165"/>
      <c r="D58" s="165"/>
      <c r="E58" s="165" t="s">
        <v>15</v>
      </c>
      <c r="F58" s="165" t="s">
        <v>1917</v>
      </c>
      <c r="G58" s="165" t="s">
        <v>1080</v>
      </c>
      <c r="H58" s="165" t="s">
        <v>1081</v>
      </c>
      <c r="I58" s="87"/>
      <c r="J58" s="87"/>
      <c r="K58" s="88" t="s">
        <v>3435</v>
      </c>
      <c r="M58" s="165" t="s">
        <v>3606</v>
      </c>
      <c r="N58" s="165" t="s">
        <v>3608</v>
      </c>
      <c r="O58" s="165" t="s">
        <v>3610</v>
      </c>
      <c r="P58" s="165" t="s">
        <v>3612</v>
      </c>
      <c r="Q58" s="165" t="s">
        <v>1583</v>
      </c>
      <c r="R58" s="886" t="s">
        <v>1495</v>
      </c>
      <c r="S58" s="165" t="s">
        <v>1572</v>
      </c>
      <c r="T58" s="165" t="s">
        <v>1598</v>
      </c>
      <c r="U58" s="166" t="str">
        <f>IF(ISNUMBER(FIND("SMU",K58)), "W/FILTER", "W/OUT FILTER")</f>
        <v>W/FILTER</v>
      </c>
      <c r="V58" s="93"/>
    </row>
    <row r="59" spans="1:22" x14ac:dyDescent="0.25">
      <c r="A59" s="309"/>
      <c r="B59" s="314"/>
      <c r="C59" s="165"/>
      <c r="D59" s="165"/>
      <c r="E59" s="165" t="s">
        <v>1931</v>
      </c>
      <c r="F59" s="165">
        <v>14</v>
      </c>
      <c r="G59" s="165" t="s">
        <v>1952</v>
      </c>
      <c r="H59" s="165" t="s">
        <v>1951</v>
      </c>
      <c r="I59" s="87"/>
      <c r="J59" s="87"/>
      <c r="K59" s="88"/>
      <c r="L59" s="88" t="s">
        <v>54</v>
      </c>
      <c r="M59" s="165" t="s">
        <v>3546</v>
      </c>
      <c r="N59" s="165" t="s">
        <v>3548</v>
      </c>
      <c r="O59" s="165" t="s">
        <v>3550</v>
      </c>
      <c r="P59" s="165" t="s">
        <v>3552</v>
      </c>
      <c r="Q59" s="165" t="s">
        <v>3554</v>
      </c>
      <c r="R59" s="886" t="s">
        <v>3556</v>
      </c>
      <c r="S59" s="165" t="s">
        <v>3558</v>
      </c>
      <c r="T59" s="165" t="s">
        <v>3560</v>
      </c>
      <c r="U59" s="166"/>
      <c r="V59" s="93"/>
    </row>
    <row r="60" spans="1:22" x14ac:dyDescent="0.25">
      <c r="A60" s="309"/>
      <c r="B60" s="314"/>
      <c r="C60" s="165"/>
      <c r="D60" s="165"/>
      <c r="E60" s="165" t="s">
        <v>1931</v>
      </c>
      <c r="F60" s="165">
        <v>14</v>
      </c>
      <c r="I60" s="165"/>
      <c r="J60" s="165"/>
      <c r="K60" s="88"/>
      <c r="L60" s="88" t="s">
        <v>54</v>
      </c>
      <c r="M60" s="165" t="s">
        <v>3547</v>
      </c>
      <c r="N60" s="165" t="s">
        <v>3549</v>
      </c>
      <c r="O60" s="165" t="s">
        <v>3551</v>
      </c>
      <c r="P60" s="165" t="s">
        <v>3553</v>
      </c>
      <c r="Q60" s="165" t="s">
        <v>3555</v>
      </c>
      <c r="R60" s="886" t="s">
        <v>3557</v>
      </c>
      <c r="S60" s="165" t="s">
        <v>3559</v>
      </c>
      <c r="T60" s="165" t="s">
        <v>3561</v>
      </c>
      <c r="U60" s="166" t="str">
        <f t="shared" si="0"/>
        <v>W/OUT FILTER</v>
      </c>
      <c r="V60" s="93"/>
    </row>
    <row r="61" spans="1:22" x14ac:dyDescent="0.25">
      <c r="A61" s="309"/>
      <c r="B61" s="314">
        <v>23</v>
      </c>
      <c r="C61" s="310" t="s">
        <v>1953</v>
      </c>
      <c r="D61" s="310" t="s">
        <v>1953</v>
      </c>
      <c r="E61" s="165" t="s">
        <v>1888</v>
      </c>
      <c r="F61" s="165" t="s">
        <v>1936</v>
      </c>
      <c r="G61" s="165" t="s">
        <v>676</v>
      </c>
      <c r="H61" s="165" t="s">
        <v>1100</v>
      </c>
      <c r="I61" s="165"/>
      <c r="J61" s="165"/>
      <c r="K61" s="165"/>
      <c r="L61" s="165" t="s">
        <v>52</v>
      </c>
      <c r="M61" s="165" t="s">
        <v>3317</v>
      </c>
      <c r="N61" s="165" t="s">
        <v>3348</v>
      </c>
      <c r="O61" s="165" t="s">
        <v>3380</v>
      </c>
      <c r="P61" s="165" t="s">
        <v>3411</v>
      </c>
      <c r="Q61" s="886" t="s">
        <v>3148</v>
      </c>
      <c r="R61" s="886" t="s">
        <v>3166</v>
      </c>
      <c r="S61" s="886" t="s">
        <v>3183</v>
      </c>
      <c r="T61" s="886" t="s">
        <v>3209</v>
      </c>
      <c r="U61" s="166" t="str">
        <f t="shared" si="0"/>
        <v>W/OUT FILTER</v>
      </c>
      <c r="V61" s="93"/>
    </row>
    <row r="62" spans="1:22" x14ac:dyDescent="0.25">
      <c r="A62" s="309"/>
      <c r="B62" s="314"/>
      <c r="C62" s="310"/>
      <c r="D62" s="310"/>
      <c r="E62" s="165" t="s">
        <v>1949</v>
      </c>
      <c r="F62" s="165">
        <v>19</v>
      </c>
      <c r="G62" s="165" t="s">
        <v>1912</v>
      </c>
      <c r="H62" s="165" t="s">
        <v>1914</v>
      </c>
      <c r="I62" s="165"/>
      <c r="J62" s="165"/>
      <c r="K62" s="165"/>
      <c r="L62" s="88" t="s">
        <v>3436</v>
      </c>
      <c r="M62" s="165" t="s">
        <v>1508</v>
      </c>
      <c r="N62" s="165" t="s">
        <v>1509</v>
      </c>
      <c r="O62" s="165" t="s">
        <v>1570</v>
      </c>
      <c r="P62" s="165" t="s">
        <v>1510</v>
      </c>
      <c r="Q62" s="886" t="s">
        <v>3489</v>
      </c>
      <c r="R62" s="886" t="s">
        <v>3490</v>
      </c>
      <c r="S62" s="886" t="s">
        <v>3492</v>
      </c>
      <c r="T62" s="886" t="s">
        <v>3493</v>
      </c>
      <c r="U62" s="166"/>
      <c r="V62" s="93"/>
    </row>
    <row r="63" spans="1:22" x14ac:dyDescent="0.25">
      <c r="A63" s="309"/>
      <c r="B63" s="314"/>
      <c r="C63" s="165"/>
      <c r="D63" s="165"/>
      <c r="E63" s="165" t="s">
        <v>1949</v>
      </c>
      <c r="F63" s="165">
        <v>19</v>
      </c>
      <c r="G63" s="165" t="s">
        <v>1913</v>
      </c>
      <c r="H63" s="165" t="s">
        <v>1915</v>
      </c>
      <c r="I63" s="165"/>
      <c r="J63" s="165"/>
      <c r="K63" s="88"/>
      <c r="L63" s="88" t="s">
        <v>3436</v>
      </c>
      <c r="M63" s="165" t="s">
        <v>3446</v>
      </c>
      <c r="N63" s="165" t="s">
        <v>3447</v>
      </c>
      <c r="O63" s="165" t="s">
        <v>3448</v>
      </c>
      <c r="P63" s="165" t="s">
        <v>3453</v>
      </c>
      <c r="Q63" s="165" t="s">
        <v>3495</v>
      </c>
      <c r="R63" s="886" t="s">
        <v>3496</v>
      </c>
      <c r="S63" s="165" t="s">
        <v>3496</v>
      </c>
      <c r="T63" s="165" t="s">
        <v>3498</v>
      </c>
      <c r="U63" s="166" t="str">
        <f t="shared" si="0"/>
        <v>W/OUT FILTER</v>
      </c>
      <c r="V63" s="93"/>
    </row>
    <row r="64" spans="1:22" x14ac:dyDescent="0.25">
      <c r="A64" s="309"/>
      <c r="B64" s="314"/>
      <c r="C64" s="165"/>
      <c r="D64" s="165"/>
      <c r="E64" s="165" t="s">
        <v>1931</v>
      </c>
      <c r="F64" s="165">
        <v>15</v>
      </c>
      <c r="G64" s="165" t="s">
        <v>1932</v>
      </c>
      <c r="H64" s="165" t="s">
        <v>1933</v>
      </c>
      <c r="I64" s="165"/>
      <c r="J64" s="87"/>
      <c r="K64" s="165"/>
      <c r="L64" s="88" t="s">
        <v>54</v>
      </c>
      <c r="M64" s="165" t="s">
        <v>3562</v>
      </c>
      <c r="N64" s="165" t="s">
        <v>3564</v>
      </c>
      <c r="O64" s="165" t="s">
        <v>3566</v>
      </c>
      <c r="P64" s="165" t="s">
        <v>3568</v>
      </c>
      <c r="Q64" s="886" t="s">
        <v>3570</v>
      </c>
      <c r="R64" s="886" t="s">
        <v>3571</v>
      </c>
      <c r="S64" s="886" t="s">
        <v>3572</v>
      </c>
      <c r="T64" s="886" t="s">
        <v>3573</v>
      </c>
      <c r="U64" s="166" t="str">
        <f t="shared" si="0"/>
        <v>W/OUT FILTER</v>
      </c>
      <c r="V64" s="93"/>
    </row>
    <row r="65" spans="1:22" x14ac:dyDescent="0.25">
      <c r="A65" s="309"/>
      <c r="B65" s="314"/>
      <c r="C65" s="165"/>
      <c r="D65" s="165"/>
      <c r="E65" s="165"/>
      <c r="F65" s="165">
        <v>15</v>
      </c>
      <c r="G65" s="165" t="s">
        <v>1952</v>
      </c>
      <c r="H65" s="165" t="s">
        <v>1951</v>
      </c>
      <c r="I65" s="165"/>
      <c r="J65" s="87"/>
      <c r="K65" s="165"/>
      <c r="L65" s="88" t="s">
        <v>54</v>
      </c>
      <c r="M65" s="165" t="s">
        <v>3563</v>
      </c>
      <c r="N65" s="165" t="s">
        <v>3565</v>
      </c>
      <c r="O65" s="165" t="s">
        <v>3567</v>
      </c>
      <c r="P65" s="165" t="s">
        <v>3569</v>
      </c>
      <c r="Q65" s="886" t="s">
        <v>3574</v>
      </c>
      <c r="R65" s="886" t="s">
        <v>3575</v>
      </c>
      <c r="S65" s="886" t="s">
        <v>3576</v>
      </c>
      <c r="T65" s="886" t="s">
        <v>3577</v>
      </c>
      <c r="U65" s="166" t="str">
        <f t="shared" si="0"/>
        <v>W/OUT FILTER</v>
      </c>
      <c r="V65" s="93"/>
    </row>
    <row r="66" spans="1:22" x14ac:dyDescent="0.25">
      <c r="A66" s="309"/>
      <c r="B66" s="314">
        <v>24</v>
      </c>
      <c r="C66" s="310" t="s">
        <v>1954</v>
      </c>
      <c r="D66" s="165" t="s">
        <v>1955</v>
      </c>
      <c r="E66" s="165" t="s">
        <v>1888</v>
      </c>
      <c r="F66" s="165" t="s">
        <v>1936</v>
      </c>
      <c r="G66" s="165" t="s">
        <v>108</v>
      </c>
      <c r="H66" s="165" t="s">
        <v>1901</v>
      </c>
      <c r="I66" s="165"/>
      <c r="J66" s="87"/>
      <c r="K66" s="165"/>
      <c r="L66" s="165" t="s">
        <v>52</v>
      </c>
      <c r="M66" s="165" t="s">
        <v>3318</v>
      </c>
      <c r="N66" s="165" t="s">
        <v>3349</v>
      </c>
      <c r="O66" s="165" t="s">
        <v>3381</v>
      </c>
      <c r="P66" s="165" t="s">
        <v>3412</v>
      </c>
      <c r="Q66" s="886" t="s">
        <v>3149</v>
      </c>
      <c r="R66" s="886" t="s">
        <v>3167</v>
      </c>
      <c r="S66" s="886" t="s">
        <v>3184</v>
      </c>
      <c r="T66" s="886" t="s">
        <v>3210</v>
      </c>
      <c r="U66" s="166" t="str">
        <f t="shared" si="0"/>
        <v>W/OUT FILTER</v>
      </c>
      <c r="V66" s="93"/>
    </row>
    <row r="67" spans="1:22" x14ac:dyDescent="0.25">
      <c r="A67" s="309"/>
      <c r="B67" s="314"/>
      <c r="C67" s="310"/>
      <c r="D67" s="165"/>
      <c r="E67" s="165" t="s">
        <v>1949</v>
      </c>
      <c r="F67" s="165">
        <v>19</v>
      </c>
      <c r="G67" s="165" t="s">
        <v>1912</v>
      </c>
      <c r="H67" s="165" t="s">
        <v>1914</v>
      </c>
      <c r="I67" s="165"/>
      <c r="J67" s="87"/>
      <c r="K67" s="165"/>
      <c r="L67" s="88" t="s">
        <v>3436</v>
      </c>
      <c r="M67" s="165" t="s">
        <v>1508</v>
      </c>
      <c r="N67" s="165" t="s">
        <v>1509</v>
      </c>
      <c r="O67" s="165" t="s">
        <v>1570</v>
      </c>
      <c r="P67" s="165" t="s">
        <v>1510</v>
      </c>
      <c r="Q67" s="886" t="s">
        <v>3489</v>
      </c>
      <c r="R67" s="886" t="s">
        <v>3490</v>
      </c>
      <c r="S67" s="886" t="s">
        <v>3492</v>
      </c>
      <c r="T67" s="886" t="s">
        <v>3493</v>
      </c>
      <c r="U67" s="166"/>
      <c r="V67" s="93"/>
    </row>
    <row r="68" spans="1:22" x14ac:dyDescent="0.25">
      <c r="A68" s="309"/>
      <c r="B68" s="314"/>
      <c r="C68" s="165"/>
      <c r="D68" s="165"/>
      <c r="E68" s="165" t="s">
        <v>1949</v>
      </c>
      <c r="F68" s="165">
        <v>19</v>
      </c>
      <c r="G68" s="165" t="s">
        <v>1913</v>
      </c>
      <c r="H68" s="165" t="s">
        <v>1915</v>
      </c>
      <c r="I68" s="165"/>
      <c r="J68" s="87"/>
      <c r="K68" s="165"/>
      <c r="L68" s="88" t="s">
        <v>3436</v>
      </c>
      <c r="M68" s="165" t="s">
        <v>3446</v>
      </c>
      <c r="N68" s="165" t="s">
        <v>3447</v>
      </c>
      <c r="O68" s="165" t="s">
        <v>3448</v>
      </c>
      <c r="P68" s="165" t="s">
        <v>3453</v>
      </c>
      <c r="Q68" s="886" t="s">
        <v>3495</v>
      </c>
      <c r="R68" s="886" t="s">
        <v>3496</v>
      </c>
      <c r="S68" s="886" t="s">
        <v>3496</v>
      </c>
      <c r="T68" s="886" t="s">
        <v>3498</v>
      </c>
      <c r="U68" s="166" t="str">
        <f t="shared" si="0"/>
        <v>W/OUT FILTER</v>
      </c>
      <c r="V68" s="93"/>
    </row>
    <row r="69" spans="1:22" x14ac:dyDescent="0.25">
      <c r="A69" s="309"/>
      <c r="B69" s="314"/>
      <c r="C69" s="165"/>
      <c r="D69" s="165"/>
      <c r="E69" s="165" t="s">
        <v>1931</v>
      </c>
      <c r="F69" s="165">
        <v>15</v>
      </c>
      <c r="G69" s="165" t="s">
        <v>1932</v>
      </c>
      <c r="H69" s="165" t="s">
        <v>1933</v>
      </c>
      <c r="I69" s="165"/>
      <c r="J69" s="87"/>
      <c r="K69" s="165"/>
      <c r="L69" s="88" t="s">
        <v>54</v>
      </c>
      <c r="M69" s="165" t="s">
        <v>3546</v>
      </c>
      <c r="N69" s="165" t="s">
        <v>3548</v>
      </c>
      <c r="O69" s="165" t="s">
        <v>3550</v>
      </c>
      <c r="P69" s="165" t="s">
        <v>3552</v>
      </c>
      <c r="Q69" s="886" t="s">
        <v>3578</v>
      </c>
      <c r="R69" s="886" t="s">
        <v>3579</v>
      </c>
      <c r="S69" s="886" t="s">
        <v>3580</v>
      </c>
      <c r="T69" s="886" t="s">
        <v>3581</v>
      </c>
      <c r="U69" s="166" t="str">
        <f t="shared" si="0"/>
        <v>W/OUT FILTER</v>
      </c>
      <c r="V69" s="93"/>
    </row>
    <row r="70" spans="1:22" x14ac:dyDescent="0.25">
      <c r="A70" s="309"/>
      <c r="B70" s="314"/>
      <c r="C70" s="165"/>
      <c r="D70" s="165"/>
      <c r="E70" s="165"/>
      <c r="F70" s="165">
        <v>15</v>
      </c>
      <c r="G70" s="165" t="s">
        <v>1952</v>
      </c>
      <c r="H70" s="165" t="s">
        <v>1951</v>
      </c>
      <c r="I70" s="165"/>
      <c r="J70" s="87"/>
      <c r="K70" s="165"/>
      <c r="L70" s="88" t="s">
        <v>54</v>
      </c>
      <c r="M70" s="165" t="s">
        <v>3547</v>
      </c>
      <c r="N70" s="165" t="s">
        <v>3549</v>
      </c>
      <c r="O70" s="165" t="s">
        <v>3551</v>
      </c>
      <c r="P70" s="165" t="s">
        <v>3553</v>
      </c>
      <c r="Q70" s="165" t="s">
        <v>3582</v>
      </c>
      <c r="R70" s="165" t="s">
        <v>3583</v>
      </c>
      <c r="S70" s="165" t="s">
        <v>3584</v>
      </c>
      <c r="T70" s="165" t="s">
        <v>3585</v>
      </c>
      <c r="U70" s="166" t="str">
        <f t="shared" si="0"/>
        <v>W/OUT FILTER</v>
      </c>
      <c r="V70" s="93"/>
    </row>
    <row r="71" spans="1:22" x14ac:dyDescent="0.25">
      <c r="A71" s="309"/>
      <c r="B71" s="314">
        <v>25</v>
      </c>
      <c r="C71" s="310" t="s">
        <v>1956</v>
      </c>
      <c r="D71" s="310" t="s">
        <v>1956</v>
      </c>
      <c r="E71" s="165" t="s">
        <v>1888</v>
      </c>
      <c r="F71" s="165" t="s">
        <v>1936</v>
      </c>
      <c r="G71" s="165" t="s">
        <v>88</v>
      </c>
      <c r="H71" s="165" t="s">
        <v>1904</v>
      </c>
      <c r="I71" s="165"/>
      <c r="J71" s="87"/>
      <c r="K71" s="165"/>
      <c r="L71" s="165" t="s">
        <v>52</v>
      </c>
      <c r="M71" s="165" t="s">
        <v>3319</v>
      </c>
      <c r="N71" s="165" t="s">
        <v>3350</v>
      </c>
      <c r="O71" s="165" t="s">
        <v>3382</v>
      </c>
      <c r="P71" s="165" t="s">
        <v>3413</v>
      </c>
      <c r="Q71" s="169" t="s">
        <v>3150</v>
      </c>
      <c r="R71" s="169" t="s">
        <v>3168</v>
      </c>
      <c r="S71" s="169" t="s">
        <v>3185</v>
      </c>
      <c r="T71" s="169" t="s">
        <v>3211</v>
      </c>
      <c r="U71" s="166" t="str">
        <f t="shared" si="0"/>
        <v>W/OUT FILTER</v>
      </c>
      <c r="V71" s="93"/>
    </row>
    <row r="72" spans="1:22" x14ac:dyDescent="0.25">
      <c r="A72" s="309"/>
      <c r="B72" s="314">
        <v>26</v>
      </c>
      <c r="C72" s="310" t="s">
        <v>1956</v>
      </c>
      <c r="D72" s="310" t="s">
        <v>1956</v>
      </c>
      <c r="E72" s="165" t="s">
        <v>1888</v>
      </c>
      <c r="F72" s="165" t="s">
        <v>1936</v>
      </c>
      <c r="G72" s="165" t="s">
        <v>99</v>
      </c>
      <c r="H72" s="165" t="s">
        <v>1101</v>
      </c>
      <c r="I72" s="165"/>
      <c r="J72" s="165"/>
      <c r="K72" s="165"/>
      <c r="L72" s="88" t="s">
        <v>52</v>
      </c>
      <c r="M72" s="165" t="s">
        <v>3320</v>
      </c>
      <c r="N72" s="165" t="s">
        <v>3351</v>
      </c>
      <c r="O72" s="165" t="s">
        <v>3383</v>
      </c>
      <c r="P72" s="165" t="s">
        <v>3414</v>
      </c>
      <c r="Q72" s="169" t="s">
        <v>3151</v>
      </c>
      <c r="R72" s="169" t="s">
        <v>3169</v>
      </c>
      <c r="S72" s="169" t="s">
        <v>3186</v>
      </c>
      <c r="T72" s="169" t="s">
        <v>3212</v>
      </c>
      <c r="U72" s="166" t="str">
        <f t="shared" si="0"/>
        <v>W/OUT FILTER</v>
      </c>
      <c r="V72" s="93"/>
    </row>
    <row r="73" spans="1:22" x14ac:dyDescent="0.25">
      <c r="A73" s="309"/>
      <c r="B73" s="314">
        <v>27</v>
      </c>
      <c r="C73" s="310" t="s">
        <v>1956</v>
      </c>
      <c r="D73" s="310" t="s">
        <v>1956</v>
      </c>
      <c r="E73" s="165" t="s">
        <v>1888</v>
      </c>
      <c r="F73" s="165" t="s">
        <v>1957</v>
      </c>
      <c r="G73" s="165" t="s">
        <v>1096</v>
      </c>
      <c r="H73" s="165" t="s">
        <v>1097</v>
      </c>
      <c r="I73" s="165"/>
      <c r="J73" s="165"/>
      <c r="K73" s="165"/>
      <c r="L73" s="165" t="s">
        <v>52</v>
      </c>
      <c r="M73" s="165" t="s">
        <v>3321</v>
      </c>
      <c r="N73" s="165" t="s">
        <v>3352</v>
      </c>
      <c r="O73" s="165" t="s">
        <v>3384</v>
      </c>
      <c r="P73" s="165" t="s">
        <v>3415</v>
      </c>
      <c r="Q73" s="169" t="s">
        <v>3152</v>
      </c>
      <c r="R73" s="169" t="s">
        <v>3170</v>
      </c>
      <c r="S73" s="169" t="s">
        <v>3187</v>
      </c>
      <c r="T73" s="169" t="s">
        <v>3213</v>
      </c>
      <c r="U73" s="166" t="str">
        <f t="shared" si="0"/>
        <v>W/OUT FILTER</v>
      </c>
      <c r="V73" s="93"/>
    </row>
    <row r="74" spans="1:22" x14ac:dyDescent="0.25">
      <c r="A74" s="309"/>
      <c r="B74" s="314">
        <v>28</v>
      </c>
      <c r="C74" s="310" t="s">
        <v>1956</v>
      </c>
      <c r="D74" s="310" t="s">
        <v>1956</v>
      </c>
      <c r="E74" s="165" t="s">
        <v>1888</v>
      </c>
      <c r="F74" s="165" t="s">
        <v>1957</v>
      </c>
      <c r="G74" s="165" t="s">
        <v>1094</v>
      </c>
      <c r="H74" s="165" t="s">
        <v>1889</v>
      </c>
      <c r="I74" s="165"/>
      <c r="J74" s="165"/>
      <c r="K74" s="88"/>
      <c r="L74" s="88" t="s">
        <v>52</v>
      </c>
      <c r="M74" s="165" t="s">
        <v>3322</v>
      </c>
      <c r="N74" s="165" t="s">
        <v>3353</v>
      </c>
      <c r="O74" s="165" t="s">
        <v>3385</v>
      </c>
      <c r="P74" s="165" t="s">
        <v>3416</v>
      </c>
      <c r="Q74" s="169" t="s">
        <v>3153</v>
      </c>
      <c r="R74" s="169" t="s">
        <v>3171</v>
      </c>
      <c r="S74" s="169" t="s">
        <v>3188</v>
      </c>
      <c r="T74" s="169" t="s">
        <v>3214</v>
      </c>
      <c r="U74" s="166" t="str">
        <f t="shared" si="0"/>
        <v>W/OUT FILTER</v>
      </c>
      <c r="V74" s="93"/>
    </row>
    <row r="75" spans="1:22" x14ac:dyDescent="0.25">
      <c r="A75" s="309"/>
      <c r="B75" s="314">
        <v>29</v>
      </c>
      <c r="C75" s="310" t="s">
        <v>1958</v>
      </c>
      <c r="D75" s="165" t="s">
        <v>1958</v>
      </c>
      <c r="E75" s="165" t="s">
        <v>1888</v>
      </c>
      <c r="F75" s="165" t="s">
        <v>1957</v>
      </c>
      <c r="G75" s="165" t="s">
        <v>1098</v>
      </c>
      <c r="H75" s="165" t="s">
        <v>1099</v>
      </c>
      <c r="I75" s="165"/>
      <c r="J75" s="165"/>
      <c r="K75" s="165"/>
      <c r="L75" s="165" t="s">
        <v>52</v>
      </c>
      <c r="M75" s="165" t="s">
        <v>3323</v>
      </c>
      <c r="N75" s="165" t="s">
        <v>3354</v>
      </c>
      <c r="O75" s="165" t="s">
        <v>3386</v>
      </c>
      <c r="P75" s="165" t="s">
        <v>3417</v>
      </c>
      <c r="Q75" s="169" t="s">
        <v>3154</v>
      </c>
      <c r="R75" s="169" t="s">
        <v>739</v>
      </c>
      <c r="S75" s="169" t="s">
        <v>3189</v>
      </c>
      <c r="T75" s="169" t="s">
        <v>3215</v>
      </c>
      <c r="U75" s="166" t="str">
        <f t="shared" ref="U75:U80" si="2">IF(ISNUMBER(FIND("SMU",K75)), "W/FILTER", "W/OUT FILTER")</f>
        <v>W/OUT FILTER</v>
      </c>
      <c r="V75" s="93"/>
    </row>
    <row r="76" spans="1:22" x14ac:dyDescent="0.25">
      <c r="A76" s="309"/>
      <c r="B76" s="317">
        <v>30</v>
      </c>
      <c r="C76" s="310" t="s">
        <v>1511</v>
      </c>
      <c r="D76" s="310" t="s">
        <v>1511</v>
      </c>
      <c r="E76" s="165" t="s">
        <v>1888</v>
      </c>
      <c r="F76" s="165" t="s">
        <v>1957</v>
      </c>
      <c r="G76" s="88" t="s">
        <v>672</v>
      </c>
      <c r="H76" s="88" t="s">
        <v>1893</v>
      </c>
      <c r="I76" s="87"/>
      <c r="J76" s="87"/>
      <c r="K76" s="88"/>
      <c r="L76" s="88" t="s">
        <v>52</v>
      </c>
      <c r="M76" s="165" t="s">
        <v>3324</v>
      </c>
      <c r="N76" s="165" t="s">
        <v>3355</v>
      </c>
      <c r="O76" s="165" t="s">
        <v>3387</v>
      </c>
      <c r="P76" s="165" t="s">
        <v>3418</v>
      </c>
      <c r="Q76" s="169" t="s">
        <v>3155</v>
      </c>
      <c r="R76" s="169" t="s">
        <v>3172</v>
      </c>
      <c r="S76" s="169" t="s">
        <v>3190</v>
      </c>
      <c r="T76" s="169" t="s">
        <v>3216</v>
      </c>
      <c r="U76" s="166" t="str">
        <f t="shared" si="2"/>
        <v>W/OUT FILTER</v>
      </c>
      <c r="V76" s="93"/>
    </row>
    <row r="77" spans="1:22" x14ac:dyDescent="0.25">
      <c r="A77" s="309"/>
      <c r="B77" s="317">
        <v>31</v>
      </c>
      <c r="C77" s="310" t="s">
        <v>1959</v>
      </c>
      <c r="D77" s="310" t="s">
        <v>1959</v>
      </c>
      <c r="E77" s="165" t="s">
        <v>1888</v>
      </c>
      <c r="F77" s="165" t="s">
        <v>1957</v>
      </c>
      <c r="G77" s="165" t="s">
        <v>676</v>
      </c>
      <c r="H77" s="165" t="s">
        <v>1100</v>
      </c>
      <c r="I77" s="165"/>
      <c r="J77" s="87"/>
      <c r="K77" s="165"/>
      <c r="L77" s="165" t="s">
        <v>52</v>
      </c>
      <c r="M77" s="165" t="s">
        <v>3325</v>
      </c>
      <c r="N77" s="165" t="s">
        <v>3356</v>
      </c>
      <c r="O77" s="165" t="s">
        <v>3388</v>
      </c>
      <c r="P77" s="165" t="s">
        <v>3419</v>
      </c>
      <c r="Q77" s="169" t="s">
        <v>3156</v>
      </c>
      <c r="R77" s="169" t="s">
        <v>3173</v>
      </c>
      <c r="S77" s="169" t="s">
        <v>3191</v>
      </c>
      <c r="T77" s="169" t="s">
        <v>3217</v>
      </c>
      <c r="U77" s="166" t="str">
        <f t="shared" si="2"/>
        <v>W/OUT FILTER</v>
      </c>
      <c r="V77" s="93"/>
    </row>
    <row r="78" spans="1:22" x14ac:dyDescent="0.25">
      <c r="A78" s="309"/>
      <c r="B78" s="317">
        <v>32</v>
      </c>
      <c r="C78" s="165" t="s">
        <v>1960</v>
      </c>
      <c r="D78" s="165" t="s">
        <v>1960</v>
      </c>
      <c r="E78" s="927" t="s">
        <v>1888</v>
      </c>
      <c r="F78" s="165" t="s">
        <v>1957</v>
      </c>
      <c r="G78" s="165" t="s">
        <v>108</v>
      </c>
      <c r="H78" s="165" t="s">
        <v>1901</v>
      </c>
      <c r="I78" s="165"/>
      <c r="J78" s="87"/>
      <c r="K78" s="165"/>
      <c r="L78" s="165" t="s">
        <v>52</v>
      </c>
      <c r="M78" s="165" t="s">
        <v>3617</v>
      </c>
      <c r="N78" s="165" t="s">
        <v>3618</v>
      </c>
      <c r="O78" s="165" t="s">
        <v>3619</v>
      </c>
      <c r="P78" s="165" t="s">
        <v>3620</v>
      </c>
      <c r="Q78" s="169" t="s">
        <v>3613</v>
      </c>
      <c r="R78" s="169" t="s">
        <v>3614</v>
      </c>
      <c r="S78" s="169" t="s">
        <v>3615</v>
      </c>
      <c r="T78" s="169" t="s">
        <v>3616</v>
      </c>
      <c r="U78" s="166" t="str">
        <f t="shared" si="2"/>
        <v>W/OUT FILTER</v>
      </c>
      <c r="V78" s="93"/>
    </row>
    <row r="79" spans="1:22" x14ac:dyDescent="0.25">
      <c r="A79" s="925"/>
      <c r="B79" s="926"/>
      <c r="C79" s="927"/>
      <c r="D79" s="929"/>
      <c r="E79" s="931" t="s">
        <v>1949</v>
      </c>
      <c r="F79" s="932">
        <v>19</v>
      </c>
      <c r="G79" s="932" t="s">
        <v>1912</v>
      </c>
      <c r="H79" s="927" t="s">
        <v>1914</v>
      </c>
      <c r="I79" s="927"/>
      <c r="J79" s="313"/>
      <c r="K79" s="927"/>
      <c r="L79" s="88" t="s">
        <v>3436</v>
      </c>
      <c r="M79" s="165" t="s">
        <v>1508</v>
      </c>
      <c r="N79" s="165" t="s">
        <v>1509</v>
      </c>
      <c r="O79" s="165" t="s">
        <v>1570</v>
      </c>
      <c r="P79" s="165" t="s">
        <v>1510</v>
      </c>
      <c r="Q79" s="165" t="s">
        <v>3489</v>
      </c>
      <c r="R79" s="165" t="s">
        <v>3490</v>
      </c>
      <c r="S79" s="165" t="s">
        <v>3492</v>
      </c>
      <c r="T79" s="165" t="s">
        <v>3493</v>
      </c>
      <c r="U79" s="166"/>
      <c r="V79" s="928"/>
    </row>
    <row r="80" spans="1:22" ht="15.75" thickBot="1" x14ac:dyDescent="0.3">
      <c r="B80" s="318"/>
      <c r="C80" s="97"/>
      <c r="D80" s="97"/>
      <c r="E80" s="930" t="s">
        <v>1949</v>
      </c>
      <c r="F80" s="319">
        <v>19</v>
      </c>
      <c r="G80" s="319"/>
      <c r="H80" s="319" t="s">
        <v>1915</v>
      </c>
      <c r="I80" s="96"/>
      <c r="J80" s="96"/>
      <c r="K80" s="97"/>
      <c r="L80" s="88" t="s">
        <v>3436</v>
      </c>
      <c r="M80" s="165" t="s">
        <v>3446</v>
      </c>
      <c r="N80" s="165" t="s">
        <v>3447</v>
      </c>
      <c r="O80" s="165" t="s">
        <v>3448</v>
      </c>
      <c r="P80" s="165" t="s">
        <v>3453</v>
      </c>
      <c r="Q80" s="165" t="s">
        <v>3495</v>
      </c>
      <c r="R80" s="165" t="s">
        <v>3496</v>
      </c>
      <c r="S80" s="165" t="s">
        <v>3496</v>
      </c>
      <c r="T80" s="165" t="s">
        <v>3498</v>
      </c>
      <c r="U80" s="166" t="str">
        <f t="shared" si="2"/>
        <v>W/OUT FILTER</v>
      </c>
      <c r="V80" s="99"/>
    </row>
  </sheetData>
  <mergeCells count="21">
    <mergeCell ref="I3:J4"/>
    <mergeCell ref="B3:B5"/>
    <mergeCell ref="C3:C5"/>
    <mergeCell ref="D3:D5"/>
    <mergeCell ref="E3:E5"/>
    <mergeCell ref="F3:H4"/>
    <mergeCell ref="M6:P6"/>
    <mergeCell ref="Q6:T6"/>
    <mergeCell ref="M7:P7"/>
    <mergeCell ref="Q7:T7"/>
    <mergeCell ref="M8:P8"/>
    <mergeCell ref="Q8:T8"/>
    <mergeCell ref="Z3:AC3"/>
    <mergeCell ref="K3:L3"/>
    <mergeCell ref="M3:T3"/>
    <mergeCell ref="U3:U5"/>
    <mergeCell ref="V3:V5"/>
    <mergeCell ref="K4:K5"/>
    <mergeCell ref="L4:L5"/>
    <mergeCell ref="M4:P4"/>
    <mergeCell ref="Q4:T4"/>
  </mergeCells>
  <phoneticPr fontId="40" type="noConversion"/>
  <conditionalFormatting sqref="U6:U80">
    <cfRule type="containsText" dxfId="60" priority="2" operator="containsText" text="W/FILTER">
      <formula>NOT(ISERROR(SEARCH("W/FILTER",U6)))</formula>
    </cfRule>
  </conditionalFormatting>
  <conditionalFormatting sqref="U6:U80">
    <cfRule type="containsText" dxfId="59" priority="1" operator="containsText" text="W/FILTER">
      <formula>NOT(ISERROR(SEARCH("W/FILTER",U6)))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D8C0-3546-4318-99E4-01AA783182A8}">
  <dimension ref="B1:Q85"/>
  <sheetViews>
    <sheetView zoomScale="85" zoomScaleNormal="85" workbookViewId="0">
      <selection activeCell="I22" sqref="I22"/>
    </sheetView>
  </sheetViews>
  <sheetFormatPr defaultRowHeight="15" x14ac:dyDescent="0.25"/>
  <cols>
    <col min="1" max="1" width="2" customWidth="1"/>
    <col min="2" max="2" width="9.140625" style="3"/>
    <col min="3" max="3" width="12.7109375" customWidth="1"/>
    <col min="4" max="4" width="5.140625" style="3" customWidth="1"/>
    <col min="5" max="5" width="31.7109375" style="53" customWidth="1"/>
    <col min="6" max="6" width="5" style="17" customWidth="1"/>
    <col min="7" max="7" width="32.42578125" style="21" customWidth="1"/>
    <col min="8" max="8" width="5.140625" style="17" customWidth="1"/>
    <col min="9" max="9" width="27.7109375" style="21" customWidth="1"/>
    <col min="10" max="11" width="13.5703125" customWidth="1"/>
    <col min="12" max="12" width="32.28515625" customWidth="1"/>
    <col min="13" max="13" width="41.5703125" customWidth="1"/>
    <col min="14" max="14" width="16" customWidth="1"/>
    <col min="15" max="15" width="16.85546875" customWidth="1"/>
    <col min="16" max="16" width="17.140625" customWidth="1"/>
    <col min="17" max="17" width="13.140625" customWidth="1"/>
  </cols>
  <sheetData>
    <row r="1" spans="2:17" ht="15.75" thickBot="1" x14ac:dyDescent="0.3"/>
    <row r="2" spans="2:17" s="887" customFormat="1" ht="33" customHeight="1" thickBot="1" x14ac:dyDescent="0.3">
      <c r="B2" s="578" t="s">
        <v>22</v>
      </c>
      <c r="C2" s="578" t="s">
        <v>23</v>
      </c>
      <c r="D2" s="560" t="s">
        <v>24</v>
      </c>
      <c r="E2" s="581"/>
      <c r="F2" s="560" t="s">
        <v>25</v>
      </c>
      <c r="G2" s="581"/>
      <c r="H2" s="580" t="s">
        <v>26</v>
      </c>
      <c r="I2" s="581"/>
      <c r="J2" s="578" t="s">
        <v>27</v>
      </c>
      <c r="K2" s="576" t="s">
        <v>36</v>
      </c>
      <c r="L2" s="577"/>
      <c r="M2" s="578" t="s">
        <v>56</v>
      </c>
      <c r="N2" s="578" t="s">
        <v>28</v>
      </c>
      <c r="O2" s="576" t="s">
        <v>29</v>
      </c>
      <c r="P2" s="577"/>
      <c r="Q2" s="566" t="s">
        <v>57</v>
      </c>
    </row>
    <row r="3" spans="2:17" s="887" customFormat="1" ht="15.75" thickBot="1" x14ac:dyDescent="0.3">
      <c r="B3" s="579"/>
      <c r="C3" s="579"/>
      <c r="D3" s="11" t="s">
        <v>30</v>
      </c>
      <c r="E3" s="888"/>
      <c r="F3" s="1" t="s">
        <v>30</v>
      </c>
      <c r="G3" s="1"/>
      <c r="H3" s="1" t="s">
        <v>30</v>
      </c>
      <c r="I3" s="1"/>
      <c r="J3" s="579"/>
      <c r="K3" s="531" t="s">
        <v>31</v>
      </c>
      <c r="L3" s="531" t="s">
        <v>32</v>
      </c>
      <c r="M3" s="579"/>
      <c r="N3" s="579"/>
      <c r="O3" s="11" t="s">
        <v>33</v>
      </c>
      <c r="P3" s="12" t="s">
        <v>34</v>
      </c>
      <c r="Q3" s="568"/>
    </row>
    <row r="4" spans="2:17" s="887" customFormat="1" x14ac:dyDescent="0.25">
      <c r="B4" s="573">
        <v>1</v>
      </c>
      <c r="C4" s="573" t="s">
        <v>3449</v>
      </c>
      <c r="D4" s="887">
        <v>3</v>
      </c>
      <c r="E4" s="43" t="s">
        <v>3476</v>
      </c>
      <c r="F4" s="889">
        <v>2</v>
      </c>
      <c r="G4" s="43" t="s">
        <v>3479</v>
      </c>
      <c r="H4" s="889">
        <v>4</v>
      </c>
      <c r="I4" s="575" t="s">
        <v>3478</v>
      </c>
      <c r="J4" s="573" t="s">
        <v>3051</v>
      </c>
      <c r="K4" s="574"/>
      <c r="L4" s="574" t="s">
        <v>3481</v>
      </c>
      <c r="M4" s="574"/>
      <c r="N4" s="573" t="s">
        <v>1105</v>
      </c>
      <c r="O4" s="573" t="s">
        <v>3053</v>
      </c>
      <c r="P4" s="695" t="s">
        <v>3054</v>
      </c>
      <c r="Q4" s="574">
        <v>9.1</v>
      </c>
    </row>
    <row r="5" spans="2:17" ht="15.75" thickBot="1" x14ac:dyDescent="0.3">
      <c r="B5" s="890"/>
      <c r="C5" s="890"/>
      <c r="D5" s="68">
        <v>6</v>
      </c>
      <c r="E5" s="891" t="s">
        <v>3477</v>
      </c>
      <c r="F5" s="892">
        <v>7</v>
      </c>
      <c r="G5" s="893" t="s">
        <v>3480</v>
      </c>
      <c r="H5" s="892">
        <v>5</v>
      </c>
      <c r="I5" s="912"/>
      <c r="J5" s="890"/>
      <c r="K5" s="890"/>
      <c r="L5" s="890"/>
      <c r="M5" s="890"/>
      <c r="N5" s="890"/>
      <c r="O5" s="890"/>
      <c r="P5" s="894"/>
      <c r="Q5" s="890"/>
    </row>
    <row r="6" spans="2:17" x14ac:dyDescent="0.25">
      <c r="B6" s="895">
        <v>2</v>
      </c>
      <c r="C6" s="573" t="s">
        <v>3451</v>
      </c>
      <c r="D6" s="896">
        <v>3</v>
      </c>
      <c r="E6" s="897" t="s">
        <v>3482</v>
      </c>
      <c r="F6" s="889">
        <v>2</v>
      </c>
      <c r="G6" s="898" t="s">
        <v>3484</v>
      </c>
      <c r="H6" s="889">
        <v>4</v>
      </c>
      <c r="I6" s="898" t="s">
        <v>3486</v>
      </c>
      <c r="J6" s="573" t="s">
        <v>3051</v>
      </c>
      <c r="K6" s="895"/>
      <c r="L6" s="574" t="s">
        <v>3501</v>
      </c>
      <c r="M6" s="895"/>
      <c r="N6" s="573" t="s">
        <v>1105</v>
      </c>
      <c r="O6" s="895" t="s">
        <v>3053</v>
      </c>
      <c r="P6" s="695" t="s">
        <v>3054</v>
      </c>
      <c r="Q6" s="895">
        <v>9.1</v>
      </c>
    </row>
    <row r="7" spans="2:17" ht="15.75" thickBot="1" x14ac:dyDescent="0.3">
      <c r="B7" s="890"/>
      <c r="C7" s="890"/>
      <c r="D7" s="68">
        <v>6</v>
      </c>
      <c r="E7" s="891" t="s">
        <v>3483</v>
      </c>
      <c r="F7" s="892">
        <v>7</v>
      </c>
      <c r="G7" s="899" t="s">
        <v>3485</v>
      </c>
      <c r="H7" s="892">
        <v>5</v>
      </c>
      <c r="I7" s="899" t="s">
        <v>3487</v>
      </c>
      <c r="J7" s="890"/>
      <c r="K7" s="890"/>
      <c r="L7" s="890"/>
      <c r="M7" s="890"/>
      <c r="N7" s="890"/>
      <c r="O7" s="890"/>
      <c r="P7" s="894"/>
      <c r="Q7" s="890"/>
    </row>
    <row r="8" spans="2:17" x14ac:dyDescent="0.25">
      <c r="B8" s="895">
        <v>3</v>
      </c>
      <c r="C8" s="573" t="s">
        <v>3452</v>
      </c>
      <c r="D8" s="896">
        <v>3</v>
      </c>
      <c r="E8" s="897" t="s">
        <v>3488</v>
      </c>
      <c r="F8" s="889">
        <v>2</v>
      </c>
      <c r="G8" s="898" t="s">
        <v>3494</v>
      </c>
      <c r="H8" s="889">
        <v>4</v>
      </c>
      <c r="I8" s="898" t="s">
        <v>3499</v>
      </c>
      <c r="J8" s="573" t="s">
        <v>3051</v>
      </c>
      <c r="K8" s="895"/>
      <c r="L8" s="574" t="s">
        <v>3501</v>
      </c>
      <c r="M8" s="895"/>
      <c r="N8" s="573" t="s">
        <v>1105</v>
      </c>
      <c r="O8" s="895" t="s">
        <v>3053</v>
      </c>
      <c r="P8" s="695" t="s">
        <v>3054</v>
      </c>
      <c r="Q8" s="895">
        <v>9.1</v>
      </c>
    </row>
    <row r="9" spans="2:17" ht="15.75" thickBot="1" x14ac:dyDescent="0.3">
      <c r="B9" s="890"/>
      <c r="C9" s="890"/>
      <c r="D9" s="68">
        <v>6</v>
      </c>
      <c r="E9" s="891" t="s">
        <v>3491</v>
      </c>
      <c r="F9" s="892">
        <v>7</v>
      </c>
      <c r="G9" s="899" t="s">
        <v>3497</v>
      </c>
      <c r="H9" s="892">
        <v>5</v>
      </c>
      <c r="I9" s="899" t="s">
        <v>3500</v>
      </c>
      <c r="J9" s="890"/>
      <c r="K9" s="890"/>
      <c r="L9" s="890"/>
      <c r="M9" s="890"/>
      <c r="N9" s="890"/>
      <c r="O9" s="890"/>
      <c r="P9" s="894"/>
      <c r="Q9" s="890"/>
    </row>
    <row r="10" spans="2:17" x14ac:dyDescent="0.25">
      <c r="B10" s="895">
        <v>4</v>
      </c>
      <c r="C10" s="573" t="s">
        <v>3450</v>
      </c>
      <c r="D10" s="900">
        <v>3</v>
      </c>
      <c r="E10" s="897" t="s">
        <v>3477</v>
      </c>
      <c r="F10" s="889">
        <v>2</v>
      </c>
      <c r="G10" s="934" t="s">
        <v>3504</v>
      </c>
      <c r="H10" s="889">
        <v>4</v>
      </c>
      <c r="I10" s="898" t="s">
        <v>3505</v>
      </c>
      <c r="J10" s="573" t="s">
        <v>3051</v>
      </c>
      <c r="K10" s="895"/>
      <c r="L10" s="574" t="s">
        <v>3502</v>
      </c>
      <c r="M10" s="895"/>
      <c r="N10" s="573" t="s">
        <v>1105</v>
      </c>
      <c r="O10" s="895" t="s">
        <v>3053</v>
      </c>
      <c r="P10" s="895" t="s">
        <v>3054</v>
      </c>
      <c r="Q10" s="895">
        <v>9.1</v>
      </c>
    </row>
    <row r="11" spans="2:17" ht="15.75" thickBot="1" x14ac:dyDescent="0.3">
      <c r="B11" s="890"/>
      <c r="C11" s="890"/>
      <c r="D11" s="68">
        <v>6</v>
      </c>
      <c r="E11" s="891" t="s">
        <v>3503</v>
      </c>
      <c r="F11" s="892">
        <v>7</v>
      </c>
      <c r="G11" s="899" t="s">
        <v>3503</v>
      </c>
      <c r="H11" s="892">
        <v>5</v>
      </c>
      <c r="I11" s="899" t="s">
        <v>3503</v>
      </c>
      <c r="J11" s="890"/>
      <c r="K11" s="890"/>
      <c r="L11" s="890"/>
      <c r="M11" s="890"/>
      <c r="N11" s="890"/>
      <c r="O11" s="890"/>
      <c r="P11" s="890"/>
      <c r="Q11" s="890"/>
    </row>
    <row r="12" spans="2:17" x14ac:dyDescent="0.25">
      <c r="B12" s="895">
        <v>5</v>
      </c>
      <c r="C12" s="573" t="s">
        <v>3454</v>
      </c>
      <c r="D12" s="896">
        <v>3</v>
      </c>
      <c r="E12" s="897" t="s">
        <v>3506</v>
      </c>
      <c r="F12" s="889">
        <v>2</v>
      </c>
      <c r="G12" s="901" t="s">
        <v>3508</v>
      </c>
      <c r="H12" s="889">
        <v>4</v>
      </c>
      <c r="I12" s="898" t="s">
        <v>3510</v>
      </c>
      <c r="J12" s="573" t="s">
        <v>3051</v>
      </c>
      <c r="K12" s="895"/>
      <c r="L12" s="574" t="s">
        <v>3517</v>
      </c>
      <c r="M12" s="895"/>
      <c r="N12" s="573" t="s">
        <v>1105</v>
      </c>
      <c r="O12" s="895" t="s">
        <v>3053</v>
      </c>
      <c r="P12" s="895" t="s">
        <v>3054</v>
      </c>
      <c r="Q12" s="895">
        <v>9.1</v>
      </c>
    </row>
    <row r="13" spans="2:17" ht="15.75" thickBot="1" x14ac:dyDescent="0.3">
      <c r="B13" s="890"/>
      <c r="C13" s="890"/>
      <c r="D13" s="68">
        <v>6</v>
      </c>
      <c r="E13" s="891" t="s">
        <v>3507</v>
      </c>
      <c r="F13" s="892">
        <v>7</v>
      </c>
      <c r="G13" s="902" t="s">
        <v>3509</v>
      </c>
      <c r="H13" s="892">
        <v>5</v>
      </c>
      <c r="I13" s="899" t="s">
        <v>3511</v>
      </c>
      <c r="J13" s="890"/>
      <c r="K13" s="890"/>
      <c r="L13" s="890"/>
      <c r="M13" s="890"/>
      <c r="N13" s="890"/>
      <c r="O13" s="890"/>
      <c r="P13" s="890"/>
      <c r="Q13" s="890"/>
    </row>
    <row r="14" spans="2:17" x14ac:dyDescent="0.25">
      <c r="B14" s="895">
        <v>6</v>
      </c>
      <c r="C14" s="573" t="s">
        <v>3455</v>
      </c>
      <c r="D14" s="896">
        <v>3</v>
      </c>
      <c r="E14" s="897" t="s">
        <v>3512</v>
      </c>
      <c r="F14" s="889">
        <v>2</v>
      </c>
      <c r="G14" s="898" t="s">
        <v>3503</v>
      </c>
      <c r="H14" s="889">
        <v>4</v>
      </c>
      <c r="I14" s="898" t="s">
        <v>3514</v>
      </c>
      <c r="J14" s="573" t="s">
        <v>3051</v>
      </c>
      <c r="K14" s="895"/>
      <c r="L14" s="574" t="s">
        <v>3518</v>
      </c>
      <c r="M14" s="895"/>
      <c r="N14" s="573" t="s">
        <v>1105</v>
      </c>
      <c r="O14" s="895" t="s">
        <v>3053</v>
      </c>
      <c r="P14" s="895" t="s">
        <v>3054</v>
      </c>
      <c r="Q14" s="895">
        <v>9.1</v>
      </c>
    </row>
    <row r="15" spans="2:17" ht="15.75" thickBot="1" x14ac:dyDescent="0.3">
      <c r="B15" s="890"/>
      <c r="C15" s="890"/>
      <c r="D15" s="68">
        <v>6</v>
      </c>
      <c r="E15" s="891" t="s">
        <v>3513</v>
      </c>
      <c r="F15" s="892">
        <v>7</v>
      </c>
      <c r="G15" s="899" t="s">
        <v>3503</v>
      </c>
      <c r="H15" s="892">
        <v>5</v>
      </c>
      <c r="I15" s="899" t="s">
        <v>1082</v>
      </c>
      <c r="J15" s="890"/>
      <c r="K15" s="890"/>
      <c r="L15" s="890"/>
      <c r="M15" s="890"/>
      <c r="N15" s="890"/>
      <c r="O15" s="890"/>
      <c r="P15" s="890"/>
      <c r="Q15" s="890"/>
    </row>
    <row r="16" spans="2:17" x14ac:dyDescent="0.25">
      <c r="B16" s="895">
        <v>7</v>
      </c>
      <c r="C16" s="573" t="s">
        <v>3456</v>
      </c>
      <c r="D16" s="900">
        <v>3</v>
      </c>
      <c r="E16" s="897" t="s">
        <v>3515</v>
      </c>
      <c r="F16" s="889">
        <v>2</v>
      </c>
      <c r="G16" s="898" t="s">
        <v>3519</v>
      </c>
      <c r="H16" s="889">
        <v>4</v>
      </c>
      <c r="I16" s="898" t="s">
        <v>3521</v>
      </c>
      <c r="J16" s="573" t="s">
        <v>3051</v>
      </c>
      <c r="K16" s="895"/>
      <c r="L16" s="574" t="s">
        <v>3523</v>
      </c>
      <c r="M16" s="895"/>
      <c r="N16" s="573" t="s">
        <v>1105</v>
      </c>
      <c r="O16" s="895" t="s">
        <v>3053</v>
      </c>
      <c r="P16" s="895" t="s">
        <v>3054</v>
      </c>
      <c r="Q16" s="895">
        <v>9.1</v>
      </c>
    </row>
    <row r="17" spans="2:17" ht="15.75" thickBot="1" x14ac:dyDescent="0.3">
      <c r="B17" s="890"/>
      <c r="C17" s="890"/>
      <c r="D17" s="68">
        <v>6</v>
      </c>
      <c r="E17" s="891" t="s">
        <v>3516</v>
      </c>
      <c r="F17" s="892">
        <v>7</v>
      </c>
      <c r="G17" s="899" t="s">
        <v>3520</v>
      </c>
      <c r="H17" s="892">
        <v>5</v>
      </c>
      <c r="I17" s="899" t="s">
        <v>3522</v>
      </c>
      <c r="J17" s="890"/>
      <c r="K17" s="890"/>
      <c r="L17" s="890"/>
      <c r="M17" s="890"/>
      <c r="N17" s="890"/>
      <c r="O17" s="890"/>
      <c r="P17" s="890"/>
      <c r="Q17" s="890"/>
    </row>
    <row r="18" spans="2:17" x14ac:dyDescent="0.25">
      <c r="B18" s="895">
        <v>8</v>
      </c>
      <c r="C18" s="573" t="s">
        <v>3457</v>
      </c>
      <c r="D18" s="896">
        <v>3</v>
      </c>
      <c r="E18" s="897" t="s">
        <v>3524</v>
      </c>
      <c r="F18" s="889">
        <v>2</v>
      </c>
      <c r="G18" s="898" t="s">
        <v>3526</v>
      </c>
      <c r="H18" s="889">
        <v>4</v>
      </c>
      <c r="I18" s="898" t="s">
        <v>3528</v>
      </c>
      <c r="J18" s="573" t="s">
        <v>3051</v>
      </c>
      <c r="K18" s="895"/>
      <c r="L18" s="574" t="s">
        <v>3530</v>
      </c>
      <c r="M18" s="895"/>
      <c r="N18" s="573" t="s">
        <v>1105</v>
      </c>
      <c r="O18" s="895" t="s">
        <v>3053</v>
      </c>
      <c r="P18" s="895" t="s">
        <v>3063</v>
      </c>
      <c r="Q18" s="895">
        <v>9.1</v>
      </c>
    </row>
    <row r="19" spans="2:17" x14ac:dyDescent="0.25">
      <c r="B19" s="890"/>
      <c r="C19" s="890"/>
      <c r="D19" s="68">
        <v>6</v>
      </c>
      <c r="E19" s="891" t="s">
        <v>3525</v>
      </c>
      <c r="F19" s="892">
        <v>7</v>
      </c>
      <c r="G19" s="899" t="s">
        <v>3527</v>
      </c>
      <c r="H19" s="892">
        <v>5</v>
      </c>
      <c r="I19" s="899" t="s">
        <v>3529</v>
      </c>
      <c r="J19" s="890"/>
      <c r="K19" s="890"/>
      <c r="L19" s="890"/>
      <c r="M19" s="890"/>
      <c r="N19" s="890"/>
      <c r="O19" s="890"/>
      <c r="P19" s="890"/>
      <c r="Q19" s="890"/>
    </row>
    <row r="20" spans="2:17" x14ac:dyDescent="0.25">
      <c r="B20" s="895">
        <v>9</v>
      </c>
      <c r="C20" s="573" t="s">
        <v>3458</v>
      </c>
      <c r="D20" s="896">
        <v>3</v>
      </c>
      <c r="E20" s="905" t="s">
        <v>3524</v>
      </c>
      <c r="F20" s="889">
        <v>2</v>
      </c>
      <c r="G20" s="898"/>
      <c r="H20" s="889">
        <v>4</v>
      </c>
      <c r="I20" s="898"/>
      <c r="J20" s="573" t="s">
        <v>3051</v>
      </c>
      <c r="K20" s="895"/>
      <c r="L20" s="895"/>
      <c r="M20" s="895"/>
      <c r="N20" s="573" t="s">
        <v>1105</v>
      </c>
      <c r="O20" s="895" t="s">
        <v>3053</v>
      </c>
      <c r="P20" s="895" t="s">
        <v>3063</v>
      </c>
      <c r="Q20" s="895">
        <v>9.1</v>
      </c>
    </row>
    <row r="21" spans="2:17" x14ac:dyDescent="0.25">
      <c r="B21" s="890"/>
      <c r="C21" s="890"/>
      <c r="D21" s="68">
        <v>6</v>
      </c>
      <c r="E21" s="906"/>
      <c r="F21" s="892">
        <v>7</v>
      </c>
      <c r="G21" s="899"/>
      <c r="H21" s="892">
        <v>5</v>
      </c>
      <c r="I21" s="899"/>
      <c r="J21" s="890"/>
      <c r="K21" s="890"/>
      <c r="L21" s="890"/>
      <c r="M21" s="890"/>
      <c r="N21" s="890"/>
      <c r="O21" s="890"/>
      <c r="P21" s="890"/>
      <c r="Q21" s="890"/>
    </row>
    <row r="22" spans="2:17" x14ac:dyDescent="0.25">
      <c r="B22" s="895">
        <v>10</v>
      </c>
      <c r="C22" s="573" t="s">
        <v>3459</v>
      </c>
      <c r="D22" s="900">
        <v>3</v>
      </c>
      <c r="E22" s="897"/>
      <c r="F22" s="889">
        <v>2</v>
      </c>
      <c r="G22" s="898"/>
      <c r="H22" s="889">
        <v>4</v>
      </c>
      <c r="I22" s="898"/>
      <c r="J22" s="573" t="s">
        <v>3051</v>
      </c>
      <c r="K22" s="895"/>
      <c r="L22" s="895"/>
      <c r="M22" s="895"/>
      <c r="N22" s="573" t="s">
        <v>1105</v>
      </c>
      <c r="O22" s="895" t="s">
        <v>3053</v>
      </c>
      <c r="P22" s="895" t="s">
        <v>3054</v>
      </c>
      <c r="Q22" s="895">
        <v>9.1</v>
      </c>
    </row>
    <row r="23" spans="2:17" x14ac:dyDescent="0.25">
      <c r="B23" s="890"/>
      <c r="C23" s="890"/>
      <c r="D23" s="68">
        <v>6</v>
      </c>
      <c r="E23" s="891"/>
      <c r="F23" s="892">
        <v>7</v>
      </c>
      <c r="G23" s="899"/>
      <c r="H23" s="892">
        <v>5</v>
      </c>
      <c r="I23" s="899"/>
      <c r="J23" s="890"/>
      <c r="K23" s="890"/>
      <c r="L23" s="890"/>
      <c r="M23" s="890"/>
      <c r="N23" s="890"/>
      <c r="O23" s="890"/>
      <c r="P23" s="890"/>
      <c r="Q23" s="890"/>
    </row>
    <row r="24" spans="2:17" x14ac:dyDescent="0.25">
      <c r="B24" s="895">
        <v>11</v>
      </c>
      <c r="C24" s="573" t="s">
        <v>3460</v>
      </c>
      <c r="D24" s="896">
        <v>3</v>
      </c>
      <c r="E24" s="897"/>
      <c r="F24" s="889">
        <v>2</v>
      </c>
      <c r="G24" s="898"/>
      <c r="H24" s="889">
        <v>4</v>
      </c>
      <c r="I24" s="898"/>
      <c r="J24" s="573" t="s">
        <v>3051</v>
      </c>
      <c r="K24" s="895"/>
      <c r="L24" s="895"/>
      <c r="M24" s="895"/>
      <c r="N24" s="573" t="s">
        <v>1105</v>
      </c>
      <c r="O24" s="895" t="s">
        <v>3053</v>
      </c>
      <c r="P24" s="895" t="s">
        <v>3054</v>
      </c>
      <c r="Q24" s="895">
        <v>9.1</v>
      </c>
    </row>
    <row r="25" spans="2:17" x14ac:dyDescent="0.25">
      <c r="B25" s="890"/>
      <c r="C25" s="890"/>
      <c r="D25" s="68">
        <v>6</v>
      </c>
      <c r="E25" s="891"/>
      <c r="F25" s="892">
        <v>7</v>
      </c>
      <c r="G25" s="899"/>
      <c r="H25" s="892">
        <v>5</v>
      </c>
      <c r="I25" s="899"/>
      <c r="J25" s="890"/>
      <c r="K25" s="890"/>
      <c r="L25" s="890"/>
      <c r="M25" s="890"/>
      <c r="N25" s="890"/>
      <c r="O25" s="890"/>
      <c r="P25" s="890"/>
      <c r="Q25" s="890"/>
    </row>
    <row r="26" spans="2:17" x14ac:dyDescent="0.25">
      <c r="B26" s="895">
        <v>12</v>
      </c>
      <c r="C26" s="573" t="s">
        <v>3461</v>
      </c>
      <c r="D26" s="896">
        <v>3</v>
      </c>
      <c r="E26" s="897"/>
      <c r="F26" s="889">
        <v>2</v>
      </c>
      <c r="G26" s="898"/>
      <c r="H26" s="889">
        <v>4</v>
      </c>
      <c r="I26" s="898"/>
      <c r="J26" s="573" t="s">
        <v>3051</v>
      </c>
      <c r="K26" s="895"/>
      <c r="L26" s="895"/>
      <c r="M26" s="895"/>
      <c r="N26" s="573" t="s">
        <v>1105</v>
      </c>
      <c r="O26" s="895" t="s">
        <v>3053</v>
      </c>
      <c r="P26" s="895" t="s">
        <v>3054</v>
      </c>
      <c r="Q26" s="895">
        <v>9.1</v>
      </c>
    </row>
    <row r="27" spans="2:17" x14ac:dyDescent="0.25">
      <c r="B27" s="890"/>
      <c r="C27" s="890"/>
      <c r="D27" s="68">
        <v>6</v>
      </c>
      <c r="E27" s="891"/>
      <c r="F27" s="892">
        <v>7</v>
      </c>
      <c r="G27" s="899"/>
      <c r="H27" s="892">
        <v>5</v>
      </c>
      <c r="I27" s="899"/>
      <c r="J27" s="890"/>
      <c r="K27" s="890"/>
      <c r="L27" s="890"/>
      <c r="M27" s="890"/>
      <c r="N27" s="890"/>
      <c r="O27" s="890"/>
      <c r="P27" s="890"/>
      <c r="Q27" s="890"/>
    </row>
    <row r="28" spans="2:17" x14ac:dyDescent="0.25">
      <c r="B28" s="895">
        <v>13</v>
      </c>
      <c r="C28" s="573" t="s">
        <v>3462</v>
      </c>
      <c r="D28" s="896">
        <v>3</v>
      </c>
      <c r="E28" s="897"/>
      <c r="F28" s="889">
        <v>2</v>
      </c>
      <c r="G28" s="898"/>
      <c r="H28" s="889">
        <v>4</v>
      </c>
      <c r="I28" s="898"/>
      <c r="J28" s="573" t="s">
        <v>3051</v>
      </c>
      <c r="K28" s="895"/>
      <c r="L28" s="895"/>
      <c r="M28" s="895"/>
      <c r="N28" s="573" t="s">
        <v>1105</v>
      </c>
      <c r="O28" s="895" t="s">
        <v>3053</v>
      </c>
      <c r="P28" s="895" t="s">
        <v>3054</v>
      </c>
      <c r="Q28" s="895">
        <v>9.1</v>
      </c>
    </row>
    <row r="29" spans="2:17" x14ac:dyDescent="0.25">
      <c r="B29" s="890"/>
      <c r="C29" s="890"/>
      <c r="D29" s="68">
        <v>6</v>
      </c>
      <c r="E29" s="891"/>
      <c r="F29" s="892">
        <v>7</v>
      </c>
      <c r="G29" s="899"/>
      <c r="H29" s="892">
        <v>5</v>
      </c>
      <c r="I29" s="899"/>
      <c r="J29" s="890"/>
      <c r="K29" s="890"/>
      <c r="L29" s="890"/>
      <c r="M29" s="890"/>
      <c r="N29" s="890"/>
      <c r="O29" s="890"/>
      <c r="P29" s="890"/>
      <c r="Q29" s="890"/>
    </row>
    <row r="30" spans="2:17" x14ac:dyDescent="0.25">
      <c r="B30" s="895">
        <v>14</v>
      </c>
      <c r="C30" s="573" t="s">
        <v>3463</v>
      </c>
      <c r="D30" s="896">
        <v>3</v>
      </c>
      <c r="E30" s="897"/>
      <c r="F30" s="889">
        <v>2</v>
      </c>
      <c r="G30" s="898"/>
      <c r="H30" s="889">
        <v>4</v>
      </c>
      <c r="I30" s="898"/>
      <c r="J30" s="573" t="s">
        <v>3051</v>
      </c>
      <c r="K30" s="895"/>
      <c r="L30" s="895"/>
      <c r="M30" s="895"/>
      <c r="N30" s="573" t="s">
        <v>1105</v>
      </c>
      <c r="O30" s="895" t="s">
        <v>3053</v>
      </c>
      <c r="P30" s="895" t="s">
        <v>3054</v>
      </c>
      <c r="Q30" s="895">
        <v>9.1</v>
      </c>
    </row>
    <row r="31" spans="2:17" x14ac:dyDescent="0.25">
      <c r="B31" s="890"/>
      <c r="C31" s="890"/>
      <c r="D31" s="68">
        <v>6</v>
      </c>
      <c r="E31" s="891"/>
      <c r="F31" s="892">
        <v>7</v>
      </c>
      <c r="G31" s="899"/>
      <c r="H31" s="892">
        <v>5</v>
      </c>
      <c r="I31" s="899"/>
      <c r="J31" s="890"/>
      <c r="K31" s="890"/>
      <c r="L31" s="890"/>
      <c r="M31" s="890"/>
      <c r="N31" s="890"/>
      <c r="O31" s="890"/>
      <c r="P31" s="890"/>
      <c r="Q31" s="890"/>
    </row>
    <row r="32" spans="2:17" x14ac:dyDescent="0.25">
      <c r="B32" s="895">
        <v>15</v>
      </c>
      <c r="C32" s="573" t="s">
        <v>3464</v>
      </c>
      <c r="D32" s="896">
        <v>3</v>
      </c>
      <c r="E32" s="897"/>
      <c r="F32" s="889">
        <v>2</v>
      </c>
      <c r="G32" s="898"/>
      <c r="H32" s="889">
        <v>4</v>
      </c>
      <c r="I32" s="898"/>
      <c r="J32" s="573" t="s">
        <v>3051</v>
      </c>
      <c r="K32" s="895"/>
      <c r="L32" s="895"/>
      <c r="M32" s="895"/>
      <c r="N32" s="573" t="s">
        <v>1105</v>
      </c>
      <c r="O32" s="895" t="s">
        <v>3053</v>
      </c>
      <c r="P32" s="895" t="s">
        <v>3054</v>
      </c>
      <c r="Q32" s="895">
        <v>9.1</v>
      </c>
    </row>
    <row r="33" spans="2:17" x14ac:dyDescent="0.25">
      <c r="B33" s="890"/>
      <c r="C33" s="890"/>
      <c r="D33" s="68">
        <v>6</v>
      </c>
      <c r="E33" s="891"/>
      <c r="F33" s="892">
        <v>7</v>
      </c>
      <c r="G33" s="899"/>
      <c r="H33" s="892">
        <v>5</v>
      </c>
      <c r="I33" s="899"/>
      <c r="J33" s="890"/>
      <c r="K33" s="890"/>
      <c r="L33" s="890"/>
      <c r="M33" s="890"/>
      <c r="N33" s="890"/>
      <c r="O33" s="890"/>
      <c r="P33" s="890"/>
      <c r="Q33" s="890"/>
    </row>
    <row r="34" spans="2:17" x14ac:dyDescent="0.25">
      <c r="B34" s="895">
        <v>16</v>
      </c>
      <c r="C34" s="573" t="s">
        <v>3465</v>
      </c>
      <c r="D34" s="896">
        <v>3</v>
      </c>
      <c r="E34" s="897"/>
      <c r="F34" s="889">
        <v>2</v>
      </c>
      <c r="G34" s="898"/>
      <c r="H34" s="889">
        <v>4</v>
      </c>
      <c r="I34" s="898"/>
      <c r="J34" s="573" t="s">
        <v>3051</v>
      </c>
      <c r="K34" s="895"/>
      <c r="L34" s="895"/>
      <c r="M34" s="895"/>
      <c r="N34" s="573" t="s">
        <v>1105</v>
      </c>
      <c r="O34" s="895" t="s">
        <v>3053</v>
      </c>
      <c r="P34" s="895" t="s">
        <v>3054</v>
      </c>
      <c r="Q34" s="895">
        <v>9.1</v>
      </c>
    </row>
    <row r="35" spans="2:17" x14ac:dyDescent="0.25">
      <c r="B35" s="890"/>
      <c r="C35" s="890"/>
      <c r="D35" s="68">
        <v>6</v>
      </c>
      <c r="E35" s="891"/>
      <c r="F35" s="892">
        <v>7</v>
      </c>
      <c r="G35" s="899"/>
      <c r="H35" s="892">
        <v>5</v>
      </c>
      <c r="I35" s="899"/>
      <c r="J35" s="890"/>
      <c r="K35" s="890"/>
      <c r="L35" s="890"/>
      <c r="M35" s="890"/>
      <c r="N35" s="890"/>
      <c r="O35" s="890"/>
      <c r="P35" s="890"/>
      <c r="Q35" s="890"/>
    </row>
    <row r="36" spans="2:17" x14ac:dyDescent="0.25">
      <c r="B36" s="895">
        <v>17</v>
      </c>
      <c r="C36" s="573" t="s">
        <v>3466</v>
      </c>
      <c r="D36" s="896">
        <v>3</v>
      </c>
      <c r="E36" s="904"/>
      <c r="F36" s="889">
        <v>2</v>
      </c>
      <c r="G36" s="898"/>
      <c r="H36" s="889">
        <v>4</v>
      </c>
      <c r="I36" s="898"/>
      <c r="J36" s="573" t="s">
        <v>3051</v>
      </c>
      <c r="K36" s="895"/>
      <c r="L36" s="895"/>
      <c r="M36" s="895"/>
      <c r="N36" s="573" t="s">
        <v>1105</v>
      </c>
      <c r="O36" s="895" t="s">
        <v>3053</v>
      </c>
      <c r="P36" s="895" t="s">
        <v>3054</v>
      </c>
      <c r="Q36" s="895">
        <v>9.1</v>
      </c>
    </row>
    <row r="37" spans="2:17" x14ac:dyDescent="0.25">
      <c r="B37" s="890"/>
      <c r="C37" s="890"/>
      <c r="D37" s="68">
        <v>6</v>
      </c>
      <c r="E37" s="891"/>
      <c r="F37" s="892">
        <v>7</v>
      </c>
      <c r="G37" s="899"/>
      <c r="H37" s="892">
        <v>5</v>
      </c>
      <c r="I37" s="899"/>
      <c r="J37" s="890"/>
      <c r="K37" s="890"/>
      <c r="L37" s="890"/>
      <c r="M37" s="890"/>
      <c r="N37" s="890"/>
      <c r="O37" s="890"/>
      <c r="P37" s="890"/>
      <c r="Q37" s="890"/>
    </row>
    <row r="38" spans="2:17" x14ac:dyDescent="0.25">
      <c r="B38" s="895">
        <v>18</v>
      </c>
      <c r="C38" s="573" t="s">
        <v>3467</v>
      </c>
      <c r="D38" s="896">
        <v>3</v>
      </c>
      <c r="E38" s="897"/>
      <c r="F38" s="889">
        <v>2</v>
      </c>
      <c r="G38" s="898"/>
      <c r="H38" s="889">
        <v>4</v>
      </c>
      <c r="I38" s="898"/>
      <c r="J38" s="573" t="s">
        <v>3051</v>
      </c>
      <c r="K38" s="895"/>
      <c r="L38" s="895"/>
      <c r="M38" s="895"/>
      <c r="N38" s="573" t="s">
        <v>1105</v>
      </c>
      <c r="O38" s="895" t="s">
        <v>3053</v>
      </c>
      <c r="P38" s="895" t="s">
        <v>3054</v>
      </c>
      <c r="Q38" s="895">
        <v>9.1</v>
      </c>
    </row>
    <row r="39" spans="2:17" x14ac:dyDescent="0.25">
      <c r="B39" s="890"/>
      <c r="C39" s="890"/>
      <c r="D39" s="68">
        <v>6</v>
      </c>
      <c r="E39" s="891"/>
      <c r="F39" s="892">
        <v>7</v>
      </c>
      <c r="G39" s="899"/>
      <c r="H39" s="892">
        <v>5</v>
      </c>
      <c r="I39" s="899"/>
      <c r="J39" s="890"/>
      <c r="K39" s="890"/>
      <c r="L39" s="890"/>
      <c r="M39" s="890"/>
      <c r="N39" s="890"/>
      <c r="O39" s="890"/>
      <c r="P39" s="890"/>
      <c r="Q39" s="890"/>
    </row>
    <row r="40" spans="2:17" x14ac:dyDescent="0.25">
      <c r="B40" s="895">
        <v>19</v>
      </c>
      <c r="C40" s="573" t="s">
        <v>3468</v>
      </c>
      <c r="D40" s="896">
        <v>3</v>
      </c>
      <c r="E40" s="897"/>
      <c r="F40" s="889">
        <v>2</v>
      </c>
      <c r="G40" s="898"/>
      <c r="H40" s="889">
        <v>4</v>
      </c>
      <c r="I40" s="898"/>
      <c r="J40" s="573" t="s">
        <v>3051</v>
      </c>
      <c r="K40" s="895"/>
      <c r="L40" s="895"/>
      <c r="M40" s="895"/>
      <c r="N40" s="573" t="s">
        <v>1105</v>
      </c>
      <c r="O40" s="895" t="s">
        <v>3053</v>
      </c>
      <c r="P40" s="895" t="s">
        <v>3054</v>
      </c>
      <c r="Q40" s="895">
        <v>9.1</v>
      </c>
    </row>
    <row r="41" spans="2:17" x14ac:dyDescent="0.25">
      <c r="B41" s="890"/>
      <c r="C41" s="890"/>
      <c r="D41" s="68">
        <v>6</v>
      </c>
      <c r="E41" s="891"/>
      <c r="F41" s="892">
        <v>7</v>
      </c>
      <c r="G41" s="899"/>
      <c r="H41" s="892">
        <v>5</v>
      </c>
      <c r="I41" s="899"/>
      <c r="J41" s="890"/>
      <c r="K41" s="890"/>
      <c r="L41" s="890"/>
      <c r="M41" s="890"/>
      <c r="N41" s="890"/>
      <c r="O41" s="890"/>
      <c r="P41" s="890"/>
      <c r="Q41" s="890"/>
    </row>
    <row r="42" spans="2:17" x14ac:dyDescent="0.25">
      <c r="B42" s="895">
        <v>20</v>
      </c>
      <c r="C42" s="573" t="s">
        <v>3469</v>
      </c>
      <c r="D42" s="896">
        <v>3</v>
      </c>
      <c r="E42" s="897"/>
      <c r="F42" s="889">
        <v>2</v>
      </c>
      <c r="G42" s="905"/>
      <c r="H42" s="889">
        <v>4</v>
      </c>
      <c r="I42" s="898"/>
      <c r="J42" s="573" t="s">
        <v>3242</v>
      </c>
      <c r="K42" s="895"/>
      <c r="L42" s="895"/>
      <c r="M42" s="895"/>
      <c r="N42" s="895" t="s">
        <v>1105</v>
      </c>
      <c r="O42" s="895" t="s">
        <v>3053</v>
      </c>
      <c r="P42" s="895" t="s">
        <v>3054</v>
      </c>
      <c r="Q42" s="895">
        <v>9.1</v>
      </c>
    </row>
    <row r="43" spans="2:17" x14ac:dyDescent="0.25">
      <c r="B43" s="890"/>
      <c r="C43" s="890"/>
      <c r="D43" s="68">
        <v>6</v>
      </c>
      <c r="E43" s="891"/>
      <c r="F43" s="892">
        <v>7</v>
      </c>
      <c r="G43" s="906"/>
      <c r="H43" s="892">
        <v>5</v>
      </c>
      <c r="I43" s="899"/>
      <c r="J43" s="890"/>
      <c r="K43" s="890"/>
      <c r="L43" s="890"/>
      <c r="M43" s="890"/>
      <c r="N43" s="890"/>
      <c r="O43" s="890"/>
      <c r="P43" s="890"/>
      <c r="Q43" s="890"/>
    </row>
    <row r="44" spans="2:17" x14ac:dyDescent="0.25">
      <c r="B44" s="895">
        <v>21</v>
      </c>
      <c r="C44" s="573" t="s">
        <v>3470</v>
      </c>
      <c r="D44" s="896">
        <v>3</v>
      </c>
      <c r="E44" s="907"/>
      <c r="F44" s="889">
        <v>2</v>
      </c>
      <c r="G44" s="907"/>
      <c r="H44" s="889">
        <v>4</v>
      </c>
      <c r="I44" s="908"/>
      <c r="J44" s="573" t="s">
        <v>3242</v>
      </c>
      <c r="K44" s="895"/>
      <c r="L44" s="895"/>
      <c r="M44" s="895"/>
      <c r="N44" s="895" t="s">
        <v>1105</v>
      </c>
      <c r="O44" s="895" t="s">
        <v>3053</v>
      </c>
      <c r="P44" s="895" t="s">
        <v>3054</v>
      </c>
      <c r="Q44" s="895">
        <v>9.1</v>
      </c>
    </row>
    <row r="45" spans="2:17" x14ac:dyDescent="0.25">
      <c r="B45" s="890"/>
      <c r="C45" s="890"/>
      <c r="D45" s="68">
        <v>6</v>
      </c>
      <c r="E45" s="909"/>
      <c r="F45" s="892">
        <v>7</v>
      </c>
      <c r="G45" s="909"/>
      <c r="H45" s="892">
        <v>5</v>
      </c>
      <c r="I45" s="906"/>
      <c r="J45" s="890"/>
      <c r="K45" s="890"/>
      <c r="L45" s="890"/>
      <c r="M45" s="890"/>
      <c r="N45" s="890"/>
      <c r="O45" s="890"/>
      <c r="P45" s="890"/>
      <c r="Q45" s="890"/>
    </row>
    <row r="46" spans="2:17" x14ac:dyDescent="0.25">
      <c r="B46" s="895">
        <v>22</v>
      </c>
      <c r="C46" s="895" t="s">
        <v>3471</v>
      </c>
      <c r="D46" s="896">
        <v>3</v>
      </c>
      <c r="E46" s="905"/>
      <c r="F46" s="889">
        <v>2</v>
      </c>
      <c r="G46" s="905"/>
      <c r="H46" s="889">
        <v>4</v>
      </c>
      <c r="I46" s="910"/>
      <c r="J46" s="573" t="s">
        <v>3242</v>
      </c>
      <c r="K46" s="895"/>
      <c r="L46" s="895"/>
      <c r="M46" s="911"/>
      <c r="N46" s="573" t="s">
        <v>1105</v>
      </c>
      <c r="O46" s="895" t="s">
        <v>3053</v>
      </c>
      <c r="P46" s="895" t="s">
        <v>3054</v>
      </c>
      <c r="Q46" s="895">
        <v>9.1</v>
      </c>
    </row>
    <row r="47" spans="2:17" x14ac:dyDescent="0.25">
      <c r="B47" s="890"/>
      <c r="C47" s="890"/>
      <c r="D47" s="68">
        <v>6</v>
      </c>
      <c r="E47" s="906"/>
      <c r="F47" s="892">
        <v>7</v>
      </c>
      <c r="G47" s="906"/>
      <c r="H47" s="892">
        <v>5</v>
      </c>
      <c r="I47" s="906"/>
      <c r="J47" s="890"/>
      <c r="K47" s="890"/>
      <c r="L47" s="890"/>
      <c r="M47" s="912"/>
      <c r="N47" s="890"/>
      <c r="O47" s="890"/>
      <c r="P47" s="890"/>
      <c r="Q47" s="890"/>
    </row>
    <row r="48" spans="2:17" x14ac:dyDescent="0.25">
      <c r="B48" s="895">
        <v>23</v>
      </c>
      <c r="C48" s="573" t="s">
        <v>3472</v>
      </c>
      <c r="D48" s="896">
        <v>3</v>
      </c>
      <c r="E48" s="897"/>
      <c r="F48" s="889">
        <v>2</v>
      </c>
      <c r="G48" s="898"/>
      <c r="H48" s="889">
        <v>4</v>
      </c>
      <c r="I48" s="898"/>
      <c r="J48" s="573" t="s">
        <v>3051</v>
      </c>
      <c r="K48" s="895"/>
      <c r="L48" s="895"/>
      <c r="M48" s="895"/>
      <c r="N48" s="573" t="s">
        <v>1105</v>
      </c>
      <c r="O48" s="895" t="s">
        <v>3053</v>
      </c>
      <c r="P48" s="895" t="s">
        <v>3054</v>
      </c>
      <c r="Q48" s="895">
        <v>9.1</v>
      </c>
    </row>
    <row r="49" spans="2:17" x14ac:dyDescent="0.25">
      <c r="B49" s="890"/>
      <c r="C49" s="890"/>
      <c r="D49" s="68">
        <v>6</v>
      </c>
      <c r="E49" s="43"/>
      <c r="F49" s="892">
        <v>7</v>
      </c>
      <c r="G49" s="899"/>
      <c r="H49" s="892">
        <v>5</v>
      </c>
      <c r="I49" s="899"/>
      <c r="J49" s="890"/>
      <c r="K49" s="890"/>
      <c r="L49" s="890"/>
      <c r="M49" s="890"/>
      <c r="N49" s="890"/>
      <c r="O49" s="890"/>
      <c r="P49" s="890"/>
      <c r="Q49" s="890"/>
    </row>
    <row r="50" spans="2:17" x14ac:dyDescent="0.25">
      <c r="B50" s="895">
        <v>24</v>
      </c>
      <c r="C50" s="573" t="s">
        <v>3473</v>
      </c>
      <c r="D50" s="913">
        <v>3</v>
      </c>
      <c r="E50" s="897"/>
      <c r="F50" s="889">
        <v>2</v>
      </c>
      <c r="G50" s="898"/>
      <c r="H50" s="889">
        <v>4</v>
      </c>
      <c r="I50" s="898"/>
      <c r="J50" s="573" t="s">
        <v>3051</v>
      </c>
      <c r="K50" s="895"/>
      <c r="L50" s="895"/>
      <c r="M50" s="895"/>
      <c r="N50" s="573" t="s">
        <v>1105</v>
      </c>
      <c r="O50" s="895" t="s">
        <v>3053</v>
      </c>
      <c r="P50" s="895" t="s">
        <v>3054</v>
      </c>
      <c r="Q50" s="895">
        <v>9.1</v>
      </c>
    </row>
    <row r="51" spans="2:17" x14ac:dyDescent="0.25">
      <c r="B51" s="890"/>
      <c r="C51" s="890"/>
      <c r="D51" s="68">
        <v>6</v>
      </c>
      <c r="E51" s="891"/>
      <c r="F51" s="892">
        <v>7</v>
      </c>
      <c r="G51" s="899"/>
      <c r="H51" s="892">
        <v>5</v>
      </c>
      <c r="I51" s="899"/>
      <c r="J51" s="890"/>
      <c r="K51" s="890"/>
      <c r="L51" s="890"/>
      <c r="M51" s="890"/>
      <c r="N51" s="890"/>
      <c r="O51" s="890"/>
      <c r="P51" s="890"/>
      <c r="Q51" s="890"/>
    </row>
    <row r="52" spans="2:17" x14ac:dyDescent="0.25">
      <c r="B52" s="895">
        <v>25</v>
      </c>
      <c r="C52" s="911" t="s">
        <v>3474</v>
      </c>
      <c r="D52" s="896">
        <v>3</v>
      </c>
      <c r="E52" s="43"/>
      <c r="F52" s="889">
        <v>2</v>
      </c>
      <c r="G52" s="898"/>
      <c r="H52" s="889">
        <v>4</v>
      </c>
      <c r="I52" s="898"/>
      <c r="J52" s="573" t="s">
        <v>3051</v>
      </c>
      <c r="K52" s="895"/>
      <c r="L52" s="895"/>
      <c r="M52" s="895"/>
      <c r="N52" s="573" t="s">
        <v>1105</v>
      </c>
      <c r="O52" s="895" t="s">
        <v>3053</v>
      </c>
      <c r="P52" s="895" t="s">
        <v>3063</v>
      </c>
      <c r="Q52" s="895">
        <v>9.1</v>
      </c>
    </row>
    <row r="53" spans="2:17" x14ac:dyDescent="0.25">
      <c r="B53" s="890"/>
      <c r="C53" s="912"/>
      <c r="D53" s="68">
        <v>6</v>
      </c>
      <c r="E53" s="891"/>
      <c r="F53" s="892">
        <v>7</v>
      </c>
      <c r="G53" s="899"/>
      <c r="H53" s="892">
        <v>5</v>
      </c>
      <c r="I53" s="899"/>
      <c r="J53" s="890"/>
      <c r="K53" s="890"/>
      <c r="L53" s="890"/>
      <c r="M53" s="890"/>
      <c r="N53" s="890"/>
      <c r="O53" s="890"/>
      <c r="P53" s="890"/>
      <c r="Q53" s="890"/>
    </row>
    <row r="54" spans="2:17" x14ac:dyDescent="0.25">
      <c r="B54" s="895">
        <v>26</v>
      </c>
      <c r="C54" s="895" t="s">
        <v>3475</v>
      </c>
      <c r="D54" s="896">
        <v>3</v>
      </c>
      <c r="E54" s="897"/>
      <c r="F54" s="889">
        <v>2</v>
      </c>
      <c r="G54" s="898"/>
      <c r="H54" s="889">
        <v>4</v>
      </c>
      <c r="I54" s="898"/>
      <c r="J54" s="573" t="s">
        <v>3051</v>
      </c>
      <c r="K54" s="895"/>
      <c r="L54" s="895"/>
      <c r="M54" s="895"/>
      <c r="N54" s="573" t="s">
        <v>1105</v>
      </c>
      <c r="O54" s="895" t="s">
        <v>3053</v>
      </c>
      <c r="P54" s="895" t="s">
        <v>3063</v>
      </c>
      <c r="Q54" s="895">
        <v>9.1</v>
      </c>
    </row>
    <row r="55" spans="2:17" x14ac:dyDescent="0.25">
      <c r="B55" s="890"/>
      <c r="C55" s="890"/>
      <c r="D55" s="68">
        <v>6</v>
      </c>
      <c r="E55" s="891"/>
      <c r="F55" s="892">
        <v>7</v>
      </c>
      <c r="G55" s="899"/>
      <c r="H55" s="892">
        <v>5</v>
      </c>
      <c r="I55" s="899"/>
      <c r="J55" s="890"/>
      <c r="K55" s="890"/>
      <c r="L55" s="890"/>
      <c r="M55" s="890"/>
      <c r="N55" s="890"/>
      <c r="O55" s="890"/>
      <c r="P55" s="890"/>
      <c r="Q55" s="890"/>
    </row>
    <row r="56" spans="2:17" x14ac:dyDescent="0.25">
      <c r="B56" s="895">
        <v>27</v>
      </c>
      <c r="C56" s="895" t="s">
        <v>3103</v>
      </c>
      <c r="D56" s="896">
        <v>3</v>
      </c>
      <c r="E56" s="897"/>
      <c r="F56" s="889">
        <v>2</v>
      </c>
      <c r="G56" s="898"/>
      <c r="H56" s="889">
        <v>4</v>
      </c>
      <c r="I56" s="898"/>
      <c r="J56" s="573" t="s">
        <v>3104</v>
      </c>
      <c r="K56" s="895"/>
      <c r="L56" s="895"/>
      <c r="M56" s="895"/>
      <c r="N56" s="573" t="s">
        <v>1105</v>
      </c>
      <c r="O56" s="895" t="s">
        <v>3053</v>
      </c>
      <c r="P56" s="895" t="s">
        <v>3054</v>
      </c>
      <c r="Q56" s="895">
        <v>9.1</v>
      </c>
    </row>
    <row r="57" spans="2:17" x14ac:dyDescent="0.25">
      <c r="B57" s="890"/>
      <c r="C57" s="890"/>
      <c r="D57" s="68">
        <v>6</v>
      </c>
      <c r="E57" s="891"/>
      <c r="F57" s="892">
        <v>7</v>
      </c>
      <c r="G57" s="899"/>
      <c r="H57" s="892">
        <v>5</v>
      </c>
      <c r="I57" s="899"/>
      <c r="J57" s="890"/>
      <c r="K57" s="890"/>
      <c r="L57" s="890"/>
      <c r="M57" s="890"/>
      <c r="N57" s="890"/>
      <c r="O57" s="890"/>
      <c r="P57" s="890"/>
      <c r="Q57" s="890"/>
    </row>
    <row r="58" spans="2:17" x14ac:dyDescent="0.25">
      <c r="B58" s="895">
        <v>28</v>
      </c>
      <c r="C58" s="895" t="s">
        <v>3105</v>
      </c>
      <c r="D58" s="896">
        <v>3</v>
      </c>
      <c r="E58" s="897"/>
      <c r="F58" s="889">
        <v>2</v>
      </c>
      <c r="G58" s="898"/>
      <c r="H58" s="889">
        <v>4</v>
      </c>
      <c r="I58" s="898"/>
      <c r="J58" s="573" t="s">
        <v>3104</v>
      </c>
      <c r="K58" s="895"/>
      <c r="L58" s="895"/>
      <c r="M58" s="895"/>
      <c r="N58" s="573" t="s">
        <v>1105</v>
      </c>
      <c r="O58" s="895" t="s">
        <v>3053</v>
      </c>
      <c r="P58" s="895" t="s">
        <v>3054</v>
      </c>
      <c r="Q58" s="895">
        <v>9.1</v>
      </c>
    </row>
    <row r="59" spans="2:17" x14ac:dyDescent="0.25">
      <c r="B59" s="890"/>
      <c r="C59" s="890"/>
      <c r="D59" s="68">
        <v>6</v>
      </c>
      <c r="E59" s="891"/>
      <c r="F59" s="892">
        <v>7</v>
      </c>
      <c r="G59" s="899"/>
      <c r="H59" s="892">
        <v>5</v>
      </c>
      <c r="I59" s="899"/>
      <c r="J59" s="890"/>
      <c r="K59" s="890"/>
      <c r="L59" s="890"/>
      <c r="M59" s="890"/>
      <c r="N59" s="890"/>
      <c r="O59" s="890"/>
      <c r="P59" s="890"/>
      <c r="Q59" s="890"/>
    </row>
    <row r="60" spans="2:17" x14ac:dyDescent="0.25">
      <c r="B60" s="895">
        <v>29</v>
      </c>
      <c r="C60" s="895"/>
      <c r="D60" s="896"/>
      <c r="E60" s="897"/>
      <c r="F60" s="889"/>
      <c r="G60" s="898"/>
      <c r="H60" s="889"/>
      <c r="I60" s="898"/>
      <c r="J60" s="573"/>
      <c r="K60" s="895"/>
      <c r="L60" s="895"/>
      <c r="M60" s="895"/>
      <c r="N60" s="573"/>
      <c r="O60" s="895"/>
      <c r="P60" s="895"/>
      <c r="Q60" s="895"/>
    </row>
    <row r="61" spans="2:17" x14ac:dyDescent="0.25">
      <c r="B61" s="890"/>
      <c r="C61" s="890"/>
      <c r="D61" s="68"/>
      <c r="E61" s="891"/>
      <c r="F61" s="892"/>
      <c r="G61" s="899"/>
      <c r="H61" s="892"/>
      <c r="I61" s="899"/>
      <c r="J61" s="890"/>
      <c r="K61" s="890"/>
      <c r="L61" s="890"/>
      <c r="M61" s="890"/>
      <c r="N61" s="890"/>
      <c r="O61" s="890"/>
      <c r="P61" s="890"/>
      <c r="Q61" s="890"/>
    </row>
    <row r="62" spans="2:17" x14ac:dyDescent="0.25">
      <c r="B62" s="895">
        <v>30</v>
      </c>
      <c r="C62" s="895"/>
      <c r="D62" s="896"/>
      <c r="E62" s="897"/>
      <c r="F62" s="889"/>
      <c r="G62" s="898"/>
      <c r="H62" s="889"/>
      <c r="I62" s="898"/>
      <c r="J62" s="573"/>
      <c r="K62" s="895"/>
      <c r="L62" s="895"/>
      <c r="M62" s="895"/>
      <c r="N62" s="573"/>
      <c r="O62" s="895"/>
      <c r="P62" s="903"/>
      <c r="Q62" s="895"/>
    </row>
    <row r="63" spans="2:17" x14ac:dyDescent="0.25">
      <c r="B63" s="890"/>
      <c r="C63" s="890"/>
      <c r="D63" s="68"/>
      <c r="E63" s="891"/>
      <c r="F63" s="892"/>
      <c r="G63" s="899"/>
      <c r="H63" s="892"/>
      <c r="I63" s="899"/>
      <c r="J63" s="890"/>
      <c r="K63" s="890"/>
      <c r="L63" s="890"/>
      <c r="M63" s="890"/>
      <c r="N63" s="890"/>
      <c r="O63" s="890"/>
      <c r="P63" s="894"/>
      <c r="Q63" s="890"/>
    </row>
    <row r="64" spans="2:17" x14ac:dyDescent="0.25">
      <c r="B64" s="895">
        <v>31</v>
      </c>
      <c r="C64" s="895"/>
      <c r="D64" s="896"/>
      <c r="E64" s="905"/>
      <c r="F64" s="889"/>
      <c r="G64" s="905"/>
      <c r="H64" s="889"/>
      <c r="I64" s="905"/>
      <c r="J64" s="573"/>
      <c r="K64" s="895"/>
      <c r="L64" s="895"/>
      <c r="M64" s="914"/>
      <c r="N64" s="573"/>
      <c r="O64" s="895"/>
      <c r="P64" s="903"/>
      <c r="Q64" s="895"/>
    </row>
    <row r="65" spans="2:17" x14ac:dyDescent="0.25">
      <c r="B65" s="890"/>
      <c r="C65" s="890"/>
      <c r="D65" s="68"/>
      <c r="E65" s="906"/>
      <c r="F65" s="892"/>
      <c r="G65" s="906"/>
      <c r="H65" s="892"/>
      <c r="I65" s="906"/>
      <c r="J65" s="890"/>
      <c r="K65" s="890"/>
      <c r="L65" s="890"/>
      <c r="M65" s="915"/>
      <c r="N65" s="890"/>
      <c r="O65" s="890"/>
      <c r="P65" s="894"/>
      <c r="Q65" s="890"/>
    </row>
    <row r="66" spans="2:17" x14ac:dyDescent="0.25">
      <c r="B66" s="895">
        <v>32</v>
      </c>
      <c r="C66" s="895"/>
      <c r="D66" s="896"/>
      <c r="E66" s="905"/>
      <c r="F66" s="889"/>
      <c r="G66" s="905"/>
      <c r="H66" s="889"/>
      <c r="I66" s="905"/>
      <c r="J66" s="573"/>
      <c r="K66" s="895"/>
      <c r="L66" s="895"/>
      <c r="M66" s="914"/>
      <c r="N66" s="573"/>
      <c r="O66" s="895"/>
      <c r="P66" s="903"/>
      <c r="Q66" s="895"/>
    </row>
    <row r="67" spans="2:17" x14ac:dyDescent="0.25">
      <c r="B67" s="890"/>
      <c r="C67" s="890"/>
      <c r="D67" s="68"/>
      <c r="E67" s="906"/>
      <c r="F67" s="892"/>
      <c r="G67" s="906"/>
      <c r="H67" s="892"/>
      <c r="I67" s="906"/>
      <c r="J67" s="890"/>
      <c r="K67" s="890"/>
      <c r="L67" s="890"/>
      <c r="M67" s="915"/>
      <c r="N67" s="890"/>
      <c r="O67" s="890"/>
      <c r="P67" s="894"/>
      <c r="Q67" s="890"/>
    </row>
    <row r="68" spans="2:17" x14ac:dyDescent="0.25">
      <c r="B68" s="895">
        <v>33</v>
      </c>
      <c r="C68" s="895"/>
      <c r="D68" s="896"/>
      <c r="E68" s="897"/>
      <c r="F68" s="889"/>
      <c r="G68" s="905"/>
      <c r="H68" s="889"/>
      <c r="I68" s="898"/>
      <c r="J68" s="573"/>
      <c r="K68" s="895"/>
      <c r="L68" s="895"/>
      <c r="M68" s="914"/>
      <c r="N68" s="573"/>
      <c r="O68" s="895"/>
      <c r="P68" s="903"/>
      <c r="Q68" s="895"/>
    </row>
    <row r="69" spans="2:17" x14ac:dyDescent="0.25">
      <c r="B69" s="890"/>
      <c r="C69" s="890"/>
      <c r="D69" s="68"/>
      <c r="E69" s="891"/>
      <c r="F69" s="892"/>
      <c r="G69" s="906"/>
      <c r="H69" s="892"/>
      <c r="I69" s="916"/>
      <c r="J69" s="890"/>
      <c r="K69" s="890"/>
      <c r="L69" s="890"/>
      <c r="M69" s="915"/>
      <c r="N69" s="890"/>
      <c r="O69" s="890"/>
      <c r="P69" s="894"/>
      <c r="Q69" s="890"/>
    </row>
    <row r="70" spans="2:17" x14ac:dyDescent="0.25">
      <c r="B70" s="895">
        <v>34</v>
      </c>
      <c r="C70" s="895"/>
      <c r="D70" s="896"/>
      <c r="E70" s="897"/>
      <c r="F70" s="889"/>
      <c r="G70" s="898"/>
      <c r="H70" s="889"/>
      <c r="I70" s="898"/>
      <c r="J70" s="573"/>
      <c r="K70" s="895"/>
      <c r="L70" s="895"/>
      <c r="M70" s="914"/>
      <c r="N70" s="573"/>
      <c r="O70" s="895"/>
      <c r="P70" s="903"/>
      <c r="Q70" s="895"/>
    </row>
    <row r="71" spans="2:17" x14ac:dyDescent="0.25">
      <c r="B71" s="890"/>
      <c r="C71" s="890"/>
      <c r="D71" s="68"/>
      <c r="E71" s="891"/>
      <c r="F71" s="892"/>
      <c r="G71" s="899"/>
      <c r="H71" s="892"/>
      <c r="I71" s="899"/>
      <c r="J71" s="890"/>
      <c r="K71" s="890"/>
      <c r="L71" s="890"/>
      <c r="M71" s="915"/>
      <c r="N71" s="890"/>
      <c r="O71" s="890"/>
      <c r="P71" s="894"/>
      <c r="Q71" s="890"/>
    </row>
    <row r="72" spans="2:17" x14ac:dyDescent="0.25">
      <c r="B72" s="573">
        <v>35</v>
      </c>
      <c r="C72" s="895"/>
      <c r="D72" s="896"/>
      <c r="E72" s="905"/>
      <c r="F72" s="889"/>
      <c r="G72" s="905"/>
      <c r="H72" s="889"/>
      <c r="I72" s="905"/>
      <c r="J72" s="573"/>
      <c r="K72" s="895"/>
      <c r="L72" s="895"/>
      <c r="M72" s="914"/>
      <c r="N72" s="573"/>
      <c r="O72" s="895"/>
      <c r="P72" s="903"/>
      <c r="Q72" s="895"/>
    </row>
    <row r="73" spans="2:17" ht="15.75" thickBot="1" x14ac:dyDescent="0.3">
      <c r="B73" s="917"/>
      <c r="C73" s="917"/>
      <c r="D73" s="68"/>
      <c r="E73" s="906"/>
      <c r="F73" s="892"/>
      <c r="G73" s="906"/>
      <c r="H73" s="892"/>
      <c r="I73" s="906"/>
      <c r="J73" s="890"/>
      <c r="K73" s="917"/>
      <c r="L73" s="890"/>
      <c r="M73" s="918"/>
      <c r="N73" s="890"/>
      <c r="O73" s="890"/>
      <c r="P73" s="894"/>
      <c r="Q73" s="890"/>
    </row>
    <row r="74" spans="2:17" x14ac:dyDescent="0.25">
      <c r="B74" s="573">
        <v>36</v>
      </c>
      <c r="C74" s="895"/>
      <c r="D74" s="896"/>
      <c r="E74" s="897"/>
      <c r="F74" s="889"/>
      <c r="G74" s="898"/>
      <c r="H74" s="889"/>
      <c r="I74" s="898"/>
      <c r="J74" s="573"/>
      <c r="K74" s="895"/>
      <c r="L74" s="895"/>
      <c r="M74" s="919"/>
      <c r="N74" s="573"/>
      <c r="O74" s="895"/>
      <c r="P74" s="903"/>
      <c r="Q74" s="895"/>
    </row>
    <row r="75" spans="2:17" ht="15.75" thickBot="1" x14ac:dyDescent="0.3">
      <c r="B75" s="917"/>
      <c r="C75" s="917"/>
      <c r="D75" s="68"/>
      <c r="E75" s="891"/>
      <c r="F75" s="892"/>
      <c r="G75" s="899"/>
      <c r="H75" s="892"/>
      <c r="I75" s="899"/>
      <c r="J75" s="890"/>
      <c r="K75" s="917"/>
      <c r="L75" s="890"/>
      <c r="M75" s="920"/>
      <c r="N75" s="890"/>
      <c r="O75" s="890"/>
      <c r="P75" s="894"/>
      <c r="Q75" s="890"/>
    </row>
    <row r="76" spans="2:17" x14ac:dyDescent="0.25">
      <c r="B76" s="573">
        <v>37</v>
      </c>
      <c r="C76" s="895"/>
      <c r="D76" s="896">
        <v>3</v>
      </c>
      <c r="E76" s="897"/>
      <c r="F76" s="889"/>
      <c r="G76" s="898"/>
      <c r="H76" s="889"/>
      <c r="I76" s="898"/>
      <c r="J76" s="573"/>
      <c r="K76" s="895"/>
      <c r="L76" s="895"/>
      <c r="M76" s="574"/>
      <c r="N76" s="573"/>
      <c r="O76" s="895"/>
      <c r="P76" s="903"/>
      <c r="Q76" s="895"/>
    </row>
    <row r="77" spans="2:17" ht="15.75" thickBot="1" x14ac:dyDescent="0.3">
      <c r="B77" s="917"/>
      <c r="C77" s="917"/>
      <c r="D77" s="68">
        <v>6</v>
      </c>
      <c r="E77" s="891"/>
      <c r="F77" s="892"/>
      <c r="G77" s="899"/>
      <c r="H77" s="892"/>
      <c r="I77" s="899"/>
      <c r="J77" s="890"/>
      <c r="K77" s="917"/>
      <c r="L77" s="890"/>
      <c r="M77" s="917"/>
      <c r="N77" s="890"/>
      <c r="O77" s="890"/>
      <c r="P77" s="894"/>
      <c r="Q77" s="890"/>
    </row>
    <row r="78" spans="2:17" x14ac:dyDescent="0.25">
      <c r="B78" s="573">
        <v>38</v>
      </c>
      <c r="C78" s="895"/>
      <c r="D78" s="896">
        <v>3</v>
      </c>
      <c r="E78" s="897"/>
      <c r="F78" s="889"/>
      <c r="G78" s="898"/>
      <c r="H78" s="889"/>
      <c r="I78" s="898"/>
      <c r="J78" s="573"/>
      <c r="K78" s="895"/>
      <c r="L78" s="895"/>
      <c r="M78" s="919"/>
      <c r="N78" s="573"/>
      <c r="O78" s="895"/>
      <c r="P78" s="903"/>
      <c r="Q78" s="895"/>
    </row>
    <row r="79" spans="2:17" ht="15.75" thickBot="1" x14ac:dyDescent="0.3">
      <c r="B79" s="917"/>
      <c r="C79" s="917"/>
      <c r="D79" s="68">
        <v>6</v>
      </c>
      <c r="E79" s="891"/>
      <c r="F79" s="892"/>
      <c r="G79" s="899"/>
      <c r="H79" s="892"/>
      <c r="I79" s="899"/>
      <c r="J79" s="890"/>
      <c r="K79" s="917"/>
      <c r="L79" s="890"/>
      <c r="M79" s="920"/>
      <c r="N79" s="890"/>
      <c r="O79" s="890"/>
      <c r="P79" s="894"/>
      <c r="Q79" s="890"/>
    </row>
    <row r="80" spans="2:17" x14ac:dyDescent="0.25">
      <c r="C80" s="3"/>
      <c r="G80" s="53"/>
      <c r="I80" s="53"/>
      <c r="J80" s="3"/>
      <c r="M80" s="3"/>
    </row>
    <row r="81" spans="3:17" x14ac:dyDescent="0.25">
      <c r="C81" s="3"/>
      <c r="G81" s="53"/>
      <c r="I81" s="53"/>
      <c r="J81" s="3"/>
      <c r="M81" s="3"/>
    </row>
    <row r="82" spans="3:17" ht="15.75" thickBot="1" x14ac:dyDescent="0.3">
      <c r="C82" s="3"/>
      <c r="G82" s="53"/>
      <c r="I82" s="53"/>
      <c r="J82" s="3"/>
      <c r="M82" s="3"/>
    </row>
    <row r="83" spans="3:17" x14ac:dyDescent="0.25">
      <c r="O83" s="921" t="s">
        <v>3106</v>
      </c>
      <c r="P83" s="921"/>
      <c r="Q83" s="3">
        <f>SUM(Q4:Q79)</f>
        <v>254.7999999999999</v>
      </c>
    </row>
    <row r="84" spans="3:17" x14ac:dyDescent="0.25">
      <c r="O84" s="922" t="s">
        <v>3107</v>
      </c>
      <c r="P84" s="922"/>
      <c r="Q84" s="3">
        <f>Q83*2</f>
        <v>509.5999999999998</v>
      </c>
    </row>
    <row r="85" spans="3:17" x14ac:dyDescent="0.25">
      <c r="O85" s="922" t="s">
        <v>3108</v>
      </c>
      <c r="P85" s="922"/>
      <c r="Q85" s="3">
        <f>(0.3*Q84)+Q84</f>
        <v>662.47999999999979</v>
      </c>
    </row>
  </sheetData>
  <mergeCells count="413">
    <mergeCell ref="O83:P83"/>
    <mergeCell ref="O84:P84"/>
    <mergeCell ref="O85:P85"/>
    <mergeCell ref="I4:I5"/>
    <mergeCell ref="E20:E21"/>
    <mergeCell ref="M78:M79"/>
    <mergeCell ref="N78:N79"/>
    <mergeCell ref="O78:O79"/>
    <mergeCell ref="P78:P79"/>
    <mergeCell ref="Q78:Q79"/>
    <mergeCell ref="B78:B79"/>
    <mergeCell ref="C78:C79"/>
    <mergeCell ref="J78:J79"/>
    <mergeCell ref="K78:K79"/>
    <mergeCell ref="L78:L79"/>
    <mergeCell ref="M76:M77"/>
    <mergeCell ref="N76:N77"/>
    <mergeCell ref="O76:O77"/>
    <mergeCell ref="P76:P77"/>
    <mergeCell ref="Q76:Q77"/>
    <mergeCell ref="B76:B77"/>
    <mergeCell ref="C76:C77"/>
    <mergeCell ref="J76:J77"/>
    <mergeCell ref="K76:K77"/>
    <mergeCell ref="L76:L77"/>
    <mergeCell ref="O72:O73"/>
    <mergeCell ref="P72:P73"/>
    <mergeCell ref="Q72:Q73"/>
    <mergeCell ref="B74:B75"/>
    <mergeCell ref="C74:C75"/>
    <mergeCell ref="J74:J75"/>
    <mergeCell ref="K74:K75"/>
    <mergeCell ref="L74:L75"/>
    <mergeCell ref="M74:M75"/>
    <mergeCell ref="N74:N75"/>
    <mergeCell ref="O74:O75"/>
    <mergeCell ref="P74:P75"/>
    <mergeCell ref="Q74:Q75"/>
    <mergeCell ref="J72:J73"/>
    <mergeCell ref="K72:K73"/>
    <mergeCell ref="L72:L73"/>
    <mergeCell ref="M72:M73"/>
    <mergeCell ref="N72:N73"/>
    <mergeCell ref="B72:B73"/>
    <mergeCell ref="C72:C73"/>
    <mergeCell ref="E72:E73"/>
    <mergeCell ref="G72:G73"/>
    <mergeCell ref="I72:I73"/>
    <mergeCell ref="Q68:Q69"/>
    <mergeCell ref="B70:B71"/>
    <mergeCell ref="C70:C71"/>
    <mergeCell ref="J70:J71"/>
    <mergeCell ref="K70:K71"/>
    <mergeCell ref="L70:L71"/>
    <mergeCell ref="M70:M71"/>
    <mergeCell ref="N70:N71"/>
    <mergeCell ref="O70:O71"/>
    <mergeCell ref="P70:P71"/>
    <mergeCell ref="Q70:Q71"/>
    <mergeCell ref="L68:L69"/>
    <mergeCell ref="M68:M69"/>
    <mergeCell ref="N68:N69"/>
    <mergeCell ref="O68:O69"/>
    <mergeCell ref="P68:P69"/>
    <mergeCell ref="B68:B69"/>
    <mergeCell ref="C68:C69"/>
    <mergeCell ref="G68:G69"/>
    <mergeCell ref="J68:J69"/>
    <mergeCell ref="K68:K69"/>
    <mergeCell ref="O64:O65"/>
    <mergeCell ref="P64:P65"/>
    <mergeCell ref="Q64:Q65"/>
    <mergeCell ref="B66:B67"/>
    <mergeCell ref="C66:C67"/>
    <mergeCell ref="E66:E67"/>
    <mergeCell ref="G66:G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J64:J65"/>
    <mergeCell ref="K64:K65"/>
    <mergeCell ref="L64:L65"/>
    <mergeCell ref="M64:M65"/>
    <mergeCell ref="N64:N65"/>
    <mergeCell ref="B64:B65"/>
    <mergeCell ref="C64:C65"/>
    <mergeCell ref="E64:E65"/>
    <mergeCell ref="G64:G65"/>
    <mergeCell ref="I64:I65"/>
    <mergeCell ref="M62:M63"/>
    <mergeCell ref="N62:N63"/>
    <mergeCell ref="O62:O63"/>
    <mergeCell ref="P62:P63"/>
    <mergeCell ref="Q62:Q63"/>
    <mergeCell ref="B62:B63"/>
    <mergeCell ref="C62:C63"/>
    <mergeCell ref="J62:J63"/>
    <mergeCell ref="K62:K63"/>
    <mergeCell ref="L62:L63"/>
    <mergeCell ref="M60:M61"/>
    <mergeCell ref="N60:N61"/>
    <mergeCell ref="O60:O61"/>
    <mergeCell ref="P60:P61"/>
    <mergeCell ref="Q60:Q61"/>
    <mergeCell ref="B60:B61"/>
    <mergeCell ref="C60:C61"/>
    <mergeCell ref="J60:J61"/>
    <mergeCell ref="K60:K61"/>
    <mergeCell ref="L60:L61"/>
    <mergeCell ref="M58:M59"/>
    <mergeCell ref="N58:N59"/>
    <mergeCell ref="O58:O59"/>
    <mergeCell ref="P58:P59"/>
    <mergeCell ref="Q58:Q59"/>
    <mergeCell ref="B58:B59"/>
    <mergeCell ref="C58:C59"/>
    <mergeCell ref="J58:J59"/>
    <mergeCell ref="K58:K59"/>
    <mergeCell ref="L58:L59"/>
    <mergeCell ref="M56:M57"/>
    <mergeCell ref="N56:N57"/>
    <mergeCell ref="O56:O57"/>
    <mergeCell ref="P56:P57"/>
    <mergeCell ref="Q56:Q57"/>
    <mergeCell ref="B56:B57"/>
    <mergeCell ref="C56:C57"/>
    <mergeCell ref="J56:J57"/>
    <mergeCell ref="K56:K57"/>
    <mergeCell ref="L56:L57"/>
    <mergeCell ref="M54:M55"/>
    <mergeCell ref="N54:N55"/>
    <mergeCell ref="O54:O55"/>
    <mergeCell ref="P54:P55"/>
    <mergeCell ref="Q54:Q55"/>
    <mergeCell ref="B54:B55"/>
    <mergeCell ref="C54:C55"/>
    <mergeCell ref="J54:J55"/>
    <mergeCell ref="K54:K55"/>
    <mergeCell ref="L54:L55"/>
    <mergeCell ref="M52:M53"/>
    <mergeCell ref="N52:N53"/>
    <mergeCell ref="O52:O53"/>
    <mergeCell ref="P52:P53"/>
    <mergeCell ref="Q52:Q53"/>
    <mergeCell ref="B52:B53"/>
    <mergeCell ref="C52:C53"/>
    <mergeCell ref="J52:J53"/>
    <mergeCell ref="K52:K53"/>
    <mergeCell ref="L52:L53"/>
    <mergeCell ref="M50:M51"/>
    <mergeCell ref="N50:N51"/>
    <mergeCell ref="O50:O51"/>
    <mergeCell ref="P50:P51"/>
    <mergeCell ref="Q50:Q51"/>
    <mergeCell ref="B50:B51"/>
    <mergeCell ref="C50:C51"/>
    <mergeCell ref="J50:J51"/>
    <mergeCell ref="K50:K51"/>
    <mergeCell ref="L50:L51"/>
    <mergeCell ref="O46:O47"/>
    <mergeCell ref="P46:P47"/>
    <mergeCell ref="Q46:Q47"/>
    <mergeCell ref="B48:B49"/>
    <mergeCell ref="C48:C49"/>
    <mergeCell ref="J48:J49"/>
    <mergeCell ref="K48:K49"/>
    <mergeCell ref="L48:L49"/>
    <mergeCell ref="M48:M49"/>
    <mergeCell ref="N48:N49"/>
    <mergeCell ref="O48:O49"/>
    <mergeCell ref="P48:P49"/>
    <mergeCell ref="Q48:Q49"/>
    <mergeCell ref="J46:J47"/>
    <mergeCell ref="K46:K47"/>
    <mergeCell ref="L46:L47"/>
    <mergeCell ref="M46:M47"/>
    <mergeCell ref="N46:N47"/>
    <mergeCell ref="B46:B47"/>
    <mergeCell ref="C46:C47"/>
    <mergeCell ref="E46:E47"/>
    <mergeCell ref="G46:G47"/>
    <mergeCell ref="I46:I47"/>
    <mergeCell ref="Q42:Q43"/>
    <mergeCell ref="B44:B45"/>
    <mergeCell ref="C44:C45"/>
    <mergeCell ref="E44:E45"/>
    <mergeCell ref="G44:G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L42:L43"/>
    <mergeCell ref="M42:M43"/>
    <mergeCell ref="N42:N43"/>
    <mergeCell ref="O42:O43"/>
    <mergeCell ref="P42:P43"/>
    <mergeCell ref="B42:B43"/>
    <mergeCell ref="C42:C43"/>
    <mergeCell ref="G42:G43"/>
    <mergeCell ref="J42:J43"/>
    <mergeCell ref="K42:K43"/>
    <mergeCell ref="M40:M41"/>
    <mergeCell ref="N40:N41"/>
    <mergeCell ref="O40:O41"/>
    <mergeCell ref="P40:P41"/>
    <mergeCell ref="Q40:Q41"/>
    <mergeCell ref="B40:B41"/>
    <mergeCell ref="C40:C41"/>
    <mergeCell ref="J40:J41"/>
    <mergeCell ref="K40:K41"/>
    <mergeCell ref="L40:L41"/>
    <mergeCell ref="M38:M39"/>
    <mergeCell ref="N38:N39"/>
    <mergeCell ref="O38:O39"/>
    <mergeCell ref="P38:P39"/>
    <mergeCell ref="Q38:Q39"/>
    <mergeCell ref="B38:B39"/>
    <mergeCell ref="C38:C39"/>
    <mergeCell ref="J38:J39"/>
    <mergeCell ref="K38:K39"/>
    <mergeCell ref="L38:L39"/>
    <mergeCell ref="M36:M37"/>
    <mergeCell ref="N36:N37"/>
    <mergeCell ref="O36:O37"/>
    <mergeCell ref="P36:P37"/>
    <mergeCell ref="Q36:Q37"/>
    <mergeCell ref="B36:B37"/>
    <mergeCell ref="C36:C37"/>
    <mergeCell ref="J36:J37"/>
    <mergeCell ref="K36:K37"/>
    <mergeCell ref="L36:L37"/>
    <mergeCell ref="M34:M35"/>
    <mergeCell ref="N34:N35"/>
    <mergeCell ref="O34:O35"/>
    <mergeCell ref="P34:P35"/>
    <mergeCell ref="Q34:Q35"/>
    <mergeCell ref="B34:B35"/>
    <mergeCell ref="C34:C35"/>
    <mergeCell ref="J34:J35"/>
    <mergeCell ref="K34:K35"/>
    <mergeCell ref="L34:L35"/>
    <mergeCell ref="M32:M33"/>
    <mergeCell ref="N32:N33"/>
    <mergeCell ref="O32:O33"/>
    <mergeCell ref="P32:P33"/>
    <mergeCell ref="Q32:Q33"/>
    <mergeCell ref="B32:B33"/>
    <mergeCell ref="C32:C33"/>
    <mergeCell ref="J32:J33"/>
    <mergeCell ref="K32:K33"/>
    <mergeCell ref="L32:L33"/>
    <mergeCell ref="M30:M31"/>
    <mergeCell ref="N30:N31"/>
    <mergeCell ref="O30:O31"/>
    <mergeCell ref="P30:P31"/>
    <mergeCell ref="Q30:Q31"/>
    <mergeCell ref="B30:B31"/>
    <mergeCell ref="C30:C31"/>
    <mergeCell ref="J30:J31"/>
    <mergeCell ref="K30:K31"/>
    <mergeCell ref="L30:L31"/>
    <mergeCell ref="M28:M29"/>
    <mergeCell ref="N28:N29"/>
    <mergeCell ref="O28:O29"/>
    <mergeCell ref="P28:P29"/>
    <mergeCell ref="Q28:Q29"/>
    <mergeCell ref="B28:B29"/>
    <mergeCell ref="C28:C29"/>
    <mergeCell ref="J28:J29"/>
    <mergeCell ref="K28:K29"/>
    <mergeCell ref="L28:L29"/>
    <mergeCell ref="M26:M27"/>
    <mergeCell ref="N26:N27"/>
    <mergeCell ref="O26:O27"/>
    <mergeCell ref="P26:P27"/>
    <mergeCell ref="Q26:Q27"/>
    <mergeCell ref="B26:B27"/>
    <mergeCell ref="C26:C27"/>
    <mergeCell ref="J26:J27"/>
    <mergeCell ref="K26:K27"/>
    <mergeCell ref="L26:L27"/>
    <mergeCell ref="M24:M25"/>
    <mergeCell ref="N24:N25"/>
    <mergeCell ref="O24:O25"/>
    <mergeCell ref="P24:P25"/>
    <mergeCell ref="Q24:Q25"/>
    <mergeCell ref="B24:B25"/>
    <mergeCell ref="C24:C25"/>
    <mergeCell ref="J24:J25"/>
    <mergeCell ref="K24:K25"/>
    <mergeCell ref="L24:L25"/>
    <mergeCell ref="M22:M23"/>
    <mergeCell ref="N22:N23"/>
    <mergeCell ref="O22:O23"/>
    <mergeCell ref="P22:P23"/>
    <mergeCell ref="Q22:Q23"/>
    <mergeCell ref="B22:B23"/>
    <mergeCell ref="C22:C23"/>
    <mergeCell ref="J22:J23"/>
    <mergeCell ref="K22:K23"/>
    <mergeCell ref="L22:L23"/>
    <mergeCell ref="M20:M21"/>
    <mergeCell ref="N20:N21"/>
    <mergeCell ref="O20:O21"/>
    <mergeCell ref="P20:P21"/>
    <mergeCell ref="Q20:Q21"/>
    <mergeCell ref="B20:B21"/>
    <mergeCell ref="C20:C21"/>
    <mergeCell ref="J20:J21"/>
    <mergeCell ref="K20:K21"/>
    <mergeCell ref="L20:L21"/>
    <mergeCell ref="M18:M19"/>
    <mergeCell ref="N18:N19"/>
    <mergeCell ref="O18:O19"/>
    <mergeCell ref="P18:P19"/>
    <mergeCell ref="Q18:Q19"/>
    <mergeCell ref="B18:B19"/>
    <mergeCell ref="C18:C19"/>
    <mergeCell ref="J18:J19"/>
    <mergeCell ref="K18:K19"/>
    <mergeCell ref="L18:L19"/>
    <mergeCell ref="P14:P15"/>
    <mergeCell ref="Q14:Q15"/>
    <mergeCell ref="B16:B17"/>
    <mergeCell ref="C16:C17"/>
    <mergeCell ref="J16:J17"/>
    <mergeCell ref="K16:K17"/>
    <mergeCell ref="L16:L17"/>
    <mergeCell ref="M16:M17"/>
    <mergeCell ref="N16:N17"/>
    <mergeCell ref="O16:O17"/>
    <mergeCell ref="P16:P17"/>
    <mergeCell ref="Q16:Q17"/>
    <mergeCell ref="M12:M13"/>
    <mergeCell ref="N12:N13"/>
    <mergeCell ref="O12:O13"/>
    <mergeCell ref="P12:P13"/>
    <mergeCell ref="Q12:Q13"/>
    <mergeCell ref="B12:B13"/>
    <mergeCell ref="C12:C13"/>
    <mergeCell ref="J12:J13"/>
    <mergeCell ref="K12:K13"/>
    <mergeCell ref="L12:L13"/>
    <mergeCell ref="M10:M11"/>
    <mergeCell ref="N10:N11"/>
    <mergeCell ref="O10:O11"/>
    <mergeCell ref="P10:P11"/>
    <mergeCell ref="Q10:Q11"/>
    <mergeCell ref="B10:B11"/>
    <mergeCell ref="C10:C11"/>
    <mergeCell ref="J10:J11"/>
    <mergeCell ref="K10:K11"/>
    <mergeCell ref="L10:L11"/>
    <mergeCell ref="P6:P7"/>
    <mergeCell ref="Q6:Q7"/>
    <mergeCell ref="B8:B9"/>
    <mergeCell ref="C8:C9"/>
    <mergeCell ref="J8:J9"/>
    <mergeCell ref="K8:K9"/>
    <mergeCell ref="L8:L9"/>
    <mergeCell ref="M8:M9"/>
    <mergeCell ref="N8:N9"/>
    <mergeCell ref="O8:O9"/>
    <mergeCell ref="P8:P9"/>
    <mergeCell ref="Q8:Q9"/>
    <mergeCell ref="M2:M3"/>
    <mergeCell ref="N2:N3"/>
    <mergeCell ref="O2:P2"/>
    <mergeCell ref="Q2:Q3"/>
    <mergeCell ref="B4:B5"/>
    <mergeCell ref="C4:C5"/>
    <mergeCell ref="J4:J5"/>
    <mergeCell ref="K4:K5"/>
    <mergeCell ref="L4:L5"/>
    <mergeCell ref="M4:M5"/>
    <mergeCell ref="N4:N5"/>
    <mergeCell ref="O4:O5"/>
    <mergeCell ref="P4:P5"/>
    <mergeCell ref="Q4:Q5"/>
    <mergeCell ref="B2:B3"/>
    <mergeCell ref="C2:C3"/>
    <mergeCell ref="D2:E2"/>
    <mergeCell ref="F2:G2"/>
    <mergeCell ref="H2:I2"/>
    <mergeCell ref="J2:J3"/>
    <mergeCell ref="K2:L2"/>
    <mergeCell ref="B6:B7"/>
    <mergeCell ref="C6:C7"/>
    <mergeCell ref="J6:J7"/>
    <mergeCell ref="K6:K7"/>
    <mergeCell ref="L6:L7"/>
    <mergeCell ref="M6:M7"/>
    <mergeCell ref="N6:N7"/>
    <mergeCell ref="O6:O7"/>
    <mergeCell ref="B14:B15"/>
    <mergeCell ref="C14:C15"/>
    <mergeCell ref="M14:M15"/>
    <mergeCell ref="N14:N15"/>
    <mergeCell ref="O14:O15"/>
    <mergeCell ref="J14:J15"/>
    <mergeCell ref="K14:K15"/>
    <mergeCell ref="L14:L15"/>
  </mergeCells>
  <phoneticPr fontId="40" type="noConversion"/>
  <conditionalFormatting sqref="J4:J82">
    <cfRule type="containsText" dxfId="58" priority="5" operator="containsText" text="SITEA">
      <formula>NOT(ISERROR(SEARCH("SITEA",J4)))</formula>
    </cfRule>
    <cfRule type="containsText" dxfId="57" priority="6" operator="containsText" text="SITEB">
      <formula>NOT(ISERROR(SEARCH("SITEB",J4)))</formula>
    </cfRule>
    <cfRule type="containsText" dxfId="56" priority="7" operator="containsText" text="UNUSED">
      <formula>NOT(ISERROR(SEARCH("UNUSED",J4)))</formula>
    </cfRule>
    <cfRule type="containsText" dxfId="55" priority="8" operator="containsText" text="SITE A&amp;B">
      <formula>NOT(ISERROR(SEARCH("SITE A&amp;B",J4)))</formula>
    </cfRule>
  </conditionalFormatting>
  <conditionalFormatting sqref="J4:J59">
    <cfRule type="containsText" dxfId="54" priority="1" operator="containsText" text="ALL SITES">
      <formula>NOT(ISERROR(SEARCH("ALL SITES",J4)))</formula>
    </cfRule>
    <cfRule type="containsText" dxfId="53" priority="2" operator="containsText" text="SITED">
      <formula>NOT(ISERROR(SEARCH("SITED",J4)))</formula>
    </cfRule>
    <cfRule type="containsText" dxfId="52" priority="3" operator="containsText" text="SITEC">
      <formula>NOT(ISERROR(SEARCH("SITEC",J4)))</formula>
    </cfRule>
    <cfRule type="containsText" dxfId="51" priority="4" operator="containsText" text="SITE C&amp;D">
      <formula>NOT(ISERROR(SEARCH("SITE C&amp;D",J4)))</formula>
    </cfRule>
  </conditionalFormatting>
  <dataValidations count="2">
    <dataValidation type="list" allowBlank="1" showInputMessage="1" showErrorMessage="1" sqref="J60:J82" xr:uid="{B7C113EF-1124-48B9-A01C-5D6945854157}">
      <formula1>"COMMON, UNUSED, SITE1, SITE2"</formula1>
    </dataValidation>
    <dataValidation type="list" allowBlank="1" showInputMessage="1" showErrorMessage="1" sqref="J4:J59" xr:uid="{FF7E4130-1BF0-4A01-AC04-22EDAF6F727D}">
      <formula1>"SITE A&amp;B, SITE C&amp;D, UNUSED, SITEA, SITEB, SITEC, SITED, ALL SITES"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4126-E463-4B0A-BC0C-8CCB2B139A07}">
  <dimension ref="B1:Q8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8" sqref="E8"/>
    </sheetView>
  </sheetViews>
  <sheetFormatPr defaultRowHeight="15" x14ac:dyDescent="0.25"/>
  <cols>
    <col min="1" max="1" width="2" customWidth="1"/>
    <col min="2" max="2" width="9.140625" style="3"/>
    <col min="3" max="3" width="12.7109375" customWidth="1"/>
    <col min="4" max="4" width="5.140625" style="3" customWidth="1"/>
    <col min="5" max="5" width="31.7109375" style="53" customWidth="1"/>
    <col min="6" max="6" width="5" style="17" customWidth="1"/>
    <col min="7" max="7" width="32.42578125" style="21" customWidth="1"/>
    <col min="8" max="8" width="5.140625" style="17" customWidth="1"/>
    <col min="9" max="9" width="27.7109375" style="21" customWidth="1"/>
    <col min="10" max="11" width="13.5703125" customWidth="1"/>
    <col min="12" max="12" width="32.28515625" customWidth="1"/>
    <col min="13" max="13" width="41.5703125" customWidth="1"/>
    <col min="14" max="14" width="16" customWidth="1"/>
    <col min="15" max="15" width="16.85546875" customWidth="1"/>
    <col min="16" max="16" width="17.140625" customWidth="1"/>
    <col min="17" max="17" width="13.140625" customWidth="1"/>
  </cols>
  <sheetData>
    <row r="1" spans="2:17" ht="15.75" thickBot="1" x14ac:dyDescent="0.3"/>
    <row r="2" spans="2:17" s="887" customFormat="1" ht="33" customHeight="1" thickBot="1" x14ac:dyDescent="0.3">
      <c r="B2" s="578" t="s">
        <v>22</v>
      </c>
      <c r="C2" s="578" t="s">
        <v>23</v>
      </c>
      <c r="D2" s="560" t="s">
        <v>24</v>
      </c>
      <c r="E2" s="581"/>
      <c r="F2" s="560" t="s">
        <v>25</v>
      </c>
      <c r="G2" s="581"/>
      <c r="H2" s="580" t="s">
        <v>26</v>
      </c>
      <c r="I2" s="581"/>
      <c r="J2" s="578" t="s">
        <v>27</v>
      </c>
      <c r="K2" s="576" t="s">
        <v>36</v>
      </c>
      <c r="L2" s="577"/>
      <c r="M2" s="578" t="s">
        <v>56</v>
      </c>
      <c r="N2" s="578" t="s">
        <v>28</v>
      </c>
      <c r="O2" s="576" t="s">
        <v>29</v>
      </c>
      <c r="P2" s="577"/>
      <c r="Q2" s="566" t="s">
        <v>57</v>
      </c>
    </row>
    <row r="3" spans="2:17" s="887" customFormat="1" ht="15.75" thickBot="1" x14ac:dyDescent="0.3">
      <c r="B3" s="579"/>
      <c r="C3" s="579"/>
      <c r="D3" s="11" t="s">
        <v>30</v>
      </c>
      <c r="E3" s="888"/>
      <c r="F3" s="1" t="s">
        <v>30</v>
      </c>
      <c r="G3" s="1"/>
      <c r="H3" s="1" t="s">
        <v>30</v>
      </c>
      <c r="I3" s="1"/>
      <c r="J3" s="579"/>
      <c r="K3" s="531" t="s">
        <v>31</v>
      </c>
      <c r="L3" s="531" t="s">
        <v>32</v>
      </c>
      <c r="M3" s="579"/>
      <c r="N3" s="579"/>
      <c r="O3" s="11" t="s">
        <v>33</v>
      </c>
      <c r="P3" s="12" t="s">
        <v>34</v>
      </c>
      <c r="Q3" s="568"/>
    </row>
    <row r="4" spans="2:17" s="887" customFormat="1" x14ac:dyDescent="0.25">
      <c r="B4" s="573">
        <v>1</v>
      </c>
      <c r="C4" s="573" t="s">
        <v>3050</v>
      </c>
      <c r="D4" s="887">
        <v>3</v>
      </c>
      <c r="E4" s="43"/>
      <c r="F4" s="889">
        <v>2</v>
      </c>
      <c r="G4" s="43"/>
      <c r="H4" s="889">
        <v>4</v>
      </c>
      <c r="I4" s="43"/>
      <c r="J4" s="573" t="s">
        <v>3051</v>
      </c>
      <c r="K4" s="574" t="s">
        <v>1118</v>
      </c>
      <c r="L4" s="574" t="s">
        <v>3052</v>
      </c>
      <c r="M4" s="574"/>
      <c r="N4" s="573" t="s">
        <v>1105</v>
      </c>
      <c r="O4" s="573" t="s">
        <v>3053</v>
      </c>
      <c r="P4" s="695" t="s">
        <v>3054</v>
      </c>
      <c r="Q4" s="574">
        <v>9.1</v>
      </c>
    </row>
    <row r="5" spans="2:17" x14ac:dyDescent="0.25">
      <c r="B5" s="890"/>
      <c r="C5" s="890"/>
      <c r="D5" s="68">
        <v>6</v>
      </c>
      <c r="E5" s="891"/>
      <c r="F5" s="892">
        <v>7</v>
      </c>
      <c r="G5" s="893"/>
      <c r="H5" s="892">
        <v>5</v>
      </c>
      <c r="I5" s="893"/>
      <c r="J5" s="890"/>
      <c r="K5" s="890"/>
      <c r="L5" s="890"/>
      <c r="M5" s="890"/>
      <c r="N5" s="890"/>
      <c r="O5" s="890"/>
      <c r="P5" s="894"/>
      <c r="Q5" s="890"/>
    </row>
    <row r="6" spans="2:17" x14ac:dyDescent="0.25">
      <c r="B6" s="895">
        <v>2</v>
      </c>
      <c r="C6" s="895" t="s">
        <v>3055</v>
      </c>
      <c r="D6" s="896">
        <v>3</v>
      </c>
      <c r="E6" s="897"/>
      <c r="F6" s="889">
        <v>2</v>
      </c>
      <c r="G6" s="898"/>
      <c r="H6" s="889">
        <v>4</v>
      </c>
      <c r="I6" s="898"/>
      <c r="J6" s="573" t="s">
        <v>3051</v>
      </c>
      <c r="K6" s="895" t="s">
        <v>1119</v>
      </c>
      <c r="L6" s="895" t="s">
        <v>1134</v>
      </c>
      <c r="M6" s="895"/>
      <c r="N6" s="573" t="s">
        <v>1105</v>
      </c>
      <c r="O6" s="895" t="s">
        <v>3053</v>
      </c>
      <c r="P6" s="695" t="s">
        <v>3054</v>
      </c>
      <c r="Q6" s="895">
        <v>9.1</v>
      </c>
    </row>
    <row r="7" spans="2:17" x14ac:dyDescent="0.25">
      <c r="B7" s="890"/>
      <c r="C7" s="890"/>
      <c r="D7" s="68">
        <v>6</v>
      </c>
      <c r="E7" s="891"/>
      <c r="F7" s="892">
        <v>7</v>
      </c>
      <c r="G7" s="899"/>
      <c r="H7" s="892">
        <v>5</v>
      </c>
      <c r="I7" s="899"/>
      <c r="J7" s="890"/>
      <c r="K7" s="890"/>
      <c r="L7" s="890"/>
      <c r="M7" s="890"/>
      <c r="N7" s="890"/>
      <c r="O7" s="890"/>
      <c r="P7" s="894"/>
      <c r="Q7" s="890"/>
    </row>
    <row r="8" spans="2:17" x14ac:dyDescent="0.25">
      <c r="B8" s="895">
        <v>3</v>
      </c>
      <c r="C8" s="895" t="s">
        <v>3056</v>
      </c>
      <c r="D8" s="896">
        <v>3</v>
      </c>
      <c r="E8" s="897"/>
      <c r="F8" s="889">
        <v>2</v>
      </c>
      <c r="G8" s="898"/>
      <c r="H8" s="889">
        <v>4</v>
      </c>
      <c r="I8" s="898"/>
      <c r="J8" s="573" t="s">
        <v>3051</v>
      </c>
      <c r="K8" s="895" t="s">
        <v>1119</v>
      </c>
      <c r="L8" s="895" t="s">
        <v>1134</v>
      </c>
      <c r="M8" s="895"/>
      <c r="N8" s="573" t="s">
        <v>1105</v>
      </c>
      <c r="O8" s="895" t="s">
        <v>3053</v>
      </c>
      <c r="P8" s="695" t="s">
        <v>3054</v>
      </c>
      <c r="Q8" s="895">
        <v>9.1</v>
      </c>
    </row>
    <row r="9" spans="2:17" x14ac:dyDescent="0.25">
      <c r="B9" s="890"/>
      <c r="C9" s="890"/>
      <c r="D9" s="68">
        <v>6</v>
      </c>
      <c r="E9" s="891"/>
      <c r="F9" s="892">
        <v>7</v>
      </c>
      <c r="G9" s="899"/>
      <c r="H9" s="892">
        <v>5</v>
      </c>
      <c r="I9" s="899"/>
      <c r="J9" s="890"/>
      <c r="K9" s="890"/>
      <c r="L9" s="890"/>
      <c r="M9" s="890"/>
      <c r="N9" s="890"/>
      <c r="O9" s="890"/>
      <c r="P9" s="894"/>
      <c r="Q9" s="890"/>
    </row>
    <row r="10" spans="2:17" x14ac:dyDescent="0.25">
      <c r="B10" s="895">
        <v>4</v>
      </c>
      <c r="C10" s="895" t="s">
        <v>3057</v>
      </c>
      <c r="D10" s="900">
        <v>3</v>
      </c>
      <c r="E10" s="897"/>
      <c r="F10" s="889">
        <v>2</v>
      </c>
      <c r="G10" s="898"/>
      <c r="H10" s="889">
        <v>4</v>
      </c>
      <c r="I10" s="898"/>
      <c r="J10" s="573" t="s">
        <v>3051</v>
      </c>
      <c r="K10" s="895" t="s">
        <v>1120</v>
      </c>
      <c r="L10" s="895" t="s">
        <v>1135</v>
      </c>
      <c r="M10" s="895"/>
      <c r="N10" s="573" t="s">
        <v>1105</v>
      </c>
      <c r="O10" s="895" t="s">
        <v>3053</v>
      </c>
      <c r="P10" s="895" t="s">
        <v>3054</v>
      </c>
      <c r="Q10" s="895">
        <v>9.1</v>
      </c>
    </row>
    <row r="11" spans="2:17" x14ac:dyDescent="0.25">
      <c r="B11" s="890"/>
      <c r="C11" s="890"/>
      <c r="D11" s="68">
        <v>6</v>
      </c>
      <c r="E11" s="891"/>
      <c r="F11" s="892">
        <v>7</v>
      </c>
      <c r="G11" s="899"/>
      <c r="H11" s="892">
        <v>5</v>
      </c>
      <c r="I11" s="899"/>
      <c r="J11" s="890"/>
      <c r="K11" s="890"/>
      <c r="L11" s="890"/>
      <c r="M11" s="890"/>
      <c r="N11" s="890"/>
      <c r="O11" s="890"/>
      <c r="P11" s="890"/>
      <c r="Q11" s="890"/>
    </row>
    <row r="12" spans="2:17" x14ac:dyDescent="0.25">
      <c r="B12" s="895">
        <v>5</v>
      </c>
      <c r="C12" s="895" t="s">
        <v>3058</v>
      </c>
      <c r="D12" s="896">
        <v>3</v>
      </c>
      <c r="E12" s="897"/>
      <c r="F12" s="889">
        <v>2</v>
      </c>
      <c r="G12" s="901"/>
      <c r="H12" s="889">
        <v>4</v>
      </c>
      <c r="I12" s="898"/>
      <c r="J12" s="573" t="s">
        <v>3051</v>
      </c>
      <c r="K12" s="895" t="s">
        <v>1121</v>
      </c>
      <c r="L12" s="895" t="s">
        <v>1136</v>
      </c>
      <c r="M12" s="895"/>
      <c r="N12" s="573" t="s">
        <v>1105</v>
      </c>
      <c r="O12" s="895" t="s">
        <v>3053</v>
      </c>
      <c r="P12" s="895" t="s">
        <v>3054</v>
      </c>
      <c r="Q12" s="895">
        <v>9.1</v>
      </c>
    </row>
    <row r="13" spans="2:17" x14ac:dyDescent="0.25">
      <c r="B13" s="890"/>
      <c r="C13" s="890"/>
      <c r="D13" s="68">
        <v>6</v>
      </c>
      <c r="E13" s="891"/>
      <c r="F13" s="892">
        <v>7</v>
      </c>
      <c r="G13" s="902"/>
      <c r="H13" s="892">
        <v>5</v>
      </c>
      <c r="I13" s="899"/>
      <c r="J13" s="890"/>
      <c r="K13" s="890"/>
      <c r="L13" s="890"/>
      <c r="M13" s="890"/>
      <c r="N13" s="890"/>
      <c r="O13" s="890"/>
      <c r="P13" s="890"/>
      <c r="Q13" s="890"/>
    </row>
    <row r="14" spans="2:17" x14ac:dyDescent="0.25">
      <c r="B14" s="895">
        <v>6</v>
      </c>
      <c r="C14" s="895" t="s">
        <v>3059</v>
      </c>
      <c r="D14" s="896">
        <v>3</v>
      </c>
      <c r="E14" s="897"/>
      <c r="F14" s="889">
        <v>2</v>
      </c>
      <c r="G14" s="898"/>
      <c r="H14" s="889">
        <v>4</v>
      </c>
      <c r="I14" s="898"/>
      <c r="J14" s="573" t="s">
        <v>3051</v>
      </c>
      <c r="K14" s="895" t="s">
        <v>1122</v>
      </c>
      <c r="L14" s="895" t="s">
        <v>1137</v>
      </c>
      <c r="M14" s="895"/>
      <c r="N14" s="573" t="s">
        <v>1105</v>
      </c>
      <c r="O14" s="895" t="s">
        <v>3053</v>
      </c>
      <c r="P14" s="895" t="s">
        <v>3054</v>
      </c>
      <c r="Q14" s="895">
        <v>9.1</v>
      </c>
    </row>
    <row r="15" spans="2:17" x14ac:dyDescent="0.25">
      <c r="B15" s="890"/>
      <c r="C15" s="890"/>
      <c r="D15" s="68">
        <v>6</v>
      </c>
      <c r="E15" s="891"/>
      <c r="F15" s="892">
        <v>7</v>
      </c>
      <c r="G15" s="899"/>
      <c r="H15" s="892">
        <v>5</v>
      </c>
      <c r="I15" s="899"/>
      <c r="J15" s="890"/>
      <c r="K15" s="890"/>
      <c r="L15" s="890"/>
      <c r="M15" s="890"/>
      <c r="N15" s="890"/>
      <c r="O15" s="890"/>
      <c r="P15" s="890"/>
      <c r="Q15" s="890"/>
    </row>
    <row r="16" spans="2:17" x14ac:dyDescent="0.25">
      <c r="B16" s="895">
        <v>7</v>
      </c>
      <c r="C16" s="895" t="s">
        <v>3060</v>
      </c>
      <c r="D16" s="900">
        <v>3</v>
      </c>
      <c r="E16" s="897"/>
      <c r="F16" s="889">
        <v>2</v>
      </c>
      <c r="G16" s="898"/>
      <c r="H16" s="889">
        <v>4</v>
      </c>
      <c r="I16" s="898"/>
      <c r="J16" s="573" t="s">
        <v>3051</v>
      </c>
      <c r="K16" s="895" t="s">
        <v>1123</v>
      </c>
      <c r="L16" s="895" t="s">
        <v>1138</v>
      </c>
      <c r="M16" s="895"/>
      <c r="N16" s="573" t="s">
        <v>1105</v>
      </c>
      <c r="O16" s="895" t="s">
        <v>3053</v>
      </c>
      <c r="P16" s="895" t="s">
        <v>3054</v>
      </c>
      <c r="Q16" s="895">
        <v>9.1</v>
      </c>
    </row>
    <row r="17" spans="2:17" x14ac:dyDescent="0.25">
      <c r="B17" s="890"/>
      <c r="C17" s="890"/>
      <c r="D17" s="68">
        <v>6</v>
      </c>
      <c r="E17" s="891"/>
      <c r="F17" s="892">
        <v>7</v>
      </c>
      <c r="G17" s="899"/>
      <c r="H17" s="892">
        <v>5</v>
      </c>
      <c r="I17" s="899"/>
      <c r="J17" s="890"/>
      <c r="K17" s="890"/>
      <c r="L17" s="890"/>
      <c r="M17" s="890"/>
      <c r="N17" s="890"/>
      <c r="O17" s="890"/>
      <c r="P17" s="890"/>
      <c r="Q17" s="890"/>
    </row>
    <row r="18" spans="2:17" x14ac:dyDescent="0.25">
      <c r="B18" s="895">
        <v>8</v>
      </c>
      <c r="C18" s="895" t="s">
        <v>3062</v>
      </c>
      <c r="D18" s="896">
        <v>3</v>
      </c>
      <c r="E18" s="897"/>
      <c r="F18" s="889">
        <v>2</v>
      </c>
      <c r="G18" s="898"/>
      <c r="H18" s="889">
        <v>4</v>
      </c>
      <c r="I18" s="898"/>
      <c r="J18" s="573" t="s">
        <v>3051</v>
      </c>
      <c r="K18" s="895" t="s">
        <v>1124</v>
      </c>
      <c r="L18" s="895" t="s">
        <v>3061</v>
      </c>
      <c r="M18" s="895"/>
      <c r="N18" s="573" t="s">
        <v>1105</v>
      </c>
      <c r="O18" s="895" t="s">
        <v>3053</v>
      </c>
      <c r="P18" s="895" t="s">
        <v>3063</v>
      </c>
      <c r="Q18" s="895">
        <v>9.1</v>
      </c>
    </row>
    <row r="19" spans="2:17" x14ac:dyDescent="0.25">
      <c r="B19" s="890"/>
      <c r="C19" s="890"/>
      <c r="D19" s="68">
        <v>6</v>
      </c>
      <c r="E19" s="891"/>
      <c r="F19" s="892">
        <v>7</v>
      </c>
      <c r="G19" s="899"/>
      <c r="H19" s="892">
        <v>5</v>
      </c>
      <c r="I19" s="899"/>
      <c r="J19" s="890"/>
      <c r="K19" s="890"/>
      <c r="L19" s="890"/>
      <c r="M19" s="890"/>
      <c r="N19" s="890"/>
      <c r="O19" s="890"/>
      <c r="P19" s="890"/>
      <c r="Q19" s="890"/>
    </row>
    <row r="20" spans="2:17" x14ac:dyDescent="0.25">
      <c r="B20" s="895">
        <v>9</v>
      </c>
      <c r="C20" s="895" t="s">
        <v>3064</v>
      </c>
      <c r="D20" s="896">
        <v>3</v>
      </c>
      <c r="E20" s="897"/>
      <c r="F20" s="889">
        <v>2</v>
      </c>
      <c r="G20" s="898"/>
      <c r="H20" s="889">
        <v>4</v>
      </c>
      <c r="I20" s="898"/>
      <c r="J20" s="573" t="s">
        <v>3051</v>
      </c>
      <c r="K20" s="895" t="s">
        <v>1125</v>
      </c>
      <c r="L20" s="895" t="s">
        <v>1139</v>
      </c>
      <c r="M20" s="895"/>
      <c r="N20" s="573" t="s">
        <v>1105</v>
      </c>
      <c r="O20" s="895" t="s">
        <v>3053</v>
      </c>
      <c r="P20" s="895" t="s">
        <v>3063</v>
      </c>
      <c r="Q20" s="895">
        <v>9.1</v>
      </c>
    </row>
    <row r="21" spans="2:17" x14ac:dyDescent="0.25">
      <c r="B21" s="890"/>
      <c r="C21" s="890"/>
      <c r="D21" s="68">
        <v>6</v>
      </c>
      <c r="E21" s="891"/>
      <c r="F21" s="892">
        <v>7</v>
      </c>
      <c r="G21" s="899"/>
      <c r="H21" s="892">
        <v>5</v>
      </c>
      <c r="I21" s="899"/>
      <c r="J21" s="890"/>
      <c r="K21" s="890"/>
      <c r="L21" s="890"/>
      <c r="M21" s="890"/>
      <c r="N21" s="890"/>
      <c r="O21" s="890"/>
      <c r="P21" s="890"/>
      <c r="Q21" s="890"/>
    </row>
    <row r="22" spans="2:17" x14ac:dyDescent="0.25">
      <c r="B22" s="895">
        <v>10</v>
      </c>
      <c r="C22" s="895" t="s">
        <v>3066</v>
      </c>
      <c r="D22" s="900">
        <v>3</v>
      </c>
      <c r="E22" s="897"/>
      <c r="F22" s="889">
        <v>2</v>
      </c>
      <c r="G22" s="898"/>
      <c r="H22" s="889">
        <v>4</v>
      </c>
      <c r="I22" s="898"/>
      <c r="J22" s="573" t="s">
        <v>3051</v>
      </c>
      <c r="K22" s="895" t="s">
        <v>1126</v>
      </c>
      <c r="L22" s="895" t="s">
        <v>3065</v>
      </c>
      <c r="M22" s="895"/>
      <c r="N22" s="573" t="s">
        <v>1105</v>
      </c>
      <c r="O22" s="895" t="s">
        <v>3053</v>
      </c>
      <c r="P22" s="895" t="s">
        <v>3054</v>
      </c>
      <c r="Q22" s="895">
        <v>9.1</v>
      </c>
    </row>
    <row r="23" spans="2:17" x14ac:dyDescent="0.25">
      <c r="B23" s="890"/>
      <c r="C23" s="890"/>
      <c r="D23" s="68">
        <v>6</v>
      </c>
      <c r="E23" s="891"/>
      <c r="F23" s="892">
        <v>7</v>
      </c>
      <c r="G23" s="899"/>
      <c r="H23" s="892">
        <v>5</v>
      </c>
      <c r="I23" s="899"/>
      <c r="J23" s="890"/>
      <c r="K23" s="890"/>
      <c r="L23" s="890"/>
      <c r="M23" s="890"/>
      <c r="N23" s="890"/>
      <c r="O23" s="890"/>
      <c r="P23" s="890"/>
      <c r="Q23" s="890"/>
    </row>
    <row r="24" spans="2:17" x14ac:dyDescent="0.25">
      <c r="B24" s="895">
        <v>11</v>
      </c>
      <c r="C24" s="895" t="s">
        <v>3068</v>
      </c>
      <c r="D24" s="896">
        <v>3</v>
      </c>
      <c r="E24" s="897"/>
      <c r="F24" s="889">
        <v>2</v>
      </c>
      <c r="G24" s="898"/>
      <c r="H24" s="889">
        <v>4</v>
      </c>
      <c r="I24" s="898"/>
      <c r="J24" s="573" t="s">
        <v>3051</v>
      </c>
      <c r="K24" s="895" t="s">
        <v>1127</v>
      </c>
      <c r="L24" s="895" t="s">
        <v>3067</v>
      </c>
      <c r="M24" s="895"/>
      <c r="N24" s="573" t="s">
        <v>1105</v>
      </c>
      <c r="O24" s="895" t="s">
        <v>3053</v>
      </c>
      <c r="P24" s="895" t="s">
        <v>3054</v>
      </c>
      <c r="Q24" s="895">
        <v>9.1</v>
      </c>
    </row>
    <row r="25" spans="2:17" x14ac:dyDescent="0.25">
      <c r="B25" s="890"/>
      <c r="C25" s="890"/>
      <c r="D25" s="68">
        <v>6</v>
      </c>
      <c r="E25" s="891"/>
      <c r="F25" s="892">
        <v>7</v>
      </c>
      <c r="G25" s="899"/>
      <c r="H25" s="892">
        <v>5</v>
      </c>
      <c r="I25" s="899"/>
      <c r="J25" s="890"/>
      <c r="K25" s="890"/>
      <c r="L25" s="890"/>
      <c r="M25" s="890"/>
      <c r="N25" s="890"/>
      <c r="O25" s="890"/>
      <c r="P25" s="890"/>
      <c r="Q25" s="890"/>
    </row>
    <row r="26" spans="2:17" x14ac:dyDescent="0.25">
      <c r="B26" s="895">
        <v>12</v>
      </c>
      <c r="C26" s="895" t="s">
        <v>3070</v>
      </c>
      <c r="D26" s="896">
        <v>3</v>
      </c>
      <c r="E26" s="897"/>
      <c r="F26" s="889">
        <v>2</v>
      </c>
      <c r="G26" s="898"/>
      <c r="H26" s="889">
        <v>4</v>
      </c>
      <c r="I26" s="898"/>
      <c r="J26" s="573" t="s">
        <v>3051</v>
      </c>
      <c r="K26" s="895" t="s">
        <v>1128</v>
      </c>
      <c r="L26" s="895" t="s">
        <v>3069</v>
      </c>
      <c r="M26" s="895"/>
      <c r="N26" s="573" t="s">
        <v>1105</v>
      </c>
      <c r="O26" s="895" t="s">
        <v>3053</v>
      </c>
      <c r="P26" s="895" t="s">
        <v>3054</v>
      </c>
      <c r="Q26" s="895">
        <v>9.1</v>
      </c>
    </row>
    <row r="27" spans="2:17" x14ac:dyDescent="0.25">
      <c r="B27" s="890"/>
      <c r="C27" s="890"/>
      <c r="D27" s="68">
        <v>6</v>
      </c>
      <c r="E27" s="891"/>
      <c r="F27" s="892">
        <v>7</v>
      </c>
      <c r="G27" s="899"/>
      <c r="H27" s="892">
        <v>5</v>
      </c>
      <c r="I27" s="899"/>
      <c r="J27" s="890"/>
      <c r="K27" s="890"/>
      <c r="L27" s="890"/>
      <c r="M27" s="890"/>
      <c r="N27" s="890"/>
      <c r="O27" s="890"/>
      <c r="P27" s="890"/>
      <c r="Q27" s="890"/>
    </row>
    <row r="28" spans="2:17" x14ac:dyDescent="0.25">
      <c r="B28" s="895">
        <v>13</v>
      </c>
      <c r="C28" s="895" t="s">
        <v>3071</v>
      </c>
      <c r="D28" s="896">
        <v>3</v>
      </c>
      <c r="E28" s="897"/>
      <c r="F28" s="889">
        <v>2</v>
      </c>
      <c r="G28" s="898"/>
      <c r="H28" s="889">
        <v>4</v>
      </c>
      <c r="I28" s="898"/>
      <c r="J28" s="573" t="s">
        <v>3051</v>
      </c>
      <c r="K28" s="895" t="s">
        <v>1129</v>
      </c>
      <c r="L28" s="895" t="s">
        <v>1140</v>
      </c>
      <c r="M28" s="895"/>
      <c r="N28" s="573" t="s">
        <v>1105</v>
      </c>
      <c r="O28" s="895" t="s">
        <v>3053</v>
      </c>
      <c r="P28" s="895" t="s">
        <v>3054</v>
      </c>
      <c r="Q28" s="895">
        <v>9.1</v>
      </c>
    </row>
    <row r="29" spans="2:17" x14ac:dyDescent="0.25">
      <c r="B29" s="890"/>
      <c r="C29" s="890"/>
      <c r="D29" s="68">
        <v>6</v>
      </c>
      <c r="E29" s="891"/>
      <c r="F29" s="892">
        <v>7</v>
      </c>
      <c r="G29" s="899"/>
      <c r="H29" s="892">
        <v>5</v>
      </c>
      <c r="I29" s="899"/>
      <c r="J29" s="890"/>
      <c r="K29" s="890"/>
      <c r="L29" s="890"/>
      <c r="M29" s="890"/>
      <c r="N29" s="890"/>
      <c r="O29" s="890"/>
      <c r="P29" s="890"/>
      <c r="Q29" s="890"/>
    </row>
    <row r="30" spans="2:17" x14ac:dyDescent="0.25">
      <c r="B30" s="895">
        <v>14</v>
      </c>
      <c r="C30" s="895" t="s">
        <v>3072</v>
      </c>
      <c r="D30" s="896">
        <v>3</v>
      </c>
      <c r="E30" s="897"/>
      <c r="F30" s="889">
        <v>2</v>
      </c>
      <c r="G30" s="898"/>
      <c r="H30" s="889">
        <v>4</v>
      </c>
      <c r="I30" s="898"/>
      <c r="J30" s="573" t="s">
        <v>3051</v>
      </c>
      <c r="K30" s="895" t="s">
        <v>1130</v>
      </c>
      <c r="L30" s="895" t="s">
        <v>1141</v>
      </c>
      <c r="M30" s="895"/>
      <c r="N30" s="573" t="s">
        <v>1105</v>
      </c>
      <c r="O30" s="895" t="s">
        <v>3053</v>
      </c>
      <c r="P30" s="895" t="s">
        <v>3054</v>
      </c>
      <c r="Q30" s="895">
        <v>9.1</v>
      </c>
    </row>
    <row r="31" spans="2:17" x14ac:dyDescent="0.25">
      <c r="B31" s="890"/>
      <c r="C31" s="890"/>
      <c r="D31" s="68">
        <v>6</v>
      </c>
      <c r="E31" s="891"/>
      <c r="F31" s="892">
        <v>7</v>
      </c>
      <c r="G31" s="899"/>
      <c r="H31" s="892">
        <v>5</v>
      </c>
      <c r="I31" s="899"/>
      <c r="J31" s="890"/>
      <c r="K31" s="890"/>
      <c r="L31" s="890"/>
      <c r="M31" s="890"/>
      <c r="N31" s="890"/>
      <c r="O31" s="890"/>
      <c r="P31" s="890"/>
      <c r="Q31" s="890"/>
    </row>
    <row r="32" spans="2:17" x14ac:dyDescent="0.25">
      <c r="B32" s="895">
        <v>15</v>
      </c>
      <c r="C32" s="895" t="s">
        <v>3073</v>
      </c>
      <c r="D32" s="896">
        <v>3</v>
      </c>
      <c r="E32" s="897"/>
      <c r="F32" s="889">
        <v>2</v>
      </c>
      <c r="G32" s="898"/>
      <c r="H32" s="889">
        <v>4</v>
      </c>
      <c r="I32" s="898"/>
      <c r="J32" s="573" t="s">
        <v>3051</v>
      </c>
      <c r="K32" s="895" t="s">
        <v>1131</v>
      </c>
      <c r="L32" s="895" t="s">
        <v>1142</v>
      </c>
      <c r="M32" s="895"/>
      <c r="N32" s="573" t="s">
        <v>1105</v>
      </c>
      <c r="O32" s="895" t="s">
        <v>3053</v>
      </c>
      <c r="P32" s="895" t="s">
        <v>3054</v>
      </c>
      <c r="Q32" s="895">
        <v>9.1</v>
      </c>
    </row>
    <row r="33" spans="2:17" x14ac:dyDescent="0.25">
      <c r="B33" s="890"/>
      <c r="C33" s="890"/>
      <c r="D33" s="68">
        <v>6</v>
      </c>
      <c r="E33" s="891"/>
      <c r="F33" s="892">
        <v>7</v>
      </c>
      <c r="G33" s="899"/>
      <c r="H33" s="892">
        <v>5</v>
      </c>
      <c r="I33" s="899"/>
      <c r="J33" s="890"/>
      <c r="K33" s="890"/>
      <c r="L33" s="890"/>
      <c r="M33" s="890"/>
      <c r="N33" s="890"/>
      <c r="O33" s="890"/>
      <c r="P33" s="890"/>
      <c r="Q33" s="890"/>
    </row>
    <row r="34" spans="2:17" x14ac:dyDescent="0.25">
      <c r="B34" s="895">
        <v>16</v>
      </c>
      <c r="C34" s="895" t="s">
        <v>3074</v>
      </c>
      <c r="D34" s="896">
        <v>3</v>
      </c>
      <c r="E34" s="897"/>
      <c r="F34" s="889">
        <v>2</v>
      </c>
      <c r="G34" s="898"/>
      <c r="H34" s="889">
        <v>4</v>
      </c>
      <c r="I34" s="898"/>
      <c r="J34" s="573" t="s">
        <v>3051</v>
      </c>
      <c r="K34" s="895" t="s">
        <v>1132</v>
      </c>
      <c r="L34" s="895" t="s">
        <v>1143</v>
      </c>
      <c r="M34" s="895"/>
      <c r="N34" s="573" t="s">
        <v>1105</v>
      </c>
      <c r="O34" s="895" t="s">
        <v>3053</v>
      </c>
      <c r="P34" s="895" t="s">
        <v>3054</v>
      </c>
      <c r="Q34" s="895">
        <v>9.1</v>
      </c>
    </row>
    <row r="35" spans="2:17" x14ac:dyDescent="0.25">
      <c r="B35" s="890"/>
      <c r="C35" s="890"/>
      <c r="D35" s="68">
        <v>6</v>
      </c>
      <c r="E35" s="891"/>
      <c r="F35" s="892">
        <v>7</v>
      </c>
      <c r="G35" s="899"/>
      <c r="H35" s="892">
        <v>5</v>
      </c>
      <c r="I35" s="899"/>
      <c r="J35" s="890"/>
      <c r="K35" s="890"/>
      <c r="L35" s="890"/>
      <c r="M35" s="890"/>
      <c r="N35" s="890"/>
      <c r="O35" s="890"/>
      <c r="P35" s="890"/>
      <c r="Q35" s="890"/>
    </row>
    <row r="36" spans="2:17" x14ac:dyDescent="0.25">
      <c r="B36" s="895">
        <v>17</v>
      </c>
      <c r="C36" s="895" t="s">
        <v>3075</v>
      </c>
      <c r="D36" s="896">
        <v>3</v>
      </c>
      <c r="E36" s="904"/>
      <c r="F36" s="889">
        <v>2</v>
      </c>
      <c r="G36" s="898"/>
      <c r="H36" s="889">
        <v>4</v>
      </c>
      <c r="I36" s="898"/>
      <c r="J36" s="573" t="s">
        <v>3051</v>
      </c>
      <c r="K36" s="895" t="s">
        <v>1133</v>
      </c>
      <c r="L36" s="895" t="s">
        <v>1144</v>
      </c>
      <c r="M36" s="895"/>
      <c r="N36" s="573" t="s">
        <v>1105</v>
      </c>
      <c r="O36" s="895" t="s">
        <v>3053</v>
      </c>
      <c r="P36" s="895" t="s">
        <v>3054</v>
      </c>
      <c r="Q36" s="895">
        <v>9.1</v>
      </c>
    </row>
    <row r="37" spans="2:17" x14ac:dyDescent="0.25">
      <c r="B37" s="890"/>
      <c r="C37" s="890"/>
      <c r="D37" s="68">
        <v>6</v>
      </c>
      <c r="E37" s="891"/>
      <c r="F37" s="892">
        <v>7</v>
      </c>
      <c r="G37" s="899"/>
      <c r="H37" s="892">
        <v>5</v>
      </c>
      <c r="I37" s="899"/>
      <c r="J37" s="890"/>
      <c r="K37" s="890"/>
      <c r="L37" s="890"/>
      <c r="M37" s="890"/>
      <c r="N37" s="890"/>
      <c r="O37" s="890"/>
      <c r="P37" s="890"/>
      <c r="Q37" s="890"/>
    </row>
    <row r="38" spans="2:17" x14ac:dyDescent="0.25">
      <c r="B38" s="895">
        <v>18</v>
      </c>
      <c r="C38" s="895" t="s">
        <v>3078</v>
      </c>
      <c r="D38" s="896">
        <v>3</v>
      </c>
      <c r="E38" s="897"/>
      <c r="F38" s="889">
        <v>2</v>
      </c>
      <c r="G38" s="898"/>
      <c r="H38" s="889">
        <v>4</v>
      </c>
      <c r="I38" s="898"/>
      <c r="J38" s="573" t="s">
        <v>3051</v>
      </c>
      <c r="K38" s="895" t="s">
        <v>3076</v>
      </c>
      <c r="L38" s="895" t="s">
        <v>3077</v>
      </c>
      <c r="M38" s="895"/>
      <c r="N38" s="573" t="s">
        <v>1105</v>
      </c>
      <c r="O38" s="895" t="s">
        <v>3053</v>
      </c>
      <c r="P38" s="895" t="s">
        <v>3054</v>
      </c>
      <c r="Q38" s="895">
        <v>9.1</v>
      </c>
    </row>
    <row r="39" spans="2:17" x14ac:dyDescent="0.25">
      <c r="B39" s="890"/>
      <c r="C39" s="890"/>
      <c r="D39" s="68">
        <v>6</v>
      </c>
      <c r="E39" s="891"/>
      <c r="F39" s="892">
        <v>7</v>
      </c>
      <c r="G39" s="899"/>
      <c r="H39" s="892">
        <v>5</v>
      </c>
      <c r="I39" s="899"/>
      <c r="J39" s="890"/>
      <c r="K39" s="890"/>
      <c r="L39" s="890"/>
      <c r="M39" s="890"/>
      <c r="N39" s="890"/>
      <c r="O39" s="890"/>
      <c r="P39" s="890"/>
      <c r="Q39" s="890"/>
    </row>
    <row r="40" spans="2:17" x14ac:dyDescent="0.25">
      <c r="B40" s="895">
        <v>19</v>
      </c>
      <c r="C40" s="895" t="s">
        <v>3081</v>
      </c>
      <c r="D40" s="896">
        <v>3</v>
      </c>
      <c r="E40" s="897"/>
      <c r="F40" s="889">
        <v>2</v>
      </c>
      <c r="G40" s="898"/>
      <c r="H40" s="889">
        <v>4</v>
      </c>
      <c r="I40" s="898"/>
      <c r="J40" s="573" t="s">
        <v>3051</v>
      </c>
      <c r="K40" s="895" t="s">
        <v>3079</v>
      </c>
      <c r="L40" s="895" t="s">
        <v>3080</v>
      </c>
      <c r="M40" s="895"/>
      <c r="N40" s="573" t="s">
        <v>1105</v>
      </c>
      <c r="O40" s="895" t="s">
        <v>3053</v>
      </c>
      <c r="P40" s="895" t="s">
        <v>3054</v>
      </c>
      <c r="Q40" s="895">
        <v>9.1</v>
      </c>
    </row>
    <row r="41" spans="2:17" x14ac:dyDescent="0.25">
      <c r="B41" s="890"/>
      <c r="C41" s="890"/>
      <c r="D41" s="68">
        <v>6</v>
      </c>
      <c r="E41" s="891"/>
      <c r="F41" s="892">
        <v>7</v>
      </c>
      <c r="G41" s="899"/>
      <c r="H41" s="892">
        <v>5</v>
      </c>
      <c r="I41" s="899"/>
      <c r="J41" s="890"/>
      <c r="K41" s="890"/>
      <c r="L41" s="890"/>
      <c r="M41" s="890"/>
      <c r="N41" s="890"/>
      <c r="O41" s="890"/>
      <c r="P41" s="890"/>
      <c r="Q41" s="890"/>
    </row>
    <row r="42" spans="2:17" x14ac:dyDescent="0.25">
      <c r="B42" s="895">
        <v>20</v>
      </c>
      <c r="C42" s="895" t="s">
        <v>3084</v>
      </c>
      <c r="D42" s="896">
        <v>3</v>
      </c>
      <c r="E42" s="897"/>
      <c r="F42" s="889">
        <v>2</v>
      </c>
      <c r="G42" s="905"/>
      <c r="H42" s="889">
        <v>4</v>
      </c>
      <c r="I42" s="898"/>
      <c r="J42" s="573" t="s">
        <v>3242</v>
      </c>
      <c r="K42" s="895" t="s">
        <v>3082</v>
      </c>
      <c r="L42" s="895" t="s">
        <v>3083</v>
      </c>
      <c r="M42" s="895"/>
      <c r="N42" s="895" t="s">
        <v>1105</v>
      </c>
      <c r="O42" s="895" t="s">
        <v>3053</v>
      </c>
      <c r="P42" s="895" t="s">
        <v>3054</v>
      </c>
      <c r="Q42" s="895">
        <v>9.1</v>
      </c>
    </row>
    <row r="43" spans="2:17" x14ac:dyDescent="0.25">
      <c r="B43" s="890"/>
      <c r="C43" s="890"/>
      <c r="D43" s="68">
        <v>6</v>
      </c>
      <c r="E43" s="891"/>
      <c r="F43" s="892">
        <v>7</v>
      </c>
      <c r="G43" s="906"/>
      <c r="H43" s="892">
        <v>5</v>
      </c>
      <c r="I43" s="899"/>
      <c r="J43" s="890"/>
      <c r="K43" s="890"/>
      <c r="L43" s="890"/>
      <c r="M43" s="890"/>
      <c r="N43" s="890"/>
      <c r="O43" s="890"/>
      <c r="P43" s="890"/>
      <c r="Q43" s="890"/>
    </row>
    <row r="44" spans="2:17" x14ac:dyDescent="0.25">
      <c r="B44" s="895">
        <v>21</v>
      </c>
      <c r="C44" s="895" t="s">
        <v>3087</v>
      </c>
      <c r="D44" s="896">
        <v>3</v>
      </c>
      <c r="E44" s="907"/>
      <c r="F44" s="889">
        <v>2</v>
      </c>
      <c r="G44" s="907"/>
      <c r="H44" s="889">
        <v>4</v>
      </c>
      <c r="I44" s="908"/>
      <c r="J44" s="573" t="s">
        <v>3242</v>
      </c>
      <c r="K44" s="895" t="s">
        <v>3085</v>
      </c>
      <c r="L44" s="895" t="s">
        <v>3086</v>
      </c>
      <c r="M44" s="895"/>
      <c r="N44" s="895" t="s">
        <v>1105</v>
      </c>
      <c r="O44" s="895" t="s">
        <v>3053</v>
      </c>
      <c r="P44" s="895" t="s">
        <v>3054</v>
      </c>
      <c r="Q44" s="895">
        <v>9.1</v>
      </c>
    </row>
    <row r="45" spans="2:17" x14ac:dyDescent="0.25">
      <c r="B45" s="890"/>
      <c r="C45" s="890"/>
      <c r="D45" s="68">
        <v>6</v>
      </c>
      <c r="E45" s="909"/>
      <c r="F45" s="892">
        <v>7</v>
      </c>
      <c r="G45" s="909"/>
      <c r="H45" s="892">
        <v>5</v>
      </c>
      <c r="I45" s="906"/>
      <c r="J45" s="890"/>
      <c r="K45" s="890"/>
      <c r="L45" s="890"/>
      <c r="M45" s="890"/>
      <c r="N45" s="890"/>
      <c r="O45" s="890"/>
      <c r="P45" s="890"/>
      <c r="Q45" s="890"/>
    </row>
    <row r="46" spans="2:17" x14ac:dyDescent="0.25">
      <c r="B46" s="895">
        <v>22</v>
      </c>
      <c r="C46" s="895" t="s">
        <v>3090</v>
      </c>
      <c r="D46" s="896">
        <v>3</v>
      </c>
      <c r="E46" s="905"/>
      <c r="F46" s="889">
        <v>2</v>
      </c>
      <c r="G46" s="905"/>
      <c r="H46" s="889">
        <v>4</v>
      </c>
      <c r="I46" s="910"/>
      <c r="J46" s="573" t="s">
        <v>3242</v>
      </c>
      <c r="K46" s="895" t="s">
        <v>3085</v>
      </c>
      <c r="L46" s="895" t="s">
        <v>3086</v>
      </c>
      <c r="M46" s="911"/>
      <c r="N46" s="573" t="s">
        <v>1105</v>
      </c>
      <c r="O46" s="895" t="s">
        <v>3053</v>
      </c>
      <c r="P46" s="895" t="s">
        <v>3054</v>
      </c>
      <c r="Q46" s="895">
        <v>9.1</v>
      </c>
    </row>
    <row r="47" spans="2:17" x14ac:dyDescent="0.25">
      <c r="B47" s="890"/>
      <c r="C47" s="890"/>
      <c r="D47" s="68">
        <v>6</v>
      </c>
      <c r="E47" s="906"/>
      <c r="F47" s="892">
        <v>7</v>
      </c>
      <c r="G47" s="906"/>
      <c r="H47" s="892">
        <v>5</v>
      </c>
      <c r="I47" s="906"/>
      <c r="J47" s="890"/>
      <c r="K47" s="890"/>
      <c r="L47" s="890"/>
      <c r="M47" s="912"/>
      <c r="N47" s="890"/>
      <c r="O47" s="890"/>
      <c r="P47" s="890"/>
      <c r="Q47" s="890"/>
    </row>
    <row r="48" spans="2:17" x14ac:dyDescent="0.25">
      <c r="B48" s="895">
        <v>23</v>
      </c>
      <c r="C48" s="895" t="s">
        <v>3093</v>
      </c>
      <c r="D48" s="896">
        <v>3</v>
      </c>
      <c r="E48" s="897"/>
      <c r="F48" s="889">
        <v>2</v>
      </c>
      <c r="G48" s="898"/>
      <c r="H48" s="889">
        <v>4</v>
      </c>
      <c r="I48" s="898"/>
      <c r="J48" s="573" t="s">
        <v>3051</v>
      </c>
      <c r="K48" s="895" t="s">
        <v>3088</v>
      </c>
      <c r="L48" s="895" t="s">
        <v>3089</v>
      </c>
      <c r="M48" s="895"/>
      <c r="N48" s="573" t="s">
        <v>1105</v>
      </c>
      <c r="O48" s="895" t="s">
        <v>3053</v>
      </c>
      <c r="P48" s="895" t="s">
        <v>3054</v>
      </c>
      <c r="Q48" s="895">
        <v>9.1</v>
      </c>
    </row>
    <row r="49" spans="2:17" x14ac:dyDescent="0.25">
      <c r="B49" s="890"/>
      <c r="C49" s="890"/>
      <c r="D49" s="68">
        <v>6</v>
      </c>
      <c r="E49" s="43"/>
      <c r="F49" s="892">
        <v>7</v>
      </c>
      <c r="G49" s="899"/>
      <c r="H49" s="892">
        <v>5</v>
      </c>
      <c r="I49" s="899"/>
      <c r="J49" s="890"/>
      <c r="K49" s="890"/>
      <c r="L49" s="890"/>
      <c r="M49" s="890"/>
      <c r="N49" s="890"/>
      <c r="O49" s="890"/>
      <c r="P49" s="890"/>
      <c r="Q49" s="890"/>
    </row>
    <row r="50" spans="2:17" x14ac:dyDescent="0.25">
      <c r="B50" s="895">
        <v>24</v>
      </c>
      <c r="C50" s="895" t="s">
        <v>3096</v>
      </c>
      <c r="D50" s="913">
        <v>3</v>
      </c>
      <c r="E50" s="897"/>
      <c r="F50" s="889">
        <v>2</v>
      </c>
      <c r="G50" s="898"/>
      <c r="H50" s="889">
        <v>4</v>
      </c>
      <c r="I50" s="898"/>
      <c r="J50" s="573" t="s">
        <v>3051</v>
      </c>
      <c r="K50" s="895" t="s">
        <v>3091</v>
      </c>
      <c r="L50" s="895" t="s">
        <v>3092</v>
      </c>
      <c r="M50" s="895"/>
      <c r="N50" s="573" t="s">
        <v>1105</v>
      </c>
      <c r="O50" s="895" t="s">
        <v>3053</v>
      </c>
      <c r="P50" s="895" t="s">
        <v>3054</v>
      </c>
      <c r="Q50" s="895">
        <v>9.1</v>
      </c>
    </row>
    <row r="51" spans="2:17" x14ac:dyDescent="0.25">
      <c r="B51" s="890"/>
      <c r="C51" s="890"/>
      <c r="D51" s="68">
        <v>6</v>
      </c>
      <c r="E51" s="891"/>
      <c r="F51" s="892">
        <v>7</v>
      </c>
      <c r="G51" s="899"/>
      <c r="H51" s="892">
        <v>5</v>
      </c>
      <c r="I51" s="899"/>
      <c r="J51" s="890"/>
      <c r="K51" s="890"/>
      <c r="L51" s="890"/>
      <c r="M51" s="890"/>
      <c r="N51" s="890"/>
      <c r="O51" s="890"/>
      <c r="P51" s="890"/>
      <c r="Q51" s="890"/>
    </row>
    <row r="52" spans="2:17" x14ac:dyDescent="0.25">
      <c r="B52" s="895">
        <v>25</v>
      </c>
      <c r="C52" s="911" t="s">
        <v>3099</v>
      </c>
      <c r="D52" s="896">
        <v>3</v>
      </c>
      <c r="E52" s="43"/>
      <c r="F52" s="889">
        <v>2</v>
      </c>
      <c r="G52" s="898"/>
      <c r="H52" s="889">
        <v>4</v>
      </c>
      <c r="I52" s="898"/>
      <c r="J52" s="573" t="s">
        <v>3051</v>
      </c>
      <c r="K52" s="895" t="s">
        <v>3094</v>
      </c>
      <c r="L52" s="895" t="s">
        <v>3095</v>
      </c>
      <c r="M52" s="895"/>
      <c r="N52" s="573" t="s">
        <v>1105</v>
      </c>
      <c r="O52" s="895" t="s">
        <v>3053</v>
      </c>
      <c r="P52" s="895" t="s">
        <v>3063</v>
      </c>
      <c r="Q52" s="895">
        <v>9.1</v>
      </c>
    </row>
    <row r="53" spans="2:17" x14ac:dyDescent="0.25">
      <c r="B53" s="890"/>
      <c r="C53" s="912"/>
      <c r="D53" s="68">
        <v>6</v>
      </c>
      <c r="E53" s="891"/>
      <c r="F53" s="892">
        <v>7</v>
      </c>
      <c r="G53" s="899"/>
      <c r="H53" s="892">
        <v>5</v>
      </c>
      <c r="I53" s="899"/>
      <c r="J53" s="890"/>
      <c r="K53" s="890"/>
      <c r="L53" s="890"/>
      <c r="M53" s="890"/>
      <c r="N53" s="890"/>
      <c r="O53" s="890"/>
      <c r="P53" s="890"/>
      <c r="Q53" s="890"/>
    </row>
    <row r="54" spans="2:17" x14ac:dyDescent="0.25">
      <c r="B54" s="895">
        <v>26</v>
      </c>
      <c r="C54" s="895" t="s">
        <v>3102</v>
      </c>
      <c r="D54" s="896">
        <v>3</v>
      </c>
      <c r="E54" s="897"/>
      <c r="F54" s="889">
        <v>2</v>
      </c>
      <c r="G54" s="898"/>
      <c r="H54" s="889">
        <v>4</v>
      </c>
      <c r="I54" s="898"/>
      <c r="J54" s="573" t="s">
        <v>3051</v>
      </c>
      <c r="K54" s="895" t="s">
        <v>3094</v>
      </c>
      <c r="L54" s="895" t="s">
        <v>3095</v>
      </c>
      <c r="M54" s="895"/>
      <c r="N54" s="573" t="s">
        <v>1105</v>
      </c>
      <c r="O54" s="895" t="s">
        <v>3053</v>
      </c>
      <c r="P54" s="895" t="s">
        <v>3063</v>
      </c>
      <c r="Q54" s="895">
        <v>9.1</v>
      </c>
    </row>
    <row r="55" spans="2:17" x14ac:dyDescent="0.25">
      <c r="B55" s="890"/>
      <c r="C55" s="890"/>
      <c r="D55" s="68">
        <v>6</v>
      </c>
      <c r="E55" s="891"/>
      <c r="F55" s="892">
        <v>7</v>
      </c>
      <c r="G55" s="899"/>
      <c r="H55" s="892">
        <v>5</v>
      </c>
      <c r="I55" s="899"/>
      <c r="J55" s="890"/>
      <c r="K55" s="890"/>
      <c r="L55" s="890"/>
      <c r="M55" s="890"/>
      <c r="N55" s="890"/>
      <c r="O55" s="890"/>
      <c r="P55" s="890"/>
      <c r="Q55" s="890"/>
    </row>
    <row r="56" spans="2:17" x14ac:dyDescent="0.25">
      <c r="B56" s="895">
        <v>27</v>
      </c>
      <c r="C56" s="895" t="s">
        <v>202</v>
      </c>
      <c r="D56" s="896">
        <v>3</v>
      </c>
      <c r="E56" s="897"/>
      <c r="F56" s="889">
        <v>2</v>
      </c>
      <c r="G56" s="898"/>
      <c r="H56" s="889">
        <v>4</v>
      </c>
      <c r="I56" s="898"/>
      <c r="J56" s="573" t="s">
        <v>3104</v>
      </c>
      <c r="K56" s="895" t="s">
        <v>3097</v>
      </c>
      <c r="L56" s="895" t="s">
        <v>3098</v>
      </c>
      <c r="M56" s="895"/>
      <c r="N56" s="573" t="s">
        <v>1105</v>
      </c>
      <c r="O56" s="895" t="s">
        <v>3053</v>
      </c>
      <c r="P56" s="895" t="s">
        <v>3054</v>
      </c>
      <c r="Q56" s="895">
        <v>9.1</v>
      </c>
    </row>
    <row r="57" spans="2:17" x14ac:dyDescent="0.25">
      <c r="B57" s="890"/>
      <c r="C57" s="890"/>
      <c r="D57" s="68">
        <v>6</v>
      </c>
      <c r="E57" s="891"/>
      <c r="F57" s="892">
        <v>7</v>
      </c>
      <c r="G57" s="899"/>
      <c r="H57" s="892">
        <v>5</v>
      </c>
      <c r="I57" s="899"/>
      <c r="J57" s="890"/>
      <c r="K57" s="890"/>
      <c r="L57" s="890"/>
      <c r="M57" s="890"/>
      <c r="N57" s="890"/>
      <c r="O57" s="890"/>
      <c r="P57" s="890"/>
      <c r="Q57" s="890"/>
    </row>
    <row r="58" spans="2:17" x14ac:dyDescent="0.25">
      <c r="B58" s="895">
        <v>28</v>
      </c>
      <c r="C58" s="895" t="s">
        <v>204</v>
      </c>
      <c r="D58" s="896">
        <v>3</v>
      </c>
      <c r="E58" s="897"/>
      <c r="F58" s="889">
        <v>2</v>
      </c>
      <c r="G58" s="898"/>
      <c r="H58" s="889">
        <v>4</v>
      </c>
      <c r="I58" s="898"/>
      <c r="J58" s="573" t="s">
        <v>3104</v>
      </c>
      <c r="K58" s="895" t="s">
        <v>3100</v>
      </c>
      <c r="L58" s="895" t="s">
        <v>3101</v>
      </c>
      <c r="M58" s="895"/>
      <c r="N58" s="573" t="s">
        <v>1105</v>
      </c>
      <c r="O58" s="895" t="s">
        <v>3053</v>
      </c>
      <c r="P58" s="895" t="s">
        <v>3054</v>
      </c>
      <c r="Q58" s="895">
        <v>9.1</v>
      </c>
    </row>
    <row r="59" spans="2:17" x14ac:dyDescent="0.25">
      <c r="B59" s="890"/>
      <c r="C59" s="890"/>
      <c r="D59" s="68">
        <v>6</v>
      </c>
      <c r="E59" s="891"/>
      <c r="F59" s="892">
        <v>7</v>
      </c>
      <c r="G59" s="899"/>
      <c r="H59" s="892">
        <v>5</v>
      </c>
      <c r="I59" s="899"/>
      <c r="J59" s="890"/>
      <c r="K59" s="890"/>
      <c r="L59" s="890"/>
      <c r="M59" s="890"/>
      <c r="N59" s="890"/>
      <c r="O59" s="890"/>
      <c r="P59" s="890"/>
      <c r="Q59" s="890"/>
    </row>
    <row r="60" spans="2:17" x14ac:dyDescent="0.25">
      <c r="B60" s="895">
        <v>29</v>
      </c>
      <c r="C60" s="895"/>
      <c r="D60" s="896"/>
      <c r="E60" s="897"/>
      <c r="F60" s="889"/>
      <c r="G60" s="898"/>
      <c r="H60" s="889"/>
      <c r="I60" s="898"/>
      <c r="J60" s="573"/>
      <c r="K60" s="895"/>
      <c r="L60" s="895"/>
      <c r="M60" s="895"/>
      <c r="N60" s="573"/>
      <c r="O60" s="895"/>
      <c r="P60" s="895"/>
      <c r="Q60" s="895"/>
    </row>
    <row r="61" spans="2:17" x14ac:dyDescent="0.25">
      <c r="B61" s="890"/>
      <c r="C61" s="890"/>
      <c r="D61" s="68"/>
      <c r="E61" s="891"/>
      <c r="F61" s="892"/>
      <c r="G61" s="899"/>
      <c r="H61" s="892"/>
      <c r="I61" s="899"/>
      <c r="J61" s="890"/>
      <c r="K61" s="890"/>
      <c r="L61" s="890"/>
      <c r="M61" s="890"/>
      <c r="N61" s="890"/>
      <c r="O61" s="890"/>
      <c r="P61" s="890"/>
      <c r="Q61" s="890"/>
    </row>
    <row r="62" spans="2:17" x14ac:dyDescent="0.25">
      <c r="B62" s="895">
        <v>30</v>
      </c>
      <c r="C62" s="895"/>
      <c r="D62" s="896"/>
      <c r="E62" s="897"/>
      <c r="F62" s="889"/>
      <c r="G62" s="898"/>
      <c r="H62" s="889"/>
      <c r="I62" s="898"/>
      <c r="J62" s="573"/>
      <c r="K62" s="895"/>
      <c r="L62" s="895"/>
      <c r="M62" s="895"/>
      <c r="N62" s="573"/>
      <c r="O62" s="895"/>
      <c r="P62" s="903"/>
      <c r="Q62" s="895"/>
    </row>
    <row r="63" spans="2:17" x14ac:dyDescent="0.25">
      <c r="B63" s="890"/>
      <c r="C63" s="890"/>
      <c r="D63" s="68"/>
      <c r="E63" s="891"/>
      <c r="F63" s="892"/>
      <c r="G63" s="899"/>
      <c r="H63" s="892"/>
      <c r="I63" s="899"/>
      <c r="J63" s="890"/>
      <c r="K63" s="890"/>
      <c r="L63" s="890"/>
      <c r="M63" s="890"/>
      <c r="N63" s="890"/>
      <c r="O63" s="890"/>
      <c r="P63" s="894"/>
      <c r="Q63" s="890"/>
    </row>
    <row r="64" spans="2:17" x14ac:dyDescent="0.25">
      <c r="B64" s="895">
        <v>31</v>
      </c>
      <c r="C64" s="895"/>
      <c r="D64" s="896"/>
      <c r="E64" s="905"/>
      <c r="F64" s="889"/>
      <c r="G64" s="905"/>
      <c r="H64" s="889"/>
      <c r="I64" s="905"/>
      <c r="J64" s="573"/>
      <c r="K64" s="895"/>
      <c r="L64" s="895"/>
      <c r="M64" s="914"/>
      <c r="N64" s="573"/>
      <c r="O64" s="895"/>
      <c r="P64" s="903"/>
      <c r="Q64" s="895"/>
    </row>
    <row r="65" spans="2:17" x14ac:dyDescent="0.25">
      <c r="B65" s="890"/>
      <c r="C65" s="890"/>
      <c r="D65" s="68"/>
      <c r="E65" s="906"/>
      <c r="F65" s="892"/>
      <c r="G65" s="906"/>
      <c r="H65" s="892"/>
      <c r="I65" s="906"/>
      <c r="J65" s="890"/>
      <c r="K65" s="890"/>
      <c r="L65" s="890"/>
      <c r="M65" s="915"/>
      <c r="N65" s="890"/>
      <c r="O65" s="890"/>
      <c r="P65" s="894"/>
      <c r="Q65" s="890"/>
    </row>
    <row r="66" spans="2:17" x14ac:dyDescent="0.25">
      <c r="B66" s="895">
        <v>32</v>
      </c>
      <c r="C66" s="895"/>
      <c r="D66" s="896"/>
      <c r="E66" s="905"/>
      <c r="F66" s="889"/>
      <c r="G66" s="905"/>
      <c r="H66" s="889"/>
      <c r="I66" s="905"/>
      <c r="J66" s="573"/>
      <c r="K66" s="895"/>
      <c r="L66" s="895"/>
      <c r="M66" s="914"/>
      <c r="N66" s="573"/>
      <c r="O66" s="895"/>
      <c r="P66" s="903"/>
      <c r="Q66" s="895"/>
    </row>
    <row r="67" spans="2:17" x14ac:dyDescent="0.25">
      <c r="B67" s="890"/>
      <c r="C67" s="890"/>
      <c r="D67" s="68"/>
      <c r="E67" s="906"/>
      <c r="F67" s="892"/>
      <c r="G67" s="906"/>
      <c r="H67" s="892"/>
      <c r="I67" s="906"/>
      <c r="J67" s="890"/>
      <c r="K67" s="890"/>
      <c r="L67" s="890"/>
      <c r="M67" s="915"/>
      <c r="N67" s="890"/>
      <c r="O67" s="890"/>
      <c r="P67" s="894"/>
      <c r="Q67" s="890"/>
    </row>
    <row r="68" spans="2:17" x14ac:dyDescent="0.25">
      <c r="B68" s="895">
        <v>33</v>
      </c>
      <c r="C68" s="895"/>
      <c r="D68" s="896"/>
      <c r="E68" s="897"/>
      <c r="F68" s="889"/>
      <c r="G68" s="905"/>
      <c r="H68" s="889"/>
      <c r="I68" s="898"/>
      <c r="J68" s="573"/>
      <c r="K68" s="895"/>
      <c r="L68" s="895"/>
      <c r="M68" s="914"/>
      <c r="N68" s="573"/>
      <c r="O68" s="895"/>
      <c r="P68" s="903"/>
      <c r="Q68" s="895"/>
    </row>
    <row r="69" spans="2:17" x14ac:dyDescent="0.25">
      <c r="B69" s="890"/>
      <c r="C69" s="890"/>
      <c r="D69" s="68"/>
      <c r="E69" s="891"/>
      <c r="F69" s="892"/>
      <c r="G69" s="906"/>
      <c r="H69" s="892"/>
      <c r="I69" s="916"/>
      <c r="J69" s="890"/>
      <c r="K69" s="890"/>
      <c r="L69" s="890"/>
      <c r="M69" s="915"/>
      <c r="N69" s="890"/>
      <c r="O69" s="890"/>
      <c r="P69" s="894"/>
      <c r="Q69" s="890"/>
    </row>
    <row r="70" spans="2:17" x14ac:dyDescent="0.25">
      <c r="B70" s="895">
        <v>34</v>
      </c>
      <c r="C70" s="895"/>
      <c r="D70" s="896"/>
      <c r="E70" s="897"/>
      <c r="F70" s="889"/>
      <c r="G70" s="898"/>
      <c r="H70" s="889"/>
      <c r="I70" s="898"/>
      <c r="J70" s="573"/>
      <c r="K70" s="895"/>
      <c r="L70" s="895"/>
      <c r="M70" s="914"/>
      <c r="N70" s="573"/>
      <c r="O70" s="895"/>
      <c r="P70" s="903"/>
      <c r="Q70" s="895"/>
    </row>
    <row r="71" spans="2:17" x14ac:dyDescent="0.25">
      <c r="B71" s="890"/>
      <c r="C71" s="890"/>
      <c r="D71" s="68"/>
      <c r="E71" s="891"/>
      <c r="F71" s="892"/>
      <c r="G71" s="899"/>
      <c r="H71" s="892"/>
      <c r="I71" s="899"/>
      <c r="J71" s="890"/>
      <c r="K71" s="890"/>
      <c r="L71" s="890"/>
      <c r="M71" s="915"/>
      <c r="N71" s="890"/>
      <c r="O71" s="890"/>
      <c r="P71" s="894"/>
      <c r="Q71" s="890"/>
    </row>
    <row r="72" spans="2:17" x14ac:dyDescent="0.25">
      <c r="B72" s="573">
        <v>35</v>
      </c>
      <c r="C72" s="895"/>
      <c r="D72" s="896"/>
      <c r="E72" s="905"/>
      <c r="F72" s="889"/>
      <c r="G72" s="905"/>
      <c r="H72" s="889"/>
      <c r="I72" s="905"/>
      <c r="J72" s="573"/>
      <c r="K72" s="895"/>
      <c r="L72" s="895"/>
      <c r="M72" s="914"/>
      <c r="N72" s="573"/>
      <c r="O72" s="895"/>
      <c r="P72" s="903"/>
      <c r="Q72" s="895"/>
    </row>
    <row r="73" spans="2:17" ht="15.75" thickBot="1" x14ac:dyDescent="0.3">
      <c r="B73" s="917"/>
      <c r="C73" s="917"/>
      <c r="D73" s="68"/>
      <c r="E73" s="906"/>
      <c r="F73" s="892"/>
      <c r="G73" s="906"/>
      <c r="H73" s="892"/>
      <c r="I73" s="906"/>
      <c r="J73" s="890"/>
      <c r="K73" s="917"/>
      <c r="L73" s="890"/>
      <c r="M73" s="918"/>
      <c r="N73" s="890"/>
      <c r="O73" s="890"/>
      <c r="P73" s="894"/>
      <c r="Q73" s="890"/>
    </row>
    <row r="74" spans="2:17" x14ac:dyDescent="0.25">
      <c r="B74" s="573">
        <v>36</v>
      </c>
      <c r="C74" s="895"/>
      <c r="D74" s="896"/>
      <c r="E74" s="897"/>
      <c r="F74" s="889"/>
      <c r="G74" s="898"/>
      <c r="H74" s="889"/>
      <c r="I74" s="898"/>
      <c r="J74" s="573"/>
      <c r="K74" s="895"/>
      <c r="L74" s="895"/>
      <c r="M74" s="919"/>
      <c r="N74" s="573"/>
      <c r="O74" s="895"/>
      <c r="P74" s="903"/>
      <c r="Q74" s="895"/>
    </row>
    <row r="75" spans="2:17" ht="15.75" thickBot="1" x14ac:dyDescent="0.3">
      <c r="B75" s="917"/>
      <c r="C75" s="917"/>
      <c r="D75" s="68"/>
      <c r="E75" s="891"/>
      <c r="F75" s="892"/>
      <c r="G75" s="899"/>
      <c r="H75" s="892"/>
      <c r="I75" s="899"/>
      <c r="J75" s="890"/>
      <c r="K75" s="917"/>
      <c r="L75" s="890"/>
      <c r="M75" s="920"/>
      <c r="N75" s="890"/>
      <c r="O75" s="890"/>
      <c r="P75" s="894"/>
      <c r="Q75" s="890"/>
    </row>
    <row r="76" spans="2:17" x14ac:dyDescent="0.25">
      <c r="B76" s="573">
        <v>37</v>
      </c>
      <c r="C76" s="895"/>
      <c r="D76" s="896">
        <v>3</v>
      </c>
      <c r="E76" s="897"/>
      <c r="F76" s="889"/>
      <c r="G76" s="898"/>
      <c r="H76" s="889"/>
      <c r="I76" s="898"/>
      <c r="J76" s="573"/>
      <c r="K76" s="895"/>
      <c r="L76" s="895"/>
      <c r="M76" s="574"/>
      <c r="N76" s="573"/>
      <c r="O76" s="895"/>
      <c r="P76" s="903"/>
      <c r="Q76" s="895"/>
    </row>
    <row r="77" spans="2:17" ht="15.75" thickBot="1" x14ac:dyDescent="0.3">
      <c r="B77" s="917"/>
      <c r="C77" s="917"/>
      <c r="D77" s="68">
        <v>6</v>
      </c>
      <c r="E77" s="891"/>
      <c r="F77" s="892"/>
      <c r="G77" s="899"/>
      <c r="H77" s="892"/>
      <c r="I77" s="899"/>
      <c r="J77" s="890"/>
      <c r="K77" s="917"/>
      <c r="L77" s="890"/>
      <c r="M77" s="917"/>
      <c r="N77" s="890"/>
      <c r="O77" s="890"/>
      <c r="P77" s="894"/>
      <c r="Q77" s="890"/>
    </row>
    <row r="78" spans="2:17" x14ac:dyDescent="0.25">
      <c r="B78" s="573">
        <v>38</v>
      </c>
      <c r="C78" s="895"/>
      <c r="D78" s="896">
        <v>3</v>
      </c>
      <c r="E78" s="897"/>
      <c r="F78" s="889"/>
      <c r="G78" s="898"/>
      <c r="H78" s="889"/>
      <c r="I78" s="898"/>
      <c r="J78" s="573"/>
      <c r="K78" s="895"/>
      <c r="L78" s="895"/>
      <c r="M78" s="919"/>
      <c r="N78" s="573"/>
      <c r="O78" s="895"/>
      <c r="P78" s="903"/>
      <c r="Q78" s="895"/>
    </row>
    <row r="79" spans="2:17" ht="15.75" thickBot="1" x14ac:dyDescent="0.3">
      <c r="B79" s="917"/>
      <c r="C79" s="917"/>
      <c r="D79" s="68">
        <v>6</v>
      </c>
      <c r="E79" s="891"/>
      <c r="F79" s="892"/>
      <c r="G79" s="899"/>
      <c r="H79" s="892"/>
      <c r="I79" s="899"/>
      <c r="J79" s="890"/>
      <c r="K79" s="917"/>
      <c r="L79" s="890"/>
      <c r="M79" s="920"/>
      <c r="N79" s="890"/>
      <c r="O79" s="890"/>
      <c r="P79" s="894"/>
      <c r="Q79" s="890"/>
    </row>
    <row r="80" spans="2:17" x14ac:dyDescent="0.25">
      <c r="C80" s="3"/>
      <c r="G80" s="53"/>
      <c r="I80" s="53"/>
      <c r="J80" s="3"/>
      <c r="M80" s="3"/>
    </row>
    <row r="81" spans="3:17" x14ac:dyDescent="0.25">
      <c r="C81" s="3"/>
      <c r="G81" s="53"/>
      <c r="I81" s="53"/>
      <c r="J81" s="3"/>
      <c r="M81" s="3"/>
    </row>
    <row r="82" spans="3:17" ht="15.75" thickBot="1" x14ac:dyDescent="0.3">
      <c r="C82" s="3"/>
      <c r="G82" s="53"/>
      <c r="I82" s="53"/>
      <c r="J82" s="3"/>
      <c r="M82" s="3"/>
    </row>
    <row r="83" spans="3:17" x14ac:dyDescent="0.25">
      <c r="O83" s="921" t="s">
        <v>3106</v>
      </c>
      <c r="P83" s="921"/>
      <c r="Q83" s="3">
        <f>SUM(Q4:Q79)</f>
        <v>254.7999999999999</v>
      </c>
    </row>
    <row r="84" spans="3:17" x14ac:dyDescent="0.25">
      <c r="O84" s="922" t="s">
        <v>3107</v>
      </c>
      <c r="P84" s="922"/>
      <c r="Q84" s="3">
        <f>Q83*2</f>
        <v>509.5999999999998</v>
      </c>
    </row>
    <row r="85" spans="3:17" x14ac:dyDescent="0.25">
      <c r="O85" s="922" t="s">
        <v>3108</v>
      </c>
      <c r="P85" s="922"/>
      <c r="Q85" s="3">
        <f>(0.3*Q84)+Q84</f>
        <v>662.47999999999979</v>
      </c>
    </row>
  </sheetData>
  <mergeCells count="411">
    <mergeCell ref="P78:P79"/>
    <mergeCell ref="Q78:Q79"/>
    <mergeCell ref="O83:P83"/>
    <mergeCell ref="O84:P84"/>
    <mergeCell ref="O85:P85"/>
    <mergeCell ref="P76:P77"/>
    <mergeCell ref="Q76:Q77"/>
    <mergeCell ref="B78:B79"/>
    <mergeCell ref="C78:C79"/>
    <mergeCell ref="J78:J79"/>
    <mergeCell ref="K78:K79"/>
    <mergeCell ref="L78:L79"/>
    <mergeCell ref="M78:M79"/>
    <mergeCell ref="N78:N79"/>
    <mergeCell ref="O78:O79"/>
    <mergeCell ref="P74:P75"/>
    <mergeCell ref="Q74:Q75"/>
    <mergeCell ref="B76:B77"/>
    <mergeCell ref="C76:C77"/>
    <mergeCell ref="J76:J77"/>
    <mergeCell ref="K76:K77"/>
    <mergeCell ref="L76:L77"/>
    <mergeCell ref="M76:M77"/>
    <mergeCell ref="N76:N77"/>
    <mergeCell ref="O76:O77"/>
    <mergeCell ref="P72:P73"/>
    <mergeCell ref="Q72:Q73"/>
    <mergeCell ref="B74:B75"/>
    <mergeCell ref="C74:C75"/>
    <mergeCell ref="J74:J75"/>
    <mergeCell ref="K74:K75"/>
    <mergeCell ref="L74:L75"/>
    <mergeCell ref="M74:M75"/>
    <mergeCell ref="N74:N75"/>
    <mergeCell ref="O74:O75"/>
    <mergeCell ref="J72:J73"/>
    <mergeCell ref="K72:K73"/>
    <mergeCell ref="L72:L73"/>
    <mergeCell ref="M72:M73"/>
    <mergeCell ref="N72:N73"/>
    <mergeCell ref="O72:O73"/>
    <mergeCell ref="M70:M71"/>
    <mergeCell ref="N70:N71"/>
    <mergeCell ref="O70:O71"/>
    <mergeCell ref="P70:P71"/>
    <mergeCell ref="Q70:Q71"/>
    <mergeCell ref="B72:B73"/>
    <mergeCell ref="C72:C73"/>
    <mergeCell ref="E72:E73"/>
    <mergeCell ref="G72:G73"/>
    <mergeCell ref="I72:I73"/>
    <mergeCell ref="M68:M69"/>
    <mergeCell ref="N68:N69"/>
    <mergeCell ref="O68:O69"/>
    <mergeCell ref="P68:P69"/>
    <mergeCell ref="Q68:Q69"/>
    <mergeCell ref="B70:B71"/>
    <mergeCell ref="C70:C71"/>
    <mergeCell ref="J70:J71"/>
    <mergeCell ref="K70:K71"/>
    <mergeCell ref="L70:L71"/>
    <mergeCell ref="N66:N67"/>
    <mergeCell ref="O66:O67"/>
    <mergeCell ref="P66:P67"/>
    <mergeCell ref="Q66:Q67"/>
    <mergeCell ref="B68:B69"/>
    <mergeCell ref="C68:C69"/>
    <mergeCell ref="G68:G69"/>
    <mergeCell ref="J68:J69"/>
    <mergeCell ref="K68:K69"/>
    <mergeCell ref="L68:L69"/>
    <mergeCell ref="Q64:Q65"/>
    <mergeCell ref="B66:B67"/>
    <mergeCell ref="C66:C67"/>
    <mergeCell ref="E66:E67"/>
    <mergeCell ref="G66:G67"/>
    <mergeCell ref="I66:I67"/>
    <mergeCell ref="J66:J67"/>
    <mergeCell ref="K66:K67"/>
    <mergeCell ref="L66:L67"/>
    <mergeCell ref="M66:M67"/>
    <mergeCell ref="K64:K65"/>
    <mergeCell ref="L64:L65"/>
    <mergeCell ref="M64:M65"/>
    <mergeCell ref="N64:N65"/>
    <mergeCell ref="O64:O65"/>
    <mergeCell ref="P64:P65"/>
    <mergeCell ref="N62:N63"/>
    <mergeCell ref="O62:O63"/>
    <mergeCell ref="P62:P63"/>
    <mergeCell ref="Q62:Q63"/>
    <mergeCell ref="B64:B65"/>
    <mergeCell ref="C64:C65"/>
    <mergeCell ref="E64:E65"/>
    <mergeCell ref="G64:G65"/>
    <mergeCell ref="I64:I65"/>
    <mergeCell ref="J64:J65"/>
    <mergeCell ref="N60:N61"/>
    <mergeCell ref="O60:O61"/>
    <mergeCell ref="P60:P61"/>
    <mergeCell ref="Q60:Q61"/>
    <mergeCell ref="B62:B63"/>
    <mergeCell ref="C62:C63"/>
    <mergeCell ref="J62:J63"/>
    <mergeCell ref="K62:K63"/>
    <mergeCell ref="L62:L63"/>
    <mergeCell ref="M62:M63"/>
    <mergeCell ref="N58:N59"/>
    <mergeCell ref="O58:O59"/>
    <mergeCell ref="P58:P59"/>
    <mergeCell ref="Q58:Q59"/>
    <mergeCell ref="B60:B61"/>
    <mergeCell ref="C60:C61"/>
    <mergeCell ref="J60:J61"/>
    <mergeCell ref="K60:K61"/>
    <mergeCell ref="L60:L61"/>
    <mergeCell ref="M60:M61"/>
    <mergeCell ref="N56:N57"/>
    <mergeCell ref="O56:O57"/>
    <mergeCell ref="P56:P57"/>
    <mergeCell ref="Q56:Q57"/>
    <mergeCell ref="B58:B59"/>
    <mergeCell ref="C58:C59"/>
    <mergeCell ref="J58:J59"/>
    <mergeCell ref="K58:K59"/>
    <mergeCell ref="L58:L59"/>
    <mergeCell ref="M58:M59"/>
    <mergeCell ref="N54:N55"/>
    <mergeCell ref="O54:O55"/>
    <mergeCell ref="P54:P55"/>
    <mergeCell ref="Q54:Q55"/>
    <mergeCell ref="B56:B57"/>
    <mergeCell ref="C56:C57"/>
    <mergeCell ref="J56:J57"/>
    <mergeCell ref="K56:K57"/>
    <mergeCell ref="L56:L57"/>
    <mergeCell ref="M56:M57"/>
    <mergeCell ref="N52:N53"/>
    <mergeCell ref="O52:O53"/>
    <mergeCell ref="P52:P53"/>
    <mergeCell ref="Q52:Q53"/>
    <mergeCell ref="B54:B55"/>
    <mergeCell ref="C54:C55"/>
    <mergeCell ref="J54:J55"/>
    <mergeCell ref="K54:K55"/>
    <mergeCell ref="L54:L55"/>
    <mergeCell ref="M54:M55"/>
    <mergeCell ref="N50:N51"/>
    <mergeCell ref="O50:O51"/>
    <mergeCell ref="P50:P51"/>
    <mergeCell ref="Q50:Q51"/>
    <mergeCell ref="B52:B53"/>
    <mergeCell ref="C52:C53"/>
    <mergeCell ref="J52:J53"/>
    <mergeCell ref="K52:K53"/>
    <mergeCell ref="L52:L53"/>
    <mergeCell ref="M52:M53"/>
    <mergeCell ref="N48:N49"/>
    <mergeCell ref="O48:O49"/>
    <mergeCell ref="P48:P49"/>
    <mergeCell ref="Q48:Q49"/>
    <mergeCell ref="B50:B51"/>
    <mergeCell ref="C50:C51"/>
    <mergeCell ref="J50:J51"/>
    <mergeCell ref="K50:K51"/>
    <mergeCell ref="L50:L51"/>
    <mergeCell ref="M50:M51"/>
    <mergeCell ref="N46:N47"/>
    <mergeCell ref="O46:O47"/>
    <mergeCell ref="P46:P47"/>
    <mergeCell ref="Q46:Q47"/>
    <mergeCell ref="B48:B49"/>
    <mergeCell ref="C48:C49"/>
    <mergeCell ref="J48:J49"/>
    <mergeCell ref="K48:K49"/>
    <mergeCell ref="L48:L49"/>
    <mergeCell ref="M48:M49"/>
    <mergeCell ref="Q44:Q45"/>
    <mergeCell ref="B46:B47"/>
    <mergeCell ref="C46:C47"/>
    <mergeCell ref="E46:E47"/>
    <mergeCell ref="G46:G47"/>
    <mergeCell ref="I46:I47"/>
    <mergeCell ref="J46:J47"/>
    <mergeCell ref="K46:K47"/>
    <mergeCell ref="L46:L47"/>
    <mergeCell ref="M46:M47"/>
    <mergeCell ref="K44:K45"/>
    <mergeCell ref="L44:L45"/>
    <mergeCell ref="M44:M45"/>
    <mergeCell ref="N44:N45"/>
    <mergeCell ref="O44:O45"/>
    <mergeCell ref="P44:P45"/>
    <mergeCell ref="B44:B45"/>
    <mergeCell ref="C44:C45"/>
    <mergeCell ref="E44:E45"/>
    <mergeCell ref="G44:G45"/>
    <mergeCell ref="I44:I45"/>
    <mergeCell ref="J44:J45"/>
    <mergeCell ref="L42:L43"/>
    <mergeCell ref="M42:M43"/>
    <mergeCell ref="N42:N43"/>
    <mergeCell ref="O42:O43"/>
    <mergeCell ref="P42:P43"/>
    <mergeCell ref="Q42:Q43"/>
    <mergeCell ref="M40:M41"/>
    <mergeCell ref="N40:N41"/>
    <mergeCell ref="O40:O41"/>
    <mergeCell ref="P40:P41"/>
    <mergeCell ref="Q40:Q41"/>
    <mergeCell ref="B42:B43"/>
    <mergeCell ref="C42:C43"/>
    <mergeCell ref="G42:G43"/>
    <mergeCell ref="J42:J43"/>
    <mergeCell ref="K42:K43"/>
    <mergeCell ref="M38:M39"/>
    <mergeCell ref="N38:N39"/>
    <mergeCell ref="O38:O39"/>
    <mergeCell ref="P38:P39"/>
    <mergeCell ref="Q38:Q39"/>
    <mergeCell ref="B40:B41"/>
    <mergeCell ref="C40:C41"/>
    <mergeCell ref="J40:J41"/>
    <mergeCell ref="K40:K41"/>
    <mergeCell ref="L40:L41"/>
    <mergeCell ref="M36:M37"/>
    <mergeCell ref="N36:N37"/>
    <mergeCell ref="O36:O37"/>
    <mergeCell ref="P36:P37"/>
    <mergeCell ref="Q36:Q37"/>
    <mergeCell ref="B38:B39"/>
    <mergeCell ref="C38:C39"/>
    <mergeCell ref="J38:J39"/>
    <mergeCell ref="K38:K39"/>
    <mergeCell ref="L38:L39"/>
    <mergeCell ref="M34:M35"/>
    <mergeCell ref="N34:N35"/>
    <mergeCell ref="O34:O35"/>
    <mergeCell ref="P34:P35"/>
    <mergeCell ref="Q34:Q35"/>
    <mergeCell ref="B36:B37"/>
    <mergeCell ref="C36:C37"/>
    <mergeCell ref="J36:J37"/>
    <mergeCell ref="K36:K37"/>
    <mergeCell ref="L36:L37"/>
    <mergeCell ref="M32:M33"/>
    <mergeCell ref="N32:N33"/>
    <mergeCell ref="O32:O33"/>
    <mergeCell ref="P32:P33"/>
    <mergeCell ref="Q32:Q33"/>
    <mergeCell ref="B34:B35"/>
    <mergeCell ref="C34:C35"/>
    <mergeCell ref="J34:J35"/>
    <mergeCell ref="K34:K35"/>
    <mergeCell ref="L34:L35"/>
    <mergeCell ref="M30:M31"/>
    <mergeCell ref="N30:N31"/>
    <mergeCell ref="O30:O31"/>
    <mergeCell ref="P30:P31"/>
    <mergeCell ref="Q30:Q31"/>
    <mergeCell ref="B32:B33"/>
    <mergeCell ref="C32:C33"/>
    <mergeCell ref="J32:J33"/>
    <mergeCell ref="K32:K33"/>
    <mergeCell ref="L32:L33"/>
    <mergeCell ref="M28:M29"/>
    <mergeCell ref="N28:N29"/>
    <mergeCell ref="O28:O29"/>
    <mergeCell ref="P28:P29"/>
    <mergeCell ref="Q28:Q29"/>
    <mergeCell ref="B30:B31"/>
    <mergeCell ref="C30:C31"/>
    <mergeCell ref="J30:J31"/>
    <mergeCell ref="K30:K31"/>
    <mergeCell ref="L30:L31"/>
    <mergeCell ref="M26:M27"/>
    <mergeCell ref="N26:N27"/>
    <mergeCell ref="O26:O27"/>
    <mergeCell ref="P26:P27"/>
    <mergeCell ref="Q26:Q27"/>
    <mergeCell ref="B28:B29"/>
    <mergeCell ref="C28:C29"/>
    <mergeCell ref="J28:J29"/>
    <mergeCell ref="K28:K29"/>
    <mergeCell ref="L28:L29"/>
    <mergeCell ref="M24:M25"/>
    <mergeCell ref="N24:N25"/>
    <mergeCell ref="O24:O25"/>
    <mergeCell ref="P24:P25"/>
    <mergeCell ref="Q24:Q25"/>
    <mergeCell ref="B26:B27"/>
    <mergeCell ref="C26:C27"/>
    <mergeCell ref="J26:J27"/>
    <mergeCell ref="K26:K27"/>
    <mergeCell ref="L26:L27"/>
    <mergeCell ref="M22:M23"/>
    <mergeCell ref="N22:N23"/>
    <mergeCell ref="O22:O23"/>
    <mergeCell ref="P22:P23"/>
    <mergeCell ref="Q22:Q23"/>
    <mergeCell ref="B24:B25"/>
    <mergeCell ref="C24:C25"/>
    <mergeCell ref="J24:J25"/>
    <mergeCell ref="K24:K25"/>
    <mergeCell ref="L24:L25"/>
    <mergeCell ref="M20:M21"/>
    <mergeCell ref="N20:N21"/>
    <mergeCell ref="O20:O21"/>
    <mergeCell ref="P20:P21"/>
    <mergeCell ref="Q20:Q21"/>
    <mergeCell ref="B22:B23"/>
    <mergeCell ref="C22:C23"/>
    <mergeCell ref="J22:J23"/>
    <mergeCell ref="K22:K23"/>
    <mergeCell ref="L22:L23"/>
    <mergeCell ref="M18:M19"/>
    <mergeCell ref="N18:N19"/>
    <mergeCell ref="O18:O19"/>
    <mergeCell ref="P18:P19"/>
    <mergeCell ref="Q18:Q19"/>
    <mergeCell ref="B20:B21"/>
    <mergeCell ref="C20:C21"/>
    <mergeCell ref="J20:J21"/>
    <mergeCell ref="K20:K21"/>
    <mergeCell ref="L20:L21"/>
    <mergeCell ref="M16:M17"/>
    <mergeCell ref="N16:N17"/>
    <mergeCell ref="O16:O17"/>
    <mergeCell ref="P16:P17"/>
    <mergeCell ref="Q16:Q17"/>
    <mergeCell ref="B18:B19"/>
    <mergeCell ref="C18:C19"/>
    <mergeCell ref="J18:J19"/>
    <mergeCell ref="K18:K19"/>
    <mergeCell ref="L18:L19"/>
    <mergeCell ref="M14:M15"/>
    <mergeCell ref="N14:N15"/>
    <mergeCell ref="O14:O15"/>
    <mergeCell ref="P14:P15"/>
    <mergeCell ref="Q14:Q15"/>
    <mergeCell ref="B16:B17"/>
    <mergeCell ref="C16:C17"/>
    <mergeCell ref="J16:J17"/>
    <mergeCell ref="K16:K17"/>
    <mergeCell ref="L16:L17"/>
    <mergeCell ref="M12:M13"/>
    <mergeCell ref="N12:N13"/>
    <mergeCell ref="O12:O13"/>
    <mergeCell ref="P12:P13"/>
    <mergeCell ref="Q12:Q13"/>
    <mergeCell ref="B14:B15"/>
    <mergeCell ref="C14:C15"/>
    <mergeCell ref="J14:J15"/>
    <mergeCell ref="K14:K15"/>
    <mergeCell ref="L14:L15"/>
    <mergeCell ref="M10:M11"/>
    <mergeCell ref="N10:N11"/>
    <mergeCell ref="O10:O11"/>
    <mergeCell ref="P10:P11"/>
    <mergeCell ref="Q10:Q11"/>
    <mergeCell ref="B12:B13"/>
    <mergeCell ref="C12:C13"/>
    <mergeCell ref="J12:J13"/>
    <mergeCell ref="K12:K13"/>
    <mergeCell ref="L12:L13"/>
    <mergeCell ref="M8:M9"/>
    <mergeCell ref="N8:N9"/>
    <mergeCell ref="O8:O9"/>
    <mergeCell ref="P8:P9"/>
    <mergeCell ref="Q8:Q9"/>
    <mergeCell ref="B10:B11"/>
    <mergeCell ref="C10:C11"/>
    <mergeCell ref="J10:J11"/>
    <mergeCell ref="K10:K11"/>
    <mergeCell ref="L10:L11"/>
    <mergeCell ref="M6:M7"/>
    <mergeCell ref="N6:N7"/>
    <mergeCell ref="O6:O7"/>
    <mergeCell ref="P6:P7"/>
    <mergeCell ref="Q6:Q7"/>
    <mergeCell ref="B8:B9"/>
    <mergeCell ref="C8:C9"/>
    <mergeCell ref="J8:J9"/>
    <mergeCell ref="K8:K9"/>
    <mergeCell ref="L8:L9"/>
    <mergeCell ref="M4:M5"/>
    <mergeCell ref="N4:N5"/>
    <mergeCell ref="O4:O5"/>
    <mergeCell ref="P4:P5"/>
    <mergeCell ref="Q4:Q5"/>
    <mergeCell ref="B6:B7"/>
    <mergeCell ref="C6:C7"/>
    <mergeCell ref="J6:J7"/>
    <mergeCell ref="K6:K7"/>
    <mergeCell ref="L6:L7"/>
    <mergeCell ref="K2:L2"/>
    <mergeCell ref="M2:M3"/>
    <mergeCell ref="N2:N3"/>
    <mergeCell ref="O2:P2"/>
    <mergeCell ref="Q2:Q3"/>
    <mergeCell ref="B4:B5"/>
    <mergeCell ref="C4:C5"/>
    <mergeCell ref="J4:J5"/>
    <mergeCell ref="K4:K5"/>
    <mergeCell ref="L4:L5"/>
    <mergeCell ref="B2:B3"/>
    <mergeCell ref="C2:C3"/>
    <mergeCell ref="D2:E2"/>
    <mergeCell ref="F2:G2"/>
    <mergeCell ref="H2:I2"/>
    <mergeCell ref="J2:J3"/>
  </mergeCells>
  <conditionalFormatting sqref="J4:J82">
    <cfRule type="containsText" dxfId="50" priority="5" operator="containsText" text="SITEA">
      <formula>NOT(ISERROR(SEARCH("SITEA",J4)))</formula>
    </cfRule>
    <cfRule type="containsText" dxfId="49" priority="6" operator="containsText" text="SITEB">
      <formula>NOT(ISERROR(SEARCH("SITEB",J4)))</formula>
    </cfRule>
    <cfRule type="containsText" dxfId="48" priority="7" operator="containsText" text="UNUSED">
      <formula>NOT(ISERROR(SEARCH("UNUSED",J4)))</formula>
    </cfRule>
    <cfRule type="containsText" dxfId="47" priority="8" operator="containsText" text="SITE A&amp;B">
      <formula>NOT(ISERROR(SEARCH("SITE A&amp;B",J4)))</formula>
    </cfRule>
  </conditionalFormatting>
  <conditionalFormatting sqref="J4:J59">
    <cfRule type="containsText" dxfId="46" priority="1" operator="containsText" text="ALL SITES">
      <formula>NOT(ISERROR(SEARCH("ALL SITES",J4)))</formula>
    </cfRule>
    <cfRule type="containsText" dxfId="45" priority="2" operator="containsText" text="SITED">
      <formula>NOT(ISERROR(SEARCH("SITED",J4)))</formula>
    </cfRule>
    <cfRule type="containsText" dxfId="44" priority="3" operator="containsText" text="SITEC">
      <formula>NOT(ISERROR(SEARCH("SITEC",J4)))</formula>
    </cfRule>
    <cfRule type="containsText" dxfId="43" priority="4" operator="containsText" text="SITE C&amp;D">
      <formula>NOT(ISERROR(SEARCH("SITE C&amp;D",J4)))</formula>
    </cfRule>
  </conditionalFormatting>
  <dataValidations count="2">
    <dataValidation type="list" allowBlank="1" showInputMessage="1" showErrorMessage="1" sqref="J4:J59" xr:uid="{1C716DC3-7999-493E-BE22-FB23F958AEF8}">
      <formula1>"SITE A&amp;B, SITE C&amp;D, UNUSED, SITEA, SITEB, SITEC, SITED, ALL SITES"</formula1>
    </dataValidation>
    <dataValidation type="list" allowBlank="1" showInputMessage="1" showErrorMessage="1" sqref="J60:J82" xr:uid="{D3680257-0043-4DDB-8F3F-1C6D03C3F596}">
      <formula1>"COMMON, UNUSED, SITE1, SITE2"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625-1AA3-45F6-AAC8-7788E7458E44}">
  <dimension ref="B1:Q85"/>
  <sheetViews>
    <sheetView topLeftCell="C32" zoomScaleNormal="100" workbookViewId="0">
      <selection activeCell="C56" sqref="C56:C59"/>
    </sheetView>
  </sheetViews>
  <sheetFormatPr defaultRowHeight="15" x14ac:dyDescent="0.25"/>
  <cols>
    <col min="1" max="1" width="2" customWidth="1"/>
    <col min="2" max="2" width="9.140625" style="3"/>
    <col min="3" max="3" width="12.7109375" customWidth="1"/>
    <col min="4" max="4" width="5.140625" style="3" customWidth="1"/>
    <col min="5" max="5" width="31.7109375" style="53" customWidth="1"/>
    <col min="6" max="6" width="5" style="17" customWidth="1"/>
    <col min="7" max="7" width="32.42578125" style="21" customWidth="1"/>
    <col min="8" max="8" width="5.140625" style="17" customWidth="1"/>
    <col min="9" max="9" width="27.7109375" style="21" customWidth="1"/>
    <col min="10" max="11" width="13.5703125" customWidth="1"/>
    <col min="12" max="12" width="32.28515625" customWidth="1"/>
    <col min="13" max="13" width="41.5703125" customWidth="1"/>
    <col min="14" max="14" width="16" customWidth="1"/>
    <col min="15" max="15" width="16.85546875" customWidth="1"/>
    <col min="16" max="16" width="17.140625" customWidth="1"/>
    <col min="17" max="17" width="13.140625" customWidth="1"/>
  </cols>
  <sheetData>
    <row r="1" spans="2:17" ht="15.75" thickBot="1" x14ac:dyDescent="0.3"/>
    <row r="2" spans="2:17" s="887" customFormat="1" ht="33" customHeight="1" thickBot="1" x14ac:dyDescent="0.3">
      <c r="B2" s="578" t="s">
        <v>22</v>
      </c>
      <c r="C2" s="578" t="s">
        <v>23</v>
      </c>
      <c r="D2" s="560" t="s">
        <v>24</v>
      </c>
      <c r="E2" s="581"/>
      <c r="F2" s="560" t="s">
        <v>25</v>
      </c>
      <c r="G2" s="581"/>
      <c r="H2" s="580" t="s">
        <v>26</v>
      </c>
      <c r="I2" s="581"/>
      <c r="J2" s="578" t="s">
        <v>27</v>
      </c>
      <c r="K2" s="576" t="s">
        <v>36</v>
      </c>
      <c r="L2" s="577"/>
      <c r="M2" s="578" t="s">
        <v>56</v>
      </c>
      <c r="N2" s="578" t="s">
        <v>28</v>
      </c>
      <c r="O2" s="576" t="s">
        <v>29</v>
      </c>
      <c r="P2" s="577"/>
      <c r="Q2" s="566" t="s">
        <v>57</v>
      </c>
    </row>
    <row r="3" spans="2:17" s="887" customFormat="1" ht="15.75" thickBot="1" x14ac:dyDescent="0.3">
      <c r="B3" s="579"/>
      <c r="C3" s="579"/>
      <c r="D3" s="11" t="s">
        <v>30</v>
      </c>
      <c r="E3" s="888"/>
      <c r="F3" s="1" t="s">
        <v>30</v>
      </c>
      <c r="G3" s="1"/>
      <c r="H3" s="1" t="s">
        <v>30</v>
      </c>
      <c r="I3" s="1"/>
      <c r="J3" s="579"/>
      <c r="K3" s="531" t="s">
        <v>31</v>
      </c>
      <c r="L3" s="531" t="s">
        <v>32</v>
      </c>
      <c r="M3" s="579"/>
      <c r="N3" s="579"/>
      <c r="O3" s="11" t="s">
        <v>33</v>
      </c>
      <c r="P3" s="12" t="s">
        <v>34</v>
      </c>
      <c r="Q3" s="568"/>
    </row>
    <row r="4" spans="2:17" s="887" customFormat="1" x14ac:dyDescent="0.25">
      <c r="B4" s="573">
        <v>1</v>
      </c>
      <c r="C4" s="573" t="s">
        <v>3222</v>
      </c>
      <c r="D4" s="887">
        <v>3</v>
      </c>
      <c r="E4" s="43"/>
      <c r="F4" s="889">
        <v>2</v>
      </c>
      <c r="G4" s="43"/>
      <c r="H4" s="889">
        <v>4</v>
      </c>
      <c r="I4" s="43"/>
      <c r="J4" s="573" t="s">
        <v>3223</v>
      </c>
      <c r="K4" s="574" t="s">
        <v>1118</v>
      </c>
      <c r="L4" s="574" t="s">
        <v>3052</v>
      </c>
      <c r="M4" s="574"/>
      <c r="N4" s="573" t="s">
        <v>1105</v>
      </c>
      <c r="O4" s="573" t="s">
        <v>3053</v>
      </c>
      <c r="P4" s="695" t="s">
        <v>3054</v>
      </c>
      <c r="Q4" s="574">
        <v>9.1</v>
      </c>
    </row>
    <row r="5" spans="2:17" x14ac:dyDescent="0.25">
      <c r="B5" s="890"/>
      <c r="C5" s="890"/>
      <c r="D5" s="68">
        <v>6</v>
      </c>
      <c r="E5" s="891"/>
      <c r="F5" s="892">
        <v>7</v>
      </c>
      <c r="G5" s="893"/>
      <c r="H5" s="892">
        <v>5</v>
      </c>
      <c r="I5" s="893"/>
      <c r="J5" s="890"/>
      <c r="K5" s="890"/>
      <c r="L5" s="890"/>
      <c r="M5" s="890"/>
      <c r="N5" s="890"/>
      <c r="O5" s="890"/>
      <c r="P5" s="894"/>
      <c r="Q5" s="890"/>
    </row>
    <row r="6" spans="2:17" x14ac:dyDescent="0.25">
      <c r="B6" s="895">
        <v>2</v>
      </c>
      <c r="C6" s="895" t="s">
        <v>3224</v>
      </c>
      <c r="D6" s="896">
        <v>3</v>
      </c>
      <c r="E6" s="897"/>
      <c r="F6" s="889">
        <v>2</v>
      </c>
      <c r="G6" s="898"/>
      <c r="H6" s="889">
        <v>4</v>
      </c>
      <c r="I6" s="898"/>
      <c r="J6" s="573" t="s">
        <v>3223</v>
      </c>
      <c r="K6" s="895" t="s">
        <v>1119</v>
      </c>
      <c r="L6" s="895" t="s">
        <v>1134</v>
      </c>
      <c r="M6" s="895"/>
      <c r="N6" s="573" t="s">
        <v>1105</v>
      </c>
      <c r="O6" s="895" t="s">
        <v>3053</v>
      </c>
      <c r="P6" s="695" t="s">
        <v>3054</v>
      </c>
      <c r="Q6" s="895">
        <v>9.1</v>
      </c>
    </row>
    <row r="7" spans="2:17" x14ac:dyDescent="0.25">
      <c r="B7" s="890"/>
      <c r="C7" s="890"/>
      <c r="D7" s="68">
        <v>6</v>
      </c>
      <c r="E7" s="891"/>
      <c r="F7" s="892">
        <v>7</v>
      </c>
      <c r="G7" s="899"/>
      <c r="H7" s="892">
        <v>5</v>
      </c>
      <c r="I7" s="899"/>
      <c r="J7" s="890"/>
      <c r="K7" s="890"/>
      <c r="L7" s="890"/>
      <c r="M7" s="890"/>
      <c r="N7" s="890"/>
      <c r="O7" s="890"/>
      <c r="P7" s="894"/>
      <c r="Q7" s="890"/>
    </row>
    <row r="8" spans="2:17" x14ac:dyDescent="0.25">
      <c r="B8" s="895">
        <v>3</v>
      </c>
      <c r="C8" s="895" t="s">
        <v>3225</v>
      </c>
      <c r="D8" s="896">
        <v>3</v>
      </c>
      <c r="E8" s="897"/>
      <c r="F8" s="889">
        <v>2</v>
      </c>
      <c r="G8" s="898"/>
      <c r="H8" s="889">
        <v>4</v>
      </c>
      <c r="I8" s="898"/>
      <c r="J8" s="573" t="s">
        <v>3223</v>
      </c>
      <c r="K8" s="895" t="s">
        <v>1119</v>
      </c>
      <c r="L8" s="895" t="s">
        <v>1134</v>
      </c>
      <c r="M8" s="895"/>
      <c r="N8" s="573" t="s">
        <v>1105</v>
      </c>
      <c r="O8" s="895" t="s">
        <v>3053</v>
      </c>
      <c r="P8" s="695" t="s">
        <v>3054</v>
      </c>
      <c r="Q8" s="895">
        <v>9.1</v>
      </c>
    </row>
    <row r="9" spans="2:17" x14ac:dyDescent="0.25">
      <c r="B9" s="890"/>
      <c r="C9" s="890"/>
      <c r="D9" s="68">
        <v>6</v>
      </c>
      <c r="E9" s="891"/>
      <c r="F9" s="892">
        <v>7</v>
      </c>
      <c r="G9" s="899"/>
      <c r="H9" s="892">
        <v>5</v>
      </c>
      <c r="I9" s="899"/>
      <c r="J9" s="890"/>
      <c r="K9" s="890"/>
      <c r="L9" s="890"/>
      <c r="M9" s="890"/>
      <c r="N9" s="890"/>
      <c r="O9" s="890"/>
      <c r="P9" s="894"/>
      <c r="Q9" s="890"/>
    </row>
    <row r="10" spans="2:17" x14ac:dyDescent="0.25">
      <c r="B10" s="895">
        <v>4</v>
      </c>
      <c r="C10" s="895" t="s">
        <v>3226</v>
      </c>
      <c r="D10" s="900">
        <v>3</v>
      </c>
      <c r="E10" s="897"/>
      <c r="F10" s="889">
        <v>2</v>
      </c>
      <c r="G10" s="898"/>
      <c r="H10" s="889">
        <v>4</v>
      </c>
      <c r="I10" s="898"/>
      <c r="J10" s="573" t="s">
        <v>3223</v>
      </c>
      <c r="K10" s="895" t="s">
        <v>1120</v>
      </c>
      <c r="L10" s="895" t="s">
        <v>1135</v>
      </c>
      <c r="M10" s="895"/>
      <c r="N10" s="573" t="s">
        <v>1105</v>
      </c>
      <c r="O10" s="895" t="s">
        <v>3053</v>
      </c>
      <c r="P10" s="695" t="s">
        <v>3054</v>
      </c>
      <c r="Q10" s="895">
        <v>9.1</v>
      </c>
    </row>
    <row r="11" spans="2:17" x14ac:dyDescent="0.25">
      <c r="B11" s="890"/>
      <c r="C11" s="890"/>
      <c r="D11" s="68">
        <v>6</v>
      </c>
      <c r="E11" s="891"/>
      <c r="F11" s="892">
        <v>7</v>
      </c>
      <c r="G11" s="899"/>
      <c r="H11" s="892">
        <v>5</v>
      </c>
      <c r="I11" s="899"/>
      <c r="J11" s="890"/>
      <c r="K11" s="890"/>
      <c r="L11" s="890"/>
      <c r="M11" s="890"/>
      <c r="N11" s="890"/>
      <c r="O11" s="890"/>
      <c r="P11" s="894"/>
      <c r="Q11" s="890"/>
    </row>
    <row r="12" spans="2:17" x14ac:dyDescent="0.25">
      <c r="B12" s="895">
        <v>5</v>
      </c>
      <c r="C12" s="895" t="s">
        <v>3227</v>
      </c>
      <c r="D12" s="896">
        <v>3</v>
      </c>
      <c r="E12" s="897"/>
      <c r="F12" s="889">
        <v>2</v>
      </c>
      <c r="G12" s="901"/>
      <c r="H12" s="889">
        <v>4</v>
      </c>
      <c r="I12" s="898"/>
      <c r="J12" s="573" t="s">
        <v>3223</v>
      </c>
      <c r="K12" s="895" t="s">
        <v>1121</v>
      </c>
      <c r="L12" s="895" t="s">
        <v>1136</v>
      </c>
      <c r="M12" s="895"/>
      <c r="N12" s="573" t="s">
        <v>1105</v>
      </c>
      <c r="O12" s="895" t="s">
        <v>3053</v>
      </c>
      <c r="P12" s="695" t="s">
        <v>3054</v>
      </c>
      <c r="Q12" s="895">
        <v>9.1</v>
      </c>
    </row>
    <row r="13" spans="2:17" x14ac:dyDescent="0.25">
      <c r="B13" s="890"/>
      <c r="C13" s="890"/>
      <c r="D13" s="68">
        <v>6</v>
      </c>
      <c r="E13" s="891"/>
      <c r="F13" s="892">
        <v>7</v>
      </c>
      <c r="G13" s="902"/>
      <c r="H13" s="892">
        <v>5</v>
      </c>
      <c r="I13" s="899"/>
      <c r="J13" s="890"/>
      <c r="K13" s="890"/>
      <c r="L13" s="890"/>
      <c r="M13" s="890"/>
      <c r="N13" s="890"/>
      <c r="O13" s="890"/>
      <c r="P13" s="894"/>
      <c r="Q13" s="890"/>
    </row>
    <row r="14" spans="2:17" x14ac:dyDescent="0.25">
      <c r="B14" s="895">
        <v>6</v>
      </c>
      <c r="C14" s="895" t="s">
        <v>3228</v>
      </c>
      <c r="D14" s="896">
        <v>3</v>
      </c>
      <c r="E14" s="897"/>
      <c r="F14" s="889">
        <v>2</v>
      </c>
      <c r="G14" s="898"/>
      <c r="H14" s="889">
        <v>4</v>
      </c>
      <c r="I14" s="898"/>
      <c r="J14" s="573" t="s">
        <v>3223</v>
      </c>
      <c r="K14" s="895" t="s">
        <v>1122</v>
      </c>
      <c r="L14" s="895" t="s">
        <v>1137</v>
      </c>
      <c r="M14" s="895"/>
      <c r="N14" s="573" t="s">
        <v>1105</v>
      </c>
      <c r="O14" s="895" t="s">
        <v>3053</v>
      </c>
      <c r="P14" s="903" t="s">
        <v>3054</v>
      </c>
      <c r="Q14" s="895">
        <v>9.1</v>
      </c>
    </row>
    <row r="15" spans="2:17" x14ac:dyDescent="0.25">
      <c r="B15" s="890"/>
      <c r="C15" s="890"/>
      <c r="D15" s="68">
        <v>6</v>
      </c>
      <c r="E15" s="891"/>
      <c r="F15" s="892">
        <v>7</v>
      </c>
      <c r="G15" s="899"/>
      <c r="H15" s="892">
        <v>5</v>
      </c>
      <c r="I15" s="899"/>
      <c r="J15" s="890"/>
      <c r="K15" s="890"/>
      <c r="L15" s="890"/>
      <c r="M15" s="890"/>
      <c r="N15" s="890"/>
      <c r="O15" s="890"/>
      <c r="P15" s="894"/>
      <c r="Q15" s="890"/>
    </row>
    <row r="16" spans="2:17" x14ac:dyDescent="0.25">
      <c r="B16" s="895">
        <v>7</v>
      </c>
      <c r="C16" s="895" t="s">
        <v>3229</v>
      </c>
      <c r="D16" s="900">
        <v>3</v>
      </c>
      <c r="E16" s="897"/>
      <c r="F16" s="889">
        <v>2</v>
      </c>
      <c r="G16" s="898"/>
      <c r="H16" s="889">
        <v>4</v>
      </c>
      <c r="I16" s="898"/>
      <c r="J16" s="573" t="s">
        <v>3223</v>
      </c>
      <c r="K16" s="895" t="s">
        <v>1123</v>
      </c>
      <c r="L16" s="895" t="s">
        <v>1138</v>
      </c>
      <c r="M16" s="895"/>
      <c r="N16" s="573" t="s">
        <v>1105</v>
      </c>
      <c r="O16" s="895" t="s">
        <v>3053</v>
      </c>
      <c r="P16" s="903" t="s">
        <v>3054</v>
      </c>
      <c r="Q16" s="895">
        <v>9.1</v>
      </c>
    </row>
    <row r="17" spans="2:17" x14ac:dyDescent="0.25">
      <c r="B17" s="890"/>
      <c r="C17" s="890"/>
      <c r="D17" s="68">
        <v>6</v>
      </c>
      <c r="E17" s="891"/>
      <c r="F17" s="892">
        <v>7</v>
      </c>
      <c r="G17" s="899"/>
      <c r="H17" s="892">
        <v>5</v>
      </c>
      <c r="I17" s="899"/>
      <c r="J17" s="890"/>
      <c r="K17" s="890"/>
      <c r="L17" s="890"/>
      <c r="M17" s="890"/>
      <c r="N17" s="890"/>
      <c r="O17" s="890"/>
      <c r="P17" s="894"/>
      <c r="Q17" s="890"/>
    </row>
    <row r="18" spans="2:17" x14ac:dyDescent="0.25">
      <c r="B18" s="895">
        <v>8</v>
      </c>
      <c r="C18" s="895" t="s">
        <v>3230</v>
      </c>
      <c r="D18" s="896">
        <v>3</v>
      </c>
      <c r="E18" s="897"/>
      <c r="F18" s="889">
        <v>2</v>
      </c>
      <c r="G18" s="898"/>
      <c r="H18" s="889">
        <v>4</v>
      </c>
      <c r="I18" s="898"/>
      <c r="J18" s="573" t="s">
        <v>3223</v>
      </c>
      <c r="K18" s="895" t="s">
        <v>1124</v>
      </c>
      <c r="L18" s="895" t="s">
        <v>3061</v>
      </c>
      <c r="M18" s="895"/>
      <c r="N18" s="573" t="s">
        <v>1105</v>
      </c>
      <c r="O18" s="895" t="s">
        <v>3053</v>
      </c>
      <c r="P18" s="903" t="s">
        <v>3063</v>
      </c>
      <c r="Q18" s="895">
        <v>9.1</v>
      </c>
    </row>
    <row r="19" spans="2:17" x14ac:dyDescent="0.25">
      <c r="B19" s="890"/>
      <c r="C19" s="890"/>
      <c r="D19" s="68">
        <v>6</v>
      </c>
      <c r="E19" s="891"/>
      <c r="F19" s="892">
        <v>7</v>
      </c>
      <c r="G19" s="899"/>
      <c r="H19" s="892">
        <v>5</v>
      </c>
      <c r="I19" s="899"/>
      <c r="J19" s="890"/>
      <c r="K19" s="890"/>
      <c r="L19" s="890"/>
      <c r="M19" s="890"/>
      <c r="N19" s="890"/>
      <c r="O19" s="890"/>
      <c r="P19" s="894"/>
      <c r="Q19" s="890"/>
    </row>
    <row r="20" spans="2:17" x14ac:dyDescent="0.25">
      <c r="B20" s="895">
        <v>9</v>
      </c>
      <c r="C20" s="895" t="s">
        <v>3231</v>
      </c>
      <c r="D20" s="896">
        <v>3</v>
      </c>
      <c r="E20" s="897"/>
      <c r="F20" s="889">
        <v>2</v>
      </c>
      <c r="G20" s="898"/>
      <c r="H20" s="889">
        <v>4</v>
      </c>
      <c r="I20" s="898"/>
      <c r="J20" s="573" t="s">
        <v>3223</v>
      </c>
      <c r="K20" s="895" t="s">
        <v>1125</v>
      </c>
      <c r="L20" s="895" t="s">
        <v>1139</v>
      </c>
      <c r="M20" s="895"/>
      <c r="N20" s="573" t="s">
        <v>1105</v>
      </c>
      <c r="O20" s="895" t="s">
        <v>3053</v>
      </c>
      <c r="P20" s="903" t="s">
        <v>3063</v>
      </c>
      <c r="Q20" s="895">
        <v>9.1</v>
      </c>
    </row>
    <row r="21" spans="2:17" x14ac:dyDescent="0.25">
      <c r="B21" s="890"/>
      <c r="C21" s="890"/>
      <c r="D21" s="68">
        <v>6</v>
      </c>
      <c r="E21" s="891"/>
      <c r="F21" s="892">
        <v>7</v>
      </c>
      <c r="G21" s="899"/>
      <c r="H21" s="892">
        <v>5</v>
      </c>
      <c r="I21" s="899"/>
      <c r="J21" s="890"/>
      <c r="K21" s="890"/>
      <c r="L21" s="890"/>
      <c r="M21" s="890"/>
      <c r="N21" s="890"/>
      <c r="O21" s="890"/>
      <c r="P21" s="894"/>
      <c r="Q21" s="890"/>
    </row>
    <row r="22" spans="2:17" x14ac:dyDescent="0.25">
      <c r="B22" s="895">
        <v>10</v>
      </c>
      <c r="C22" s="895" t="s">
        <v>3232</v>
      </c>
      <c r="D22" s="900">
        <v>3</v>
      </c>
      <c r="E22" s="897"/>
      <c r="F22" s="889">
        <v>2</v>
      </c>
      <c r="G22" s="898"/>
      <c r="H22" s="889">
        <v>4</v>
      </c>
      <c r="I22" s="898"/>
      <c r="J22" s="573" t="s">
        <v>3223</v>
      </c>
      <c r="K22" s="895" t="s">
        <v>1126</v>
      </c>
      <c r="L22" s="895" t="s">
        <v>3065</v>
      </c>
      <c r="M22" s="895"/>
      <c r="N22" s="573" t="s">
        <v>1105</v>
      </c>
      <c r="O22" s="895" t="s">
        <v>3053</v>
      </c>
      <c r="P22" s="903" t="s">
        <v>3054</v>
      </c>
      <c r="Q22" s="895">
        <v>9.1</v>
      </c>
    </row>
    <row r="23" spans="2:17" x14ac:dyDescent="0.25">
      <c r="B23" s="890"/>
      <c r="C23" s="890"/>
      <c r="D23" s="68">
        <v>6</v>
      </c>
      <c r="E23" s="891"/>
      <c r="F23" s="892">
        <v>7</v>
      </c>
      <c r="G23" s="899"/>
      <c r="H23" s="892">
        <v>5</v>
      </c>
      <c r="I23" s="899"/>
      <c r="J23" s="890"/>
      <c r="K23" s="890"/>
      <c r="L23" s="890"/>
      <c r="M23" s="890"/>
      <c r="N23" s="890"/>
      <c r="O23" s="890"/>
      <c r="P23" s="894"/>
      <c r="Q23" s="890"/>
    </row>
    <row r="24" spans="2:17" x14ac:dyDescent="0.25">
      <c r="B24" s="895">
        <v>11</v>
      </c>
      <c r="C24" s="895" t="s">
        <v>3233</v>
      </c>
      <c r="D24" s="896">
        <v>3</v>
      </c>
      <c r="E24" s="897"/>
      <c r="F24" s="889">
        <v>2</v>
      </c>
      <c r="G24" s="898"/>
      <c r="H24" s="889">
        <v>4</v>
      </c>
      <c r="I24" s="898"/>
      <c r="J24" s="573" t="s">
        <v>3223</v>
      </c>
      <c r="K24" s="895" t="s">
        <v>1127</v>
      </c>
      <c r="L24" s="895" t="s">
        <v>3067</v>
      </c>
      <c r="M24" s="895"/>
      <c r="N24" s="573" t="s">
        <v>1105</v>
      </c>
      <c r="O24" s="895" t="s">
        <v>3053</v>
      </c>
      <c r="P24" s="903" t="s">
        <v>3054</v>
      </c>
      <c r="Q24" s="895">
        <v>9.1</v>
      </c>
    </row>
    <row r="25" spans="2:17" x14ac:dyDescent="0.25">
      <c r="B25" s="890"/>
      <c r="C25" s="890"/>
      <c r="D25" s="68">
        <v>6</v>
      </c>
      <c r="E25" s="891"/>
      <c r="F25" s="892">
        <v>7</v>
      </c>
      <c r="G25" s="899"/>
      <c r="H25" s="892">
        <v>5</v>
      </c>
      <c r="I25" s="899"/>
      <c r="J25" s="890"/>
      <c r="K25" s="890"/>
      <c r="L25" s="890"/>
      <c r="M25" s="890"/>
      <c r="N25" s="890"/>
      <c r="O25" s="890"/>
      <c r="P25" s="894"/>
      <c r="Q25" s="890"/>
    </row>
    <row r="26" spans="2:17" x14ac:dyDescent="0.25">
      <c r="B26" s="895">
        <v>12</v>
      </c>
      <c r="C26" s="895" t="s">
        <v>3234</v>
      </c>
      <c r="D26" s="896">
        <v>3</v>
      </c>
      <c r="E26" s="897"/>
      <c r="F26" s="889">
        <v>2</v>
      </c>
      <c r="G26" s="898"/>
      <c r="H26" s="889">
        <v>4</v>
      </c>
      <c r="I26" s="898"/>
      <c r="J26" s="573" t="s">
        <v>3223</v>
      </c>
      <c r="K26" s="895" t="s">
        <v>1128</v>
      </c>
      <c r="L26" s="895" t="s">
        <v>3069</v>
      </c>
      <c r="M26" s="895"/>
      <c r="N26" s="573" t="s">
        <v>1105</v>
      </c>
      <c r="O26" s="895" t="s">
        <v>3053</v>
      </c>
      <c r="P26" s="903" t="s">
        <v>3054</v>
      </c>
      <c r="Q26" s="895">
        <v>9.1</v>
      </c>
    </row>
    <row r="27" spans="2:17" x14ac:dyDescent="0.25">
      <c r="B27" s="890"/>
      <c r="C27" s="890"/>
      <c r="D27" s="68">
        <v>6</v>
      </c>
      <c r="E27" s="891"/>
      <c r="F27" s="892">
        <v>7</v>
      </c>
      <c r="G27" s="899"/>
      <c r="H27" s="892">
        <v>5</v>
      </c>
      <c r="I27" s="899"/>
      <c r="J27" s="890"/>
      <c r="K27" s="890"/>
      <c r="L27" s="890"/>
      <c r="M27" s="890"/>
      <c r="N27" s="890"/>
      <c r="O27" s="890"/>
      <c r="P27" s="894"/>
      <c r="Q27" s="890"/>
    </row>
    <row r="28" spans="2:17" x14ac:dyDescent="0.25">
      <c r="B28" s="895">
        <v>13</v>
      </c>
      <c r="C28" s="895" t="s">
        <v>3235</v>
      </c>
      <c r="D28" s="896">
        <v>3</v>
      </c>
      <c r="E28" s="897"/>
      <c r="F28" s="889">
        <v>2</v>
      </c>
      <c r="G28" s="898"/>
      <c r="H28" s="889">
        <v>4</v>
      </c>
      <c r="I28" s="898"/>
      <c r="J28" s="573" t="s">
        <v>3223</v>
      </c>
      <c r="K28" s="895" t="s">
        <v>1129</v>
      </c>
      <c r="L28" s="895" t="s">
        <v>1140</v>
      </c>
      <c r="M28" s="895"/>
      <c r="N28" s="573" t="s">
        <v>1105</v>
      </c>
      <c r="O28" s="895" t="s">
        <v>3053</v>
      </c>
      <c r="P28" s="903" t="s">
        <v>3054</v>
      </c>
      <c r="Q28" s="895">
        <v>9.1</v>
      </c>
    </row>
    <row r="29" spans="2:17" x14ac:dyDescent="0.25">
      <c r="B29" s="890"/>
      <c r="C29" s="890"/>
      <c r="D29" s="68">
        <v>6</v>
      </c>
      <c r="E29" s="891"/>
      <c r="F29" s="892">
        <v>7</v>
      </c>
      <c r="G29" s="899"/>
      <c r="H29" s="892">
        <v>5</v>
      </c>
      <c r="I29" s="899"/>
      <c r="J29" s="890"/>
      <c r="K29" s="890"/>
      <c r="L29" s="890"/>
      <c r="M29" s="890"/>
      <c r="N29" s="890"/>
      <c r="O29" s="890"/>
      <c r="P29" s="894"/>
      <c r="Q29" s="890"/>
    </row>
    <row r="30" spans="2:17" x14ac:dyDescent="0.25">
      <c r="B30" s="895">
        <v>14</v>
      </c>
      <c r="C30" s="895" t="s">
        <v>3236</v>
      </c>
      <c r="D30" s="896">
        <v>3</v>
      </c>
      <c r="E30" s="897"/>
      <c r="F30" s="889">
        <v>2</v>
      </c>
      <c r="G30" s="898"/>
      <c r="H30" s="889">
        <v>4</v>
      </c>
      <c r="I30" s="898"/>
      <c r="J30" s="573" t="s">
        <v>3223</v>
      </c>
      <c r="K30" s="895" t="s">
        <v>1130</v>
      </c>
      <c r="L30" s="895" t="s">
        <v>1141</v>
      </c>
      <c r="M30" s="895"/>
      <c r="N30" s="573" t="s">
        <v>1105</v>
      </c>
      <c r="O30" s="895" t="s">
        <v>3053</v>
      </c>
      <c r="P30" s="903" t="s">
        <v>3054</v>
      </c>
      <c r="Q30" s="895">
        <v>9.1</v>
      </c>
    </row>
    <row r="31" spans="2:17" x14ac:dyDescent="0.25">
      <c r="B31" s="890"/>
      <c r="C31" s="890"/>
      <c r="D31" s="68">
        <v>6</v>
      </c>
      <c r="E31" s="891"/>
      <c r="F31" s="892">
        <v>7</v>
      </c>
      <c r="G31" s="899"/>
      <c r="H31" s="892">
        <v>5</v>
      </c>
      <c r="I31" s="899"/>
      <c r="J31" s="890"/>
      <c r="K31" s="890"/>
      <c r="L31" s="890"/>
      <c r="M31" s="890"/>
      <c r="N31" s="890"/>
      <c r="O31" s="890"/>
      <c r="P31" s="894"/>
      <c r="Q31" s="890"/>
    </row>
    <row r="32" spans="2:17" x14ac:dyDescent="0.25">
      <c r="B32" s="895">
        <v>15</v>
      </c>
      <c r="C32" s="895" t="s">
        <v>3237</v>
      </c>
      <c r="D32" s="896">
        <v>3</v>
      </c>
      <c r="E32" s="897"/>
      <c r="F32" s="889">
        <v>2</v>
      </c>
      <c r="G32" s="898"/>
      <c r="H32" s="889">
        <v>4</v>
      </c>
      <c r="I32" s="898"/>
      <c r="J32" s="573" t="s">
        <v>3223</v>
      </c>
      <c r="K32" s="895" t="s">
        <v>1131</v>
      </c>
      <c r="L32" s="895" t="s">
        <v>1142</v>
      </c>
      <c r="M32" s="895"/>
      <c r="N32" s="573" t="s">
        <v>1105</v>
      </c>
      <c r="O32" s="895" t="s">
        <v>3053</v>
      </c>
      <c r="P32" s="903" t="s">
        <v>3054</v>
      </c>
      <c r="Q32" s="895">
        <v>9.1</v>
      </c>
    </row>
    <row r="33" spans="2:17" x14ac:dyDescent="0.25">
      <c r="B33" s="890"/>
      <c r="C33" s="890"/>
      <c r="D33" s="68">
        <v>6</v>
      </c>
      <c r="E33" s="891"/>
      <c r="F33" s="892">
        <v>7</v>
      </c>
      <c r="G33" s="899"/>
      <c r="H33" s="892">
        <v>5</v>
      </c>
      <c r="I33" s="899"/>
      <c r="J33" s="890"/>
      <c r="K33" s="890"/>
      <c r="L33" s="890"/>
      <c r="M33" s="890"/>
      <c r="N33" s="890"/>
      <c r="O33" s="890"/>
      <c r="P33" s="894"/>
      <c r="Q33" s="890"/>
    </row>
    <row r="34" spans="2:17" x14ac:dyDescent="0.25">
      <c r="B34" s="895">
        <v>16</v>
      </c>
      <c r="C34" s="895" t="s">
        <v>3238</v>
      </c>
      <c r="D34" s="896">
        <v>3</v>
      </c>
      <c r="E34" s="897"/>
      <c r="F34" s="889">
        <v>2</v>
      </c>
      <c r="G34" s="898"/>
      <c r="H34" s="889">
        <v>4</v>
      </c>
      <c r="I34" s="898"/>
      <c r="J34" s="573" t="s">
        <v>3223</v>
      </c>
      <c r="K34" s="895" t="s">
        <v>1132</v>
      </c>
      <c r="L34" s="895" t="s">
        <v>1143</v>
      </c>
      <c r="M34" s="895"/>
      <c r="N34" s="573" t="s">
        <v>1105</v>
      </c>
      <c r="O34" s="895" t="s">
        <v>3053</v>
      </c>
      <c r="P34" s="903" t="s">
        <v>3054</v>
      </c>
      <c r="Q34" s="895">
        <v>9.1</v>
      </c>
    </row>
    <row r="35" spans="2:17" x14ac:dyDescent="0.25">
      <c r="B35" s="890"/>
      <c r="C35" s="890"/>
      <c r="D35" s="68">
        <v>6</v>
      </c>
      <c r="E35" s="891"/>
      <c r="F35" s="892">
        <v>7</v>
      </c>
      <c r="G35" s="899"/>
      <c r="H35" s="892">
        <v>5</v>
      </c>
      <c r="I35" s="899"/>
      <c r="J35" s="890"/>
      <c r="K35" s="890"/>
      <c r="L35" s="890"/>
      <c r="M35" s="890"/>
      <c r="N35" s="890"/>
      <c r="O35" s="890"/>
      <c r="P35" s="894"/>
      <c r="Q35" s="890"/>
    </row>
    <row r="36" spans="2:17" x14ac:dyDescent="0.25">
      <c r="B36" s="895">
        <v>17</v>
      </c>
      <c r="C36" s="895" t="s">
        <v>3239</v>
      </c>
      <c r="D36" s="896">
        <v>3</v>
      </c>
      <c r="E36" s="904"/>
      <c r="F36" s="889">
        <v>2</v>
      </c>
      <c r="G36" s="898"/>
      <c r="H36" s="889">
        <v>4</v>
      </c>
      <c r="I36" s="898"/>
      <c r="J36" s="573" t="s">
        <v>3223</v>
      </c>
      <c r="K36" s="895" t="s">
        <v>1133</v>
      </c>
      <c r="L36" s="895" t="s">
        <v>1144</v>
      </c>
      <c r="M36" s="895"/>
      <c r="N36" s="573" t="s">
        <v>1105</v>
      </c>
      <c r="O36" s="895" t="s">
        <v>3053</v>
      </c>
      <c r="P36" s="903" t="s">
        <v>3054</v>
      </c>
      <c r="Q36" s="895">
        <v>9.1</v>
      </c>
    </row>
    <row r="37" spans="2:17" x14ac:dyDescent="0.25">
      <c r="B37" s="890"/>
      <c r="C37" s="890"/>
      <c r="D37" s="68">
        <v>6</v>
      </c>
      <c r="E37" s="891"/>
      <c r="F37" s="892">
        <v>7</v>
      </c>
      <c r="G37" s="899"/>
      <c r="H37" s="892">
        <v>5</v>
      </c>
      <c r="I37" s="899"/>
      <c r="J37" s="890"/>
      <c r="K37" s="890"/>
      <c r="L37" s="890"/>
      <c r="M37" s="890"/>
      <c r="N37" s="890"/>
      <c r="O37" s="890"/>
      <c r="P37" s="894"/>
      <c r="Q37" s="890"/>
    </row>
    <row r="38" spans="2:17" x14ac:dyDescent="0.25">
      <c r="B38" s="895">
        <v>18</v>
      </c>
      <c r="C38" s="895" t="s">
        <v>3240</v>
      </c>
      <c r="D38" s="896">
        <v>3</v>
      </c>
      <c r="E38" s="897"/>
      <c r="F38" s="889">
        <v>2</v>
      </c>
      <c r="G38" s="898"/>
      <c r="H38" s="889">
        <v>4</v>
      </c>
      <c r="I38" s="898"/>
      <c r="J38" s="573" t="s">
        <v>3223</v>
      </c>
      <c r="K38" s="895" t="s">
        <v>3076</v>
      </c>
      <c r="L38" s="895" t="s">
        <v>3077</v>
      </c>
      <c r="M38" s="895"/>
      <c r="N38" s="573" t="s">
        <v>1105</v>
      </c>
      <c r="O38" s="895" t="s">
        <v>3053</v>
      </c>
      <c r="P38" s="903" t="s">
        <v>3054</v>
      </c>
      <c r="Q38" s="895">
        <v>9.1</v>
      </c>
    </row>
    <row r="39" spans="2:17" x14ac:dyDescent="0.25">
      <c r="B39" s="890"/>
      <c r="C39" s="890"/>
      <c r="D39" s="68">
        <v>6</v>
      </c>
      <c r="E39" s="891"/>
      <c r="F39" s="892">
        <v>7</v>
      </c>
      <c r="G39" s="899"/>
      <c r="H39" s="892">
        <v>5</v>
      </c>
      <c r="I39" s="899"/>
      <c r="J39" s="890"/>
      <c r="K39" s="890"/>
      <c r="L39" s="890"/>
      <c r="M39" s="890"/>
      <c r="N39" s="890"/>
      <c r="O39" s="890"/>
      <c r="P39" s="894"/>
      <c r="Q39" s="890"/>
    </row>
    <row r="40" spans="2:17" x14ac:dyDescent="0.25">
      <c r="B40" s="895">
        <v>19</v>
      </c>
      <c r="C40" s="895" t="s">
        <v>3241</v>
      </c>
      <c r="D40" s="896">
        <v>3</v>
      </c>
      <c r="E40" s="897"/>
      <c r="F40" s="889">
        <v>2</v>
      </c>
      <c r="G40" s="898"/>
      <c r="H40" s="889">
        <v>4</v>
      </c>
      <c r="I40" s="898"/>
      <c r="J40" s="573" t="s">
        <v>3223</v>
      </c>
      <c r="K40" s="895" t="s">
        <v>3079</v>
      </c>
      <c r="L40" s="895" t="s">
        <v>3080</v>
      </c>
      <c r="M40" s="895"/>
      <c r="N40" s="573" t="s">
        <v>1105</v>
      </c>
      <c r="O40" s="895" t="s">
        <v>3053</v>
      </c>
      <c r="P40" s="903" t="s">
        <v>3054</v>
      </c>
      <c r="Q40" s="895">
        <v>9.1</v>
      </c>
    </row>
    <row r="41" spans="2:17" x14ac:dyDescent="0.25">
      <c r="B41" s="890"/>
      <c r="C41" s="890"/>
      <c r="D41" s="68">
        <v>6</v>
      </c>
      <c r="E41" s="891"/>
      <c r="F41" s="892">
        <v>7</v>
      </c>
      <c r="G41" s="899"/>
      <c r="H41" s="892">
        <v>5</v>
      </c>
      <c r="I41" s="899"/>
      <c r="J41" s="890"/>
      <c r="K41" s="890"/>
      <c r="L41" s="890"/>
      <c r="M41" s="890"/>
      <c r="N41" s="890"/>
      <c r="O41" s="890"/>
      <c r="P41" s="894"/>
      <c r="Q41" s="890"/>
    </row>
    <row r="42" spans="2:17" x14ac:dyDescent="0.25">
      <c r="B42" s="895">
        <v>20</v>
      </c>
      <c r="C42" s="895" t="s">
        <v>3084</v>
      </c>
      <c r="D42" s="896">
        <v>3</v>
      </c>
      <c r="E42" s="897"/>
      <c r="F42" s="889">
        <v>2</v>
      </c>
      <c r="G42" s="905"/>
      <c r="H42" s="889">
        <v>4</v>
      </c>
      <c r="I42" s="898"/>
      <c r="J42" s="573" t="s">
        <v>3242</v>
      </c>
      <c r="K42" s="895" t="s">
        <v>3082</v>
      </c>
      <c r="L42" s="895" t="s">
        <v>3083</v>
      </c>
      <c r="M42" s="895"/>
      <c r="N42" s="895" t="s">
        <v>1105</v>
      </c>
      <c r="O42" s="895" t="s">
        <v>3053</v>
      </c>
      <c r="P42" s="903" t="s">
        <v>3054</v>
      </c>
      <c r="Q42" s="895">
        <v>9.1</v>
      </c>
    </row>
    <row r="43" spans="2:17" x14ac:dyDescent="0.25">
      <c r="B43" s="890"/>
      <c r="C43" s="890"/>
      <c r="D43" s="68">
        <v>6</v>
      </c>
      <c r="E43" s="891"/>
      <c r="F43" s="892">
        <v>7</v>
      </c>
      <c r="G43" s="906"/>
      <c r="H43" s="892">
        <v>5</v>
      </c>
      <c r="I43" s="899"/>
      <c r="J43" s="890"/>
      <c r="K43" s="890"/>
      <c r="L43" s="890"/>
      <c r="M43" s="890"/>
      <c r="N43" s="890"/>
      <c r="O43" s="890"/>
      <c r="P43" s="894"/>
      <c r="Q43" s="890"/>
    </row>
    <row r="44" spans="2:17" x14ac:dyDescent="0.25">
      <c r="B44" s="895">
        <v>21</v>
      </c>
      <c r="C44" s="895" t="s">
        <v>3087</v>
      </c>
      <c r="D44" s="896">
        <v>3</v>
      </c>
      <c r="E44" s="907"/>
      <c r="F44" s="889">
        <v>2</v>
      </c>
      <c r="G44" s="907"/>
      <c r="H44" s="889">
        <v>4</v>
      </c>
      <c r="I44" s="908"/>
      <c r="J44" s="573" t="s">
        <v>3242</v>
      </c>
      <c r="K44" s="895" t="s">
        <v>3085</v>
      </c>
      <c r="L44" s="895" t="s">
        <v>3086</v>
      </c>
      <c r="M44" s="895"/>
      <c r="N44" s="895" t="s">
        <v>1105</v>
      </c>
      <c r="O44" s="895" t="s">
        <v>3053</v>
      </c>
      <c r="P44" s="903" t="s">
        <v>3054</v>
      </c>
      <c r="Q44" s="895">
        <v>9.1</v>
      </c>
    </row>
    <row r="45" spans="2:17" x14ac:dyDescent="0.25">
      <c r="B45" s="890"/>
      <c r="C45" s="890"/>
      <c r="D45" s="68">
        <v>6</v>
      </c>
      <c r="E45" s="909"/>
      <c r="F45" s="892">
        <v>7</v>
      </c>
      <c r="G45" s="909"/>
      <c r="H45" s="892">
        <v>5</v>
      </c>
      <c r="I45" s="906"/>
      <c r="J45" s="890"/>
      <c r="K45" s="890"/>
      <c r="L45" s="890"/>
      <c r="M45" s="890"/>
      <c r="N45" s="890"/>
      <c r="O45" s="890"/>
      <c r="P45" s="894"/>
      <c r="Q45" s="890"/>
    </row>
    <row r="46" spans="2:17" x14ac:dyDescent="0.25">
      <c r="B46" s="895">
        <v>22</v>
      </c>
      <c r="C46" s="895" t="s">
        <v>3090</v>
      </c>
      <c r="D46" s="896">
        <v>3</v>
      </c>
      <c r="E46" s="905"/>
      <c r="F46" s="889">
        <v>2</v>
      </c>
      <c r="G46" s="905"/>
      <c r="H46" s="889">
        <v>4</v>
      </c>
      <c r="I46" s="910"/>
      <c r="J46" s="573" t="s">
        <v>3242</v>
      </c>
      <c r="K46" s="895" t="s">
        <v>3085</v>
      </c>
      <c r="L46" s="895" t="s">
        <v>3086</v>
      </c>
      <c r="M46" s="911"/>
      <c r="N46" s="573" t="s">
        <v>1105</v>
      </c>
      <c r="O46" s="895" t="s">
        <v>3053</v>
      </c>
      <c r="P46" s="903" t="s">
        <v>3054</v>
      </c>
      <c r="Q46" s="895">
        <v>9.1</v>
      </c>
    </row>
    <row r="47" spans="2:17" x14ac:dyDescent="0.25">
      <c r="B47" s="890"/>
      <c r="C47" s="890"/>
      <c r="D47" s="68">
        <v>6</v>
      </c>
      <c r="E47" s="906"/>
      <c r="F47" s="892">
        <v>7</v>
      </c>
      <c r="G47" s="906"/>
      <c r="H47" s="892">
        <v>5</v>
      </c>
      <c r="I47" s="906"/>
      <c r="J47" s="890"/>
      <c r="K47" s="890"/>
      <c r="L47" s="890"/>
      <c r="M47" s="912"/>
      <c r="N47" s="890"/>
      <c r="O47" s="890"/>
      <c r="P47" s="894"/>
      <c r="Q47" s="890"/>
    </row>
    <row r="48" spans="2:17" x14ac:dyDescent="0.25">
      <c r="B48" s="895">
        <v>23</v>
      </c>
      <c r="C48" s="895" t="s">
        <v>3243</v>
      </c>
      <c r="D48" s="896">
        <v>3</v>
      </c>
      <c r="E48" s="897"/>
      <c r="F48" s="889">
        <v>2</v>
      </c>
      <c r="G48" s="898"/>
      <c r="H48" s="889">
        <v>4</v>
      </c>
      <c r="I48" s="898"/>
      <c r="J48" s="573" t="s">
        <v>3223</v>
      </c>
      <c r="K48" s="895" t="s">
        <v>3088</v>
      </c>
      <c r="L48" s="895" t="s">
        <v>3089</v>
      </c>
      <c r="M48" s="895"/>
      <c r="N48" s="573" t="s">
        <v>1105</v>
      </c>
      <c r="O48" s="895" t="s">
        <v>3053</v>
      </c>
      <c r="P48" s="903" t="s">
        <v>3054</v>
      </c>
      <c r="Q48" s="895">
        <v>9.1</v>
      </c>
    </row>
    <row r="49" spans="2:17" x14ac:dyDescent="0.25">
      <c r="B49" s="890"/>
      <c r="C49" s="890"/>
      <c r="D49" s="68">
        <v>6</v>
      </c>
      <c r="E49" s="43"/>
      <c r="F49" s="892">
        <v>7</v>
      </c>
      <c r="G49" s="899"/>
      <c r="H49" s="892">
        <v>5</v>
      </c>
      <c r="I49" s="899"/>
      <c r="J49" s="890"/>
      <c r="K49" s="890"/>
      <c r="L49" s="890"/>
      <c r="M49" s="890"/>
      <c r="N49" s="890"/>
      <c r="O49" s="890"/>
      <c r="P49" s="894"/>
      <c r="Q49" s="890"/>
    </row>
    <row r="50" spans="2:17" x14ac:dyDescent="0.25">
      <c r="B50" s="895">
        <v>24</v>
      </c>
      <c r="C50" s="895" t="s">
        <v>3244</v>
      </c>
      <c r="D50" s="913">
        <v>3</v>
      </c>
      <c r="E50" s="897"/>
      <c r="F50" s="889">
        <v>2</v>
      </c>
      <c r="G50" s="898"/>
      <c r="H50" s="889">
        <v>4</v>
      </c>
      <c r="I50" s="898"/>
      <c r="J50" s="573" t="s">
        <v>3223</v>
      </c>
      <c r="K50" s="895" t="s">
        <v>3091</v>
      </c>
      <c r="L50" s="895" t="s">
        <v>3092</v>
      </c>
      <c r="M50" s="895"/>
      <c r="N50" s="573" t="s">
        <v>1105</v>
      </c>
      <c r="O50" s="895" t="s">
        <v>3053</v>
      </c>
      <c r="P50" s="903" t="s">
        <v>3054</v>
      </c>
      <c r="Q50" s="895">
        <v>9.1</v>
      </c>
    </row>
    <row r="51" spans="2:17" x14ac:dyDescent="0.25">
      <c r="B51" s="890"/>
      <c r="C51" s="890"/>
      <c r="D51" s="68">
        <v>6</v>
      </c>
      <c r="E51" s="891"/>
      <c r="F51" s="892">
        <v>7</v>
      </c>
      <c r="G51" s="899"/>
      <c r="H51" s="892">
        <v>5</v>
      </c>
      <c r="I51" s="899"/>
      <c r="J51" s="890"/>
      <c r="K51" s="890"/>
      <c r="L51" s="890"/>
      <c r="M51" s="890"/>
      <c r="N51" s="890"/>
      <c r="O51" s="890"/>
      <c r="P51" s="894"/>
      <c r="Q51" s="890"/>
    </row>
    <row r="52" spans="2:17" x14ac:dyDescent="0.25">
      <c r="B52" s="895">
        <v>25</v>
      </c>
      <c r="C52" s="911" t="s">
        <v>3245</v>
      </c>
      <c r="D52" s="896">
        <v>3</v>
      </c>
      <c r="E52" s="43"/>
      <c r="F52" s="889">
        <v>2</v>
      </c>
      <c r="G52" s="898"/>
      <c r="H52" s="889">
        <v>4</v>
      </c>
      <c r="I52" s="898"/>
      <c r="J52" s="573" t="s">
        <v>3223</v>
      </c>
      <c r="K52" s="895" t="s">
        <v>3094</v>
      </c>
      <c r="L52" s="895" t="s">
        <v>3095</v>
      </c>
      <c r="M52" s="895"/>
      <c r="N52" s="573" t="s">
        <v>1105</v>
      </c>
      <c r="O52" s="895" t="s">
        <v>3053</v>
      </c>
      <c r="P52" s="903" t="s">
        <v>3063</v>
      </c>
      <c r="Q52" s="895">
        <v>9.1</v>
      </c>
    </row>
    <row r="53" spans="2:17" x14ac:dyDescent="0.25">
      <c r="B53" s="890"/>
      <c r="C53" s="912"/>
      <c r="D53" s="68">
        <v>6</v>
      </c>
      <c r="E53" s="891"/>
      <c r="F53" s="892">
        <v>7</v>
      </c>
      <c r="G53" s="899"/>
      <c r="H53" s="892">
        <v>5</v>
      </c>
      <c r="I53" s="899"/>
      <c r="J53" s="890"/>
      <c r="K53" s="890"/>
      <c r="L53" s="890"/>
      <c r="M53" s="890"/>
      <c r="N53" s="890"/>
      <c r="O53" s="890"/>
      <c r="P53" s="894"/>
      <c r="Q53" s="890"/>
    </row>
    <row r="54" spans="2:17" x14ac:dyDescent="0.25">
      <c r="B54" s="895">
        <v>26</v>
      </c>
      <c r="C54" s="895" t="s">
        <v>3246</v>
      </c>
      <c r="D54" s="896">
        <v>3</v>
      </c>
      <c r="E54" s="897"/>
      <c r="F54" s="889">
        <v>2</v>
      </c>
      <c r="G54" s="898"/>
      <c r="H54" s="889">
        <v>4</v>
      </c>
      <c r="I54" s="898"/>
      <c r="J54" s="573" t="s">
        <v>3223</v>
      </c>
      <c r="K54" s="895" t="s">
        <v>3094</v>
      </c>
      <c r="L54" s="895" t="s">
        <v>3095</v>
      </c>
      <c r="M54" s="895"/>
      <c r="N54" s="573" t="s">
        <v>1105</v>
      </c>
      <c r="O54" s="895" t="s">
        <v>3053</v>
      </c>
      <c r="P54" s="903" t="s">
        <v>3063</v>
      </c>
      <c r="Q54" s="895">
        <v>9.1</v>
      </c>
    </row>
    <row r="55" spans="2:17" x14ac:dyDescent="0.25">
      <c r="B55" s="890"/>
      <c r="C55" s="890"/>
      <c r="D55" s="68">
        <v>6</v>
      </c>
      <c r="E55" s="891"/>
      <c r="F55" s="892">
        <v>7</v>
      </c>
      <c r="G55" s="899"/>
      <c r="H55" s="892">
        <v>5</v>
      </c>
      <c r="I55" s="899"/>
      <c r="J55" s="890"/>
      <c r="K55" s="890"/>
      <c r="L55" s="890"/>
      <c r="M55" s="890"/>
      <c r="N55" s="890"/>
      <c r="O55" s="890"/>
      <c r="P55" s="894"/>
      <c r="Q55" s="890"/>
    </row>
    <row r="56" spans="2:17" x14ac:dyDescent="0.25">
      <c r="B56" s="895">
        <v>27</v>
      </c>
      <c r="C56" s="895" t="s">
        <v>202</v>
      </c>
      <c r="D56" s="896">
        <v>3</v>
      </c>
      <c r="E56" s="897"/>
      <c r="F56" s="889">
        <v>2</v>
      </c>
      <c r="G56" s="898"/>
      <c r="H56" s="889">
        <v>4</v>
      </c>
      <c r="I56" s="898"/>
      <c r="J56" s="573" t="s">
        <v>3104</v>
      </c>
      <c r="K56" s="895" t="s">
        <v>3097</v>
      </c>
      <c r="L56" s="895" t="s">
        <v>3098</v>
      </c>
      <c r="M56" s="895"/>
      <c r="N56" s="573" t="s">
        <v>1105</v>
      </c>
      <c r="O56" s="895" t="s">
        <v>3053</v>
      </c>
      <c r="P56" s="903" t="s">
        <v>3054</v>
      </c>
      <c r="Q56" s="895">
        <v>9.1</v>
      </c>
    </row>
    <row r="57" spans="2:17" x14ac:dyDescent="0.25">
      <c r="B57" s="890"/>
      <c r="C57" s="890"/>
      <c r="D57" s="68">
        <v>6</v>
      </c>
      <c r="E57" s="891"/>
      <c r="F57" s="892">
        <v>7</v>
      </c>
      <c r="G57" s="899"/>
      <c r="H57" s="892">
        <v>5</v>
      </c>
      <c r="I57" s="899"/>
      <c r="J57" s="890"/>
      <c r="K57" s="890"/>
      <c r="L57" s="890"/>
      <c r="M57" s="890"/>
      <c r="N57" s="890"/>
      <c r="O57" s="890"/>
      <c r="P57" s="894"/>
      <c r="Q57" s="890"/>
    </row>
    <row r="58" spans="2:17" x14ac:dyDescent="0.25">
      <c r="B58" s="895">
        <v>28</v>
      </c>
      <c r="C58" s="895" t="s">
        <v>204</v>
      </c>
      <c r="D58" s="896">
        <v>3</v>
      </c>
      <c r="E58" s="897"/>
      <c r="F58" s="889">
        <v>2</v>
      </c>
      <c r="G58" s="898"/>
      <c r="H58" s="889">
        <v>4</v>
      </c>
      <c r="I58" s="898"/>
      <c r="J58" s="573" t="s">
        <v>3104</v>
      </c>
      <c r="K58" s="895" t="s">
        <v>3100</v>
      </c>
      <c r="L58" s="895" t="s">
        <v>3101</v>
      </c>
      <c r="M58" s="895"/>
      <c r="N58" s="573" t="s">
        <v>1105</v>
      </c>
      <c r="O58" s="895" t="s">
        <v>3053</v>
      </c>
      <c r="P58" s="903" t="s">
        <v>3054</v>
      </c>
      <c r="Q58" s="895">
        <v>9.1</v>
      </c>
    </row>
    <row r="59" spans="2:17" x14ac:dyDescent="0.25">
      <c r="B59" s="890"/>
      <c r="C59" s="890"/>
      <c r="D59" s="68">
        <v>6</v>
      </c>
      <c r="E59" s="891"/>
      <c r="F59" s="892">
        <v>7</v>
      </c>
      <c r="G59" s="899"/>
      <c r="H59" s="892">
        <v>5</v>
      </c>
      <c r="I59" s="899"/>
      <c r="J59" s="890"/>
      <c r="K59" s="890"/>
      <c r="L59" s="890"/>
      <c r="M59" s="890"/>
      <c r="N59" s="890"/>
      <c r="O59" s="890"/>
      <c r="P59" s="894"/>
      <c r="Q59" s="890"/>
    </row>
    <row r="60" spans="2:17" x14ac:dyDescent="0.25">
      <c r="B60" s="895">
        <v>29</v>
      </c>
      <c r="C60" s="895"/>
      <c r="D60" s="896"/>
      <c r="E60" s="897"/>
      <c r="F60" s="889"/>
      <c r="G60" s="898"/>
      <c r="H60" s="889"/>
      <c r="I60" s="898"/>
      <c r="J60" s="573"/>
      <c r="K60" s="895"/>
      <c r="L60" s="895"/>
      <c r="M60" s="895"/>
      <c r="N60" s="573"/>
      <c r="O60" s="895"/>
      <c r="P60" s="903"/>
      <c r="Q60" s="895"/>
    </row>
    <row r="61" spans="2:17" x14ac:dyDescent="0.25">
      <c r="B61" s="890"/>
      <c r="C61" s="890"/>
      <c r="D61" s="68"/>
      <c r="E61" s="891"/>
      <c r="F61" s="892"/>
      <c r="G61" s="899"/>
      <c r="H61" s="892"/>
      <c r="I61" s="899"/>
      <c r="J61" s="890"/>
      <c r="K61" s="890"/>
      <c r="L61" s="890"/>
      <c r="M61" s="890"/>
      <c r="N61" s="890"/>
      <c r="O61" s="890"/>
      <c r="P61" s="894"/>
      <c r="Q61" s="890"/>
    </row>
    <row r="62" spans="2:17" x14ac:dyDescent="0.25">
      <c r="B62" s="895">
        <v>30</v>
      </c>
      <c r="C62" s="895"/>
      <c r="D62" s="896"/>
      <c r="E62" s="897"/>
      <c r="F62" s="889"/>
      <c r="G62" s="898"/>
      <c r="H62" s="889"/>
      <c r="I62" s="898"/>
      <c r="J62" s="573"/>
      <c r="K62" s="895"/>
      <c r="L62" s="895"/>
      <c r="M62" s="895"/>
      <c r="N62" s="573"/>
      <c r="O62" s="895"/>
      <c r="P62" s="903"/>
      <c r="Q62" s="895"/>
    </row>
    <row r="63" spans="2:17" x14ac:dyDescent="0.25">
      <c r="B63" s="890"/>
      <c r="C63" s="890"/>
      <c r="D63" s="68"/>
      <c r="E63" s="891"/>
      <c r="F63" s="892"/>
      <c r="G63" s="899"/>
      <c r="H63" s="892"/>
      <c r="I63" s="899"/>
      <c r="J63" s="890"/>
      <c r="K63" s="890"/>
      <c r="L63" s="890"/>
      <c r="M63" s="890"/>
      <c r="N63" s="890"/>
      <c r="O63" s="890"/>
      <c r="P63" s="894"/>
      <c r="Q63" s="890"/>
    </row>
    <row r="64" spans="2:17" x14ac:dyDescent="0.25">
      <c r="B64" s="895">
        <v>31</v>
      </c>
      <c r="C64" s="895"/>
      <c r="D64" s="896"/>
      <c r="E64" s="905"/>
      <c r="F64" s="889"/>
      <c r="G64" s="905"/>
      <c r="H64" s="889"/>
      <c r="I64" s="905"/>
      <c r="J64" s="573"/>
      <c r="K64" s="895"/>
      <c r="L64" s="895"/>
      <c r="M64" s="914"/>
      <c r="N64" s="573"/>
      <c r="O64" s="895"/>
      <c r="P64" s="903"/>
      <c r="Q64" s="895"/>
    </row>
    <row r="65" spans="2:17" x14ac:dyDescent="0.25">
      <c r="B65" s="890"/>
      <c r="C65" s="890"/>
      <c r="D65" s="68"/>
      <c r="E65" s="906"/>
      <c r="F65" s="892"/>
      <c r="G65" s="906"/>
      <c r="H65" s="892"/>
      <c r="I65" s="906"/>
      <c r="J65" s="890"/>
      <c r="K65" s="890"/>
      <c r="L65" s="890"/>
      <c r="M65" s="915"/>
      <c r="N65" s="890"/>
      <c r="O65" s="890"/>
      <c r="P65" s="894"/>
      <c r="Q65" s="890"/>
    </row>
    <row r="66" spans="2:17" x14ac:dyDescent="0.25">
      <c r="B66" s="895">
        <v>32</v>
      </c>
      <c r="C66" s="895"/>
      <c r="D66" s="896"/>
      <c r="E66" s="905"/>
      <c r="F66" s="889"/>
      <c r="G66" s="905"/>
      <c r="H66" s="889"/>
      <c r="I66" s="905"/>
      <c r="J66" s="573"/>
      <c r="K66" s="895"/>
      <c r="L66" s="895"/>
      <c r="M66" s="914"/>
      <c r="N66" s="573"/>
      <c r="O66" s="895"/>
      <c r="P66" s="903"/>
      <c r="Q66" s="895"/>
    </row>
    <row r="67" spans="2:17" x14ac:dyDescent="0.25">
      <c r="B67" s="890"/>
      <c r="C67" s="890"/>
      <c r="D67" s="68"/>
      <c r="E67" s="906"/>
      <c r="F67" s="892"/>
      <c r="G67" s="906"/>
      <c r="H67" s="892"/>
      <c r="I67" s="906"/>
      <c r="J67" s="890"/>
      <c r="K67" s="890"/>
      <c r="L67" s="890"/>
      <c r="M67" s="915"/>
      <c r="N67" s="890"/>
      <c r="O67" s="890"/>
      <c r="P67" s="894"/>
      <c r="Q67" s="890"/>
    </row>
    <row r="68" spans="2:17" x14ac:dyDescent="0.25">
      <c r="B68" s="895">
        <v>33</v>
      </c>
      <c r="C68" s="895"/>
      <c r="D68" s="896"/>
      <c r="E68" s="897"/>
      <c r="F68" s="889"/>
      <c r="G68" s="905"/>
      <c r="H68" s="889"/>
      <c r="I68" s="898"/>
      <c r="J68" s="573"/>
      <c r="K68" s="895"/>
      <c r="L68" s="895"/>
      <c r="M68" s="914"/>
      <c r="N68" s="573"/>
      <c r="O68" s="895"/>
      <c r="P68" s="903"/>
      <c r="Q68" s="895"/>
    </row>
    <row r="69" spans="2:17" x14ac:dyDescent="0.25">
      <c r="B69" s="890"/>
      <c r="C69" s="890"/>
      <c r="D69" s="68"/>
      <c r="E69" s="891"/>
      <c r="F69" s="892"/>
      <c r="G69" s="906"/>
      <c r="H69" s="892"/>
      <c r="I69" s="916"/>
      <c r="J69" s="890"/>
      <c r="K69" s="890"/>
      <c r="L69" s="890"/>
      <c r="M69" s="915"/>
      <c r="N69" s="890"/>
      <c r="O69" s="890"/>
      <c r="P69" s="894"/>
      <c r="Q69" s="890"/>
    </row>
    <row r="70" spans="2:17" x14ac:dyDescent="0.25">
      <c r="B70" s="895">
        <v>34</v>
      </c>
      <c r="C70" s="895"/>
      <c r="D70" s="896"/>
      <c r="E70" s="897"/>
      <c r="F70" s="889"/>
      <c r="G70" s="898"/>
      <c r="H70" s="889"/>
      <c r="I70" s="898"/>
      <c r="J70" s="573"/>
      <c r="K70" s="895"/>
      <c r="L70" s="895"/>
      <c r="M70" s="914"/>
      <c r="N70" s="573"/>
      <c r="O70" s="895"/>
      <c r="P70" s="903"/>
      <c r="Q70" s="895"/>
    </row>
    <row r="71" spans="2:17" x14ac:dyDescent="0.25">
      <c r="B71" s="890"/>
      <c r="C71" s="890"/>
      <c r="D71" s="68"/>
      <c r="E71" s="891"/>
      <c r="F71" s="892"/>
      <c r="G71" s="899"/>
      <c r="H71" s="892"/>
      <c r="I71" s="899"/>
      <c r="J71" s="890"/>
      <c r="K71" s="890"/>
      <c r="L71" s="890"/>
      <c r="M71" s="915"/>
      <c r="N71" s="890"/>
      <c r="O71" s="890"/>
      <c r="P71" s="894"/>
      <c r="Q71" s="890"/>
    </row>
    <row r="72" spans="2:17" x14ac:dyDescent="0.25">
      <c r="B72" s="573">
        <v>35</v>
      </c>
      <c r="C72" s="895"/>
      <c r="D72" s="896"/>
      <c r="E72" s="905"/>
      <c r="F72" s="889"/>
      <c r="G72" s="905"/>
      <c r="H72" s="889"/>
      <c r="I72" s="905"/>
      <c r="J72" s="573"/>
      <c r="K72" s="895"/>
      <c r="L72" s="895"/>
      <c r="M72" s="914"/>
      <c r="N72" s="573"/>
      <c r="O72" s="895"/>
      <c r="P72" s="903"/>
      <c r="Q72" s="895"/>
    </row>
    <row r="73" spans="2:17" ht="15.75" thickBot="1" x14ac:dyDescent="0.3">
      <c r="B73" s="917"/>
      <c r="C73" s="917"/>
      <c r="D73" s="68"/>
      <c r="E73" s="906"/>
      <c r="F73" s="892"/>
      <c r="G73" s="906"/>
      <c r="H73" s="892"/>
      <c r="I73" s="906"/>
      <c r="J73" s="890"/>
      <c r="K73" s="917"/>
      <c r="L73" s="890"/>
      <c r="M73" s="918"/>
      <c r="N73" s="890"/>
      <c r="O73" s="890"/>
      <c r="P73" s="894"/>
      <c r="Q73" s="890"/>
    </row>
    <row r="74" spans="2:17" x14ac:dyDescent="0.25">
      <c r="B74" s="573">
        <v>36</v>
      </c>
      <c r="C74" s="895"/>
      <c r="D74" s="896"/>
      <c r="E74" s="897"/>
      <c r="F74" s="889"/>
      <c r="G74" s="898"/>
      <c r="H74" s="889"/>
      <c r="I74" s="898"/>
      <c r="J74" s="573"/>
      <c r="K74" s="895"/>
      <c r="L74" s="895"/>
      <c r="M74" s="919"/>
      <c r="N74" s="573"/>
      <c r="O74" s="895"/>
      <c r="P74" s="903"/>
      <c r="Q74" s="895"/>
    </row>
    <row r="75" spans="2:17" ht="15.75" thickBot="1" x14ac:dyDescent="0.3">
      <c r="B75" s="917"/>
      <c r="C75" s="917"/>
      <c r="D75" s="68"/>
      <c r="E75" s="891"/>
      <c r="F75" s="892"/>
      <c r="G75" s="899"/>
      <c r="H75" s="892"/>
      <c r="I75" s="899"/>
      <c r="J75" s="890"/>
      <c r="K75" s="917"/>
      <c r="L75" s="890"/>
      <c r="M75" s="920"/>
      <c r="N75" s="890"/>
      <c r="O75" s="890"/>
      <c r="P75" s="894"/>
      <c r="Q75" s="890"/>
    </row>
    <row r="76" spans="2:17" x14ac:dyDescent="0.25">
      <c r="B76" s="573">
        <v>37</v>
      </c>
      <c r="C76" s="895"/>
      <c r="D76" s="896"/>
      <c r="E76" s="897"/>
      <c r="F76" s="889"/>
      <c r="G76" s="898"/>
      <c r="H76" s="889"/>
      <c r="I76" s="898"/>
      <c r="J76" s="573"/>
      <c r="K76" s="895"/>
      <c r="L76" s="895"/>
      <c r="M76" s="574"/>
      <c r="N76" s="573"/>
      <c r="O76" s="895"/>
      <c r="P76" s="903"/>
      <c r="Q76" s="895"/>
    </row>
    <row r="77" spans="2:17" ht="15.75" thickBot="1" x14ac:dyDescent="0.3">
      <c r="B77" s="917"/>
      <c r="C77" s="917"/>
      <c r="D77" s="68"/>
      <c r="E77" s="891"/>
      <c r="F77" s="892"/>
      <c r="G77" s="899"/>
      <c r="H77" s="892"/>
      <c r="I77" s="899"/>
      <c r="J77" s="890"/>
      <c r="K77" s="917"/>
      <c r="L77" s="890"/>
      <c r="M77" s="917"/>
      <c r="N77" s="890"/>
      <c r="O77" s="890"/>
      <c r="P77" s="894"/>
      <c r="Q77" s="890"/>
    </row>
    <row r="78" spans="2:17" x14ac:dyDescent="0.25">
      <c r="B78" s="573">
        <v>38</v>
      </c>
      <c r="C78" s="895"/>
      <c r="D78" s="896"/>
      <c r="E78" s="897"/>
      <c r="F78" s="889"/>
      <c r="G78" s="898"/>
      <c r="H78" s="889"/>
      <c r="I78" s="898"/>
      <c r="J78" s="573"/>
      <c r="K78" s="895"/>
      <c r="L78" s="895"/>
      <c r="M78" s="919"/>
      <c r="N78" s="573"/>
      <c r="O78" s="895"/>
      <c r="P78" s="903"/>
      <c r="Q78" s="895"/>
    </row>
    <row r="79" spans="2:17" ht="15.75" thickBot="1" x14ac:dyDescent="0.3">
      <c r="B79" s="917"/>
      <c r="C79" s="917"/>
      <c r="D79" s="68"/>
      <c r="E79" s="891"/>
      <c r="F79" s="892"/>
      <c r="G79" s="899"/>
      <c r="H79" s="892"/>
      <c r="I79" s="899"/>
      <c r="J79" s="890"/>
      <c r="K79" s="917"/>
      <c r="L79" s="890"/>
      <c r="M79" s="920"/>
      <c r="N79" s="890"/>
      <c r="O79" s="890"/>
      <c r="P79" s="894"/>
      <c r="Q79" s="890"/>
    </row>
    <row r="80" spans="2:17" x14ac:dyDescent="0.25">
      <c r="C80" s="3"/>
      <c r="G80" s="53"/>
      <c r="I80" s="53"/>
      <c r="J80" s="3"/>
      <c r="M80" s="3"/>
    </row>
    <row r="81" spans="3:17" x14ac:dyDescent="0.25">
      <c r="C81" s="3"/>
      <c r="G81" s="53"/>
      <c r="I81" s="53"/>
      <c r="J81" s="3"/>
      <c r="M81" s="3"/>
    </row>
    <row r="82" spans="3:17" ht="15.75" thickBot="1" x14ac:dyDescent="0.3">
      <c r="C82" s="3"/>
      <c r="G82" s="53"/>
      <c r="I82" s="53"/>
      <c r="J82" s="3"/>
      <c r="M82" s="3"/>
    </row>
    <row r="83" spans="3:17" x14ac:dyDescent="0.25">
      <c r="O83" s="921" t="s">
        <v>3106</v>
      </c>
      <c r="P83" s="921"/>
      <c r="Q83" s="3">
        <f>SUM(Q4:Q79)</f>
        <v>254.7999999999999</v>
      </c>
    </row>
    <row r="84" spans="3:17" x14ac:dyDescent="0.25">
      <c r="O84" s="922" t="s">
        <v>3107</v>
      </c>
      <c r="P84" s="922"/>
      <c r="Q84" s="3">
        <f>Q83*2</f>
        <v>509.5999999999998</v>
      </c>
    </row>
    <row r="85" spans="3:17" x14ac:dyDescent="0.25">
      <c r="O85" s="922" t="s">
        <v>3108</v>
      </c>
      <c r="P85" s="922"/>
      <c r="Q85" s="3">
        <f>(0.3*Q84)+Q84</f>
        <v>662.47999999999979</v>
      </c>
    </row>
  </sheetData>
  <mergeCells count="411">
    <mergeCell ref="P78:P79"/>
    <mergeCell ref="Q78:Q79"/>
    <mergeCell ref="O83:P83"/>
    <mergeCell ref="O84:P84"/>
    <mergeCell ref="O85:P85"/>
    <mergeCell ref="P76:P77"/>
    <mergeCell ref="Q76:Q77"/>
    <mergeCell ref="B78:B79"/>
    <mergeCell ref="C78:C79"/>
    <mergeCell ref="J78:J79"/>
    <mergeCell ref="K78:K79"/>
    <mergeCell ref="L78:L79"/>
    <mergeCell ref="M78:M79"/>
    <mergeCell ref="N78:N79"/>
    <mergeCell ref="O78:O79"/>
    <mergeCell ref="P74:P75"/>
    <mergeCell ref="Q74:Q75"/>
    <mergeCell ref="B76:B77"/>
    <mergeCell ref="C76:C77"/>
    <mergeCell ref="J76:J77"/>
    <mergeCell ref="K76:K77"/>
    <mergeCell ref="L76:L77"/>
    <mergeCell ref="M76:M77"/>
    <mergeCell ref="N76:N77"/>
    <mergeCell ref="O76:O77"/>
    <mergeCell ref="P72:P73"/>
    <mergeCell ref="Q72:Q73"/>
    <mergeCell ref="B74:B75"/>
    <mergeCell ref="C74:C75"/>
    <mergeCell ref="J74:J75"/>
    <mergeCell ref="K74:K75"/>
    <mergeCell ref="L74:L75"/>
    <mergeCell ref="M74:M75"/>
    <mergeCell ref="N74:N75"/>
    <mergeCell ref="O74:O75"/>
    <mergeCell ref="J72:J73"/>
    <mergeCell ref="K72:K73"/>
    <mergeCell ref="L72:L73"/>
    <mergeCell ref="M72:M73"/>
    <mergeCell ref="N72:N73"/>
    <mergeCell ref="O72:O73"/>
    <mergeCell ref="M70:M71"/>
    <mergeCell ref="N70:N71"/>
    <mergeCell ref="O70:O71"/>
    <mergeCell ref="P70:P71"/>
    <mergeCell ref="Q70:Q71"/>
    <mergeCell ref="B72:B73"/>
    <mergeCell ref="C72:C73"/>
    <mergeCell ref="E72:E73"/>
    <mergeCell ref="G72:G73"/>
    <mergeCell ref="I72:I73"/>
    <mergeCell ref="M68:M69"/>
    <mergeCell ref="N68:N69"/>
    <mergeCell ref="O68:O69"/>
    <mergeCell ref="P68:P69"/>
    <mergeCell ref="Q68:Q69"/>
    <mergeCell ref="B70:B71"/>
    <mergeCell ref="C70:C71"/>
    <mergeCell ref="J70:J71"/>
    <mergeCell ref="K70:K71"/>
    <mergeCell ref="L70:L71"/>
    <mergeCell ref="N66:N67"/>
    <mergeCell ref="O66:O67"/>
    <mergeCell ref="P66:P67"/>
    <mergeCell ref="Q66:Q67"/>
    <mergeCell ref="B68:B69"/>
    <mergeCell ref="C68:C69"/>
    <mergeCell ref="G68:G69"/>
    <mergeCell ref="J68:J69"/>
    <mergeCell ref="K68:K69"/>
    <mergeCell ref="L68:L69"/>
    <mergeCell ref="Q64:Q65"/>
    <mergeCell ref="B66:B67"/>
    <mergeCell ref="C66:C67"/>
    <mergeCell ref="E66:E67"/>
    <mergeCell ref="G66:G67"/>
    <mergeCell ref="I66:I67"/>
    <mergeCell ref="J66:J67"/>
    <mergeCell ref="K66:K67"/>
    <mergeCell ref="L66:L67"/>
    <mergeCell ref="M66:M67"/>
    <mergeCell ref="K64:K65"/>
    <mergeCell ref="L64:L65"/>
    <mergeCell ref="M64:M65"/>
    <mergeCell ref="N64:N65"/>
    <mergeCell ref="O64:O65"/>
    <mergeCell ref="P64:P65"/>
    <mergeCell ref="N62:N63"/>
    <mergeCell ref="O62:O63"/>
    <mergeCell ref="P62:P63"/>
    <mergeCell ref="Q62:Q63"/>
    <mergeCell ref="B64:B65"/>
    <mergeCell ref="C64:C65"/>
    <mergeCell ref="E64:E65"/>
    <mergeCell ref="G64:G65"/>
    <mergeCell ref="I64:I65"/>
    <mergeCell ref="J64:J65"/>
    <mergeCell ref="N60:N61"/>
    <mergeCell ref="O60:O61"/>
    <mergeCell ref="P60:P61"/>
    <mergeCell ref="Q60:Q61"/>
    <mergeCell ref="B62:B63"/>
    <mergeCell ref="C62:C63"/>
    <mergeCell ref="J62:J63"/>
    <mergeCell ref="K62:K63"/>
    <mergeCell ref="L62:L63"/>
    <mergeCell ref="M62:M63"/>
    <mergeCell ref="N58:N59"/>
    <mergeCell ref="O58:O59"/>
    <mergeCell ref="P58:P59"/>
    <mergeCell ref="Q58:Q59"/>
    <mergeCell ref="B60:B61"/>
    <mergeCell ref="C60:C61"/>
    <mergeCell ref="J60:J61"/>
    <mergeCell ref="K60:K61"/>
    <mergeCell ref="L60:L61"/>
    <mergeCell ref="M60:M61"/>
    <mergeCell ref="N56:N57"/>
    <mergeCell ref="O56:O57"/>
    <mergeCell ref="P56:P57"/>
    <mergeCell ref="Q56:Q57"/>
    <mergeCell ref="B58:B59"/>
    <mergeCell ref="C58:C59"/>
    <mergeCell ref="J58:J59"/>
    <mergeCell ref="K58:K59"/>
    <mergeCell ref="L58:L59"/>
    <mergeCell ref="M58:M59"/>
    <mergeCell ref="N54:N55"/>
    <mergeCell ref="O54:O55"/>
    <mergeCell ref="P54:P55"/>
    <mergeCell ref="Q54:Q55"/>
    <mergeCell ref="B56:B57"/>
    <mergeCell ref="C56:C57"/>
    <mergeCell ref="J56:J57"/>
    <mergeCell ref="K56:K57"/>
    <mergeCell ref="L56:L57"/>
    <mergeCell ref="M56:M57"/>
    <mergeCell ref="N52:N53"/>
    <mergeCell ref="O52:O53"/>
    <mergeCell ref="P52:P53"/>
    <mergeCell ref="Q52:Q53"/>
    <mergeCell ref="B54:B55"/>
    <mergeCell ref="C54:C55"/>
    <mergeCell ref="J54:J55"/>
    <mergeCell ref="K54:K55"/>
    <mergeCell ref="L54:L55"/>
    <mergeCell ref="M54:M55"/>
    <mergeCell ref="N50:N51"/>
    <mergeCell ref="O50:O51"/>
    <mergeCell ref="P50:P51"/>
    <mergeCell ref="Q50:Q51"/>
    <mergeCell ref="B52:B53"/>
    <mergeCell ref="C52:C53"/>
    <mergeCell ref="J52:J53"/>
    <mergeCell ref="K52:K53"/>
    <mergeCell ref="L52:L53"/>
    <mergeCell ref="M52:M53"/>
    <mergeCell ref="N48:N49"/>
    <mergeCell ref="O48:O49"/>
    <mergeCell ref="P48:P49"/>
    <mergeCell ref="Q48:Q49"/>
    <mergeCell ref="B50:B51"/>
    <mergeCell ref="C50:C51"/>
    <mergeCell ref="J50:J51"/>
    <mergeCell ref="K50:K51"/>
    <mergeCell ref="L50:L51"/>
    <mergeCell ref="M50:M51"/>
    <mergeCell ref="N46:N47"/>
    <mergeCell ref="O46:O47"/>
    <mergeCell ref="P46:P47"/>
    <mergeCell ref="Q46:Q47"/>
    <mergeCell ref="B48:B49"/>
    <mergeCell ref="C48:C49"/>
    <mergeCell ref="J48:J49"/>
    <mergeCell ref="K48:K49"/>
    <mergeCell ref="L48:L49"/>
    <mergeCell ref="M48:M49"/>
    <mergeCell ref="Q44:Q45"/>
    <mergeCell ref="B46:B47"/>
    <mergeCell ref="C46:C47"/>
    <mergeCell ref="E46:E47"/>
    <mergeCell ref="G46:G47"/>
    <mergeCell ref="I46:I47"/>
    <mergeCell ref="J46:J47"/>
    <mergeCell ref="K46:K47"/>
    <mergeCell ref="L46:L47"/>
    <mergeCell ref="M46:M47"/>
    <mergeCell ref="K44:K45"/>
    <mergeCell ref="L44:L45"/>
    <mergeCell ref="M44:M45"/>
    <mergeCell ref="N44:N45"/>
    <mergeCell ref="O44:O45"/>
    <mergeCell ref="P44:P45"/>
    <mergeCell ref="B44:B45"/>
    <mergeCell ref="C44:C45"/>
    <mergeCell ref="E44:E45"/>
    <mergeCell ref="G44:G45"/>
    <mergeCell ref="I44:I45"/>
    <mergeCell ref="J44:J45"/>
    <mergeCell ref="L42:L43"/>
    <mergeCell ref="M42:M43"/>
    <mergeCell ref="N42:N43"/>
    <mergeCell ref="O42:O43"/>
    <mergeCell ref="P42:P43"/>
    <mergeCell ref="Q42:Q43"/>
    <mergeCell ref="M40:M41"/>
    <mergeCell ref="N40:N41"/>
    <mergeCell ref="O40:O41"/>
    <mergeCell ref="P40:P41"/>
    <mergeCell ref="Q40:Q41"/>
    <mergeCell ref="B42:B43"/>
    <mergeCell ref="C42:C43"/>
    <mergeCell ref="G42:G43"/>
    <mergeCell ref="J42:J43"/>
    <mergeCell ref="K42:K43"/>
    <mergeCell ref="M38:M39"/>
    <mergeCell ref="N38:N39"/>
    <mergeCell ref="O38:O39"/>
    <mergeCell ref="P38:P39"/>
    <mergeCell ref="Q38:Q39"/>
    <mergeCell ref="B40:B41"/>
    <mergeCell ref="C40:C41"/>
    <mergeCell ref="J40:J41"/>
    <mergeCell ref="K40:K41"/>
    <mergeCell ref="L40:L41"/>
    <mergeCell ref="M36:M37"/>
    <mergeCell ref="N36:N37"/>
    <mergeCell ref="O36:O37"/>
    <mergeCell ref="P36:P37"/>
    <mergeCell ref="Q36:Q37"/>
    <mergeCell ref="B38:B39"/>
    <mergeCell ref="C38:C39"/>
    <mergeCell ref="J38:J39"/>
    <mergeCell ref="K38:K39"/>
    <mergeCell ref="L38:L39"/>
    <mergeCell ref="M34:M35"/>
    <mergeCell ref="N34:N35"/>
    <mergeCell ref="O34:O35"/>
    <mergeCell ref="P34:P35"/>
    <mergeCell ref="Q34:Q35"/>
    <mergeCell ref="B36:B37"/>
    <mergeCell ref="C36:C37"/>
    <mergeCell ref="J36:J37"/>
    <mergeCell ref="K36:K37"/>
    <mergeCell ref="L36:L37"/>
    <mergeCell ref="M32:M33"/>
    <mergeCell ref="N32:N33"/>
    <mergeCell ref="O32:O33"/>
    <mergeCell ref="P32:P33"/>
    <mergeCell ref="Q32:Q33"/>
    <mergeCell ref="B34:B35"/>
    <mergeCell ref="C34:C35"/>
    <mergeCell ref="J34:J35"/>
    <mergeCell ref="K34:K35"/>
    <mergeCell ref="L34:L35"/>
    <mergeCell ref="M30:M31"/>
    <mergeCell ref="N30:N31"/>
    <mergeCell ref="O30:O31"/>
    <mergeCell ref="P30:P31"/>
    <mergeCell ref="Q30:Q31"/>
    <mergeCell ref="B32:B33"/>
    <mergeCell ref="C32:C33"/>
    <mergeCell ref="J32:J33"/>
    <mergeCell ref="K32:K33"/>
    <mergeCell ref="L32:L33"/>
    <mergeCell ref="M28:M29"/>
    <mergeCell ref="N28:N29"/>
    <mergeCell ref="O28:O29"/>
    <mergeCell ref="P28:P29"/>
    <mergeCell ref="Q28:Q29"/>
    <mergeCell ref="B30:B31"/>
    <mergeCell ref="C30:C31"/>
    <mergeCell ref="J30:J31"/>
    <mergeCell ref="K30:K31"/>
    <mergeCell ref="L30:L31"/>
    <mergeCell ref="M26:M27"/>
    <mergeCell ref="N26:N27"/>
    <mergeCell ref="O26:O27"/>
    <mergeCell ref="P26:P27"/>
    <mergeCell ref="Q26:Q27"/>
    <mergeCell ref="B28:B29"/>
    <mergeCell ref="C28:C29"/>
    <mergeCell ref="J28:J29"/>
    <mergeCell ref="K28:K29"/>
    <mergeCell ref="L28:L29"/>
    <mergeCell ref="M24:M25"/>
    <mergeCell ref="N24:N25"/>
    <mergeCell ref="O24:O25"/>
    <mergeCell ref="P24:P25"/>
    <mergeCell ref="Q24:Q25"/>
    <mergeCell ref="B26:B27"/>
    <mergeCell ref="C26:C27"/>
    <mergeCell ref="J26:J27"/>
    <mergeCell ref="K26:K27"/>
    <mergeCell ref="L26:L27"/>
    <mergeCell ref="M22:M23"/>
    <mergeCell ref="N22:N23"/>
    <mergeCell ref="O22:O23"/>
    <mergeCell ref="P22:P23"/>
    <mergeCell ref="Q22:Q23"/>
    <mergeCell ref="B24:B25"/>
    <mergeCell ref="C24:C25"/>
    <mergeCell ref="J24:J25"/>
    <mergeCell ref="K24:K25"/>
    <mergeCell ref="L24:L25"/>
    <mergeCell ref="M20:M21"/>
    <mergeCell ref="N20:N21"/>
    <mergeCell ref="O20:O21"/>
    <mergeCell ref="P20:P21"/>
    <mergeCell ref="Q20:Q21"/>
    <mergeCell ref="B22:B23"/>
    <mergeCell ref="C22:C23"/>
    <mergeCell ref="J22:J23"/>
    <mergeCell ref="K22:K23"/>
    <mergeCell ref="L22:L23"/>
    <mergeCell ref="M18:M19"/>
    <mergeCell ref="N18:N19"/>
    <mergeCell ref="O18:O19"/>
    <mergeCell ref="P18:P19"/>
    <mergeCell ref="Q18:Q19"/>
    <mergeCell ref="B20:B21"/>
    <mergeCell ref="C20:C21"/>
    <mergeCell ref="J20:J21"/>
    <mergeCell ref="K20:K21"/>
    <mergeCell ref="L20:L21"/>
    <mergeCell ref="M16:M17"/>
    <mergeCell ref="N16:N17"/>
    <mergeCell ref="O16:O17"/>
    <mergeCell ref="P16:P17"/>
    <mergeCell ref="Q16:Q17"/>
    <mergeCell ref="B18:B19"/>
    <mergeCell ref="C18:C19"/>
    <mergeCell ref="J18:J19"/>
    <mergeCell ref="K18:K19"/>
    <mergeCell ref="L18:L19"/>
    <mergeCell ref="M14:M15"/>
    <mergeCell ref="N14:N15"/>
    <mergeCell ref="O14:O15"/>
    <mergeCell ref="P14:P15"/>
    <mergeCell ref="Q14:Q15"/>
    <mergeCell ref="B16:B17"/>
    <mergeCell ref="C16:C17"/>
    <mergeCell ref="J16:J17"/>
    <mergeCell ref="K16:K17"/>
    <mergeCell ref="L16:L17"/>
    <mergeCell ref="M12:M13"/>
    <mergeCell ref="N12:N13"/>
    <mergeCell ref="O12:O13"/>
    <mergeCell ref="P12:P13"/>
    <mergeCell ref="Q12:Q13"/>
    <mergeCell ref="B14:B15"/>
    <mergeCell ref="C14:C15"/>
    <mergeCell ref="J14:J15"/>
    <mergeCell ref="K14:K15"/>
    <mergeCell ref="L14:L15"/>
    <mergeCell ref="M10:M11"/>
    <mergeCell ref="N10:N11"/>
    <mergeCell ref="O10:O11"/>
    <mergeCell ref="P10:P11"/>
    <mergeCell ref="Q10:Q11"/>
    <mergeCell ref="B12:B13"/>
    <mergeCell ref="C12:C13"/>
    <mergeCell ref="J12:J13"/>
    <mergeCell ref="K12:K13"/>
    <mergeCell ref="L12:L13"/>
    <mergeCell ref="M8:M9"/>
    <mergeCell ref="N8:N9"/>
    <mergeCell ref="O8:O9"/>
    <mergeCell ref="P8:P9"/>
    <mergeCell ref="Q8:Q9"/>
    <mergeCell ref="B10:B11"/>
    <mergeCell ref="C10:C11"/>
    <mergeCell ref="J10:J11"/>
    <mergeCell ref="K10:K11"/>
    <mergeCell ref="L10:L11"/>
    <mergeCell ref="M6:M7"/>
    <mergeCell ref="N6:N7"/>
    <mergeCell ref="O6:O7"/>
    <mergeCell ref="P6:P7"/>
    <mergeCell ref="Q6:Q7"/>
    <mergeCell ref="B8:B9"/>
    <mergeCell ref="C8:C9"/>
    <mergeCell ref="J8:J9"/>
    <mergeCell ref="K8:K9"/>
    <mergeCell ref="L8:L9"/>
    <mergeCell ref="M4:M5"/>
    <mergeCell ref="N4:N5"/>
    <mergeCell ref="O4:O5"/>
    <mergeCell ref="P4:P5"/>
    <mergeCell ref="Q4:Q5"/>
    <mergeCell ref="B6:B7"/>
    <mergeCell ref="C6:C7"/>
    <mergeCell ref="J6:J7"/>
    <mergeCell ref="K6:K7"/>
    <mergeCell ref="L6:L7"/>
    <mergeCell ref="K2:L2"/>
    <mergeCell ref="M2:M3"/>
    <mergeCell ref="N2:N3"/>
    <mergeCell ref="O2:P2"/>
    <mergeCell ref="Q2:Q3"/>
    <mergeCell ref="B4:B5"/>
    <mergeCell ref="C4:C5"/>
    <mergeCell ref="J4:J5"/>
    <mergeCell ref="K4:K5"/>
    <mergeCell ref="L4:L5"/>
    <mergeCell ref="B2:B3"/>
    <mergeCell ref="C2:C3"/>
    <mergeCell ref="D2:E2"/>
    <mergeCell ref="F2:G2"/>
    <mergeCell ref="H2:I2"/>
    <mergeCell ref="J2:J3"/>
  </mergeCells>
  <conditionalFormatting sqref="J60:J82">
    <cfRule type="containsText" dxfId="42" priority="9" operator="containsText" text="SITE2">
      <formula>NOT(ISERROR(SEARCH("SITE2",J60)))</formula>
    </cfRule>
    <cfRule type="containsText" dxfId="41" priority="10" operator="containsText" text="SITE1">
      <formula>NOT(ISERROR(SEARCH("SITE1",J60)))</formula>
    </cfRule>
    <cfRule type="containsText" dxfId="40" priority="11" operator="containsText" text="UNUSED">
      <formula>NOT(ISERROR(SEARCH("UNUSED",J60)))</formula>
    </cfRule>
    <cfRule type="containsText" dxfId="39" priority="12" operator="containsText" text="COMMON">
      <formula>NOT(ISERROR(SEARCH("COMMON",J60)))</formula>
    </cfRule>
  </conditionalFormatting>
  <conditionalFormatting sqref="J4:J59">
    <cfRule type="containsText" dxfId="38" priority="5" operator="containsText" text="SITEA">
      <formula>NOT(ISERROR(SEARCH("SITEA",J4)))</formula>
    </cfRule>
    <cfRule type="containsText" dxfId="37" priority="6" operator="containsText" text="SITEB">
      <formula>NOT(ISERROR(SEARCH("SITEB",J4)))</formula>
    </cfRule>
    <cfRule type="containsText" dxfId="36" priority="7" operator="containsText" text="UNUSED">
      <formula>NOT(ISERROR(SEARCH("UNUSED",J4)))</formula>
    </cfRule>
    <cfRule type="containsText" dxfId="35" priority="8" operator="containsText" text="SITE A&amp;B">
      <formula>NOT(ISERROR(SEARCH("SITE A&amp;B",J4)))</formula>
    </cfRule>
  </conditionalFormatting>
  <conditionalFormatting sqref="J4:J59">
    <cfRule type="containsText" dxfId="34" priority="1" operator="containsText" text="ALL SITES">
      <formula>NOT(ISERROR(SEARCH("ALL SITES",J4)))</formula>
    </cfRule>
    <cfRule type="containsText" dxfId="33" priority="2" operator="containsText" text="SITED">
      <formula>NOT(ISERROR(SEARCH("SITED",J4)))</formula>
    </cfRule>
    <cfRule type="containsText" dxfId="32" priority="3" operator="containsText" text="SITEC">
      <formula>NOT(ISERROR(SEARCH("SITEC",J4)))</formula>
    </cfRule>
    <cfRule type="containsText" dxfId="31" priority="4" operator="containsText" text="SITE C&amp;D">
      <formula>NOT(ISERROR(SEARCH("SITE C&amp;D",J4)))</formula>
    </cfRule>
  </conditionalFormatting>
  <dataValidations count="2">
    <dataValidation type="list" allowBlank="1" showInputMessage="1" showErrorMessage="1" sqref="J4:J59" xr:uid="{F0AEDD67-9AE3-4325-A00A-51CA8787CBBC}">
      <formula1>"SITE A&amp;B, SITE C&amp;D, UNUSED, SITEA, SITEB, SITEC, SITED, ALL SITES"</formula1>
    </dataValidation>
    <dataValidation type="list" allowBlank="1" showInputMessage="1" showErrorMessage="1" sqref="J60:J82" xr:uid="{804B145A-6202-46EF-B255-A43293393299}">
      <formula1>"COMMON, UNUSED, SITE1, SITE2"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E38C-876E-466F-BD46-E4B321FE512D}">
  <dimension ref="B1:Q85"/>
  <sheetViews>
    <sheetView topLeftCell="B41" workbookViewId="0">
      <selection activeCell="C56" sqref="C56:C59"/>
    </sheetView>
  </sheetViews>
  <sheetFormatPr defaultRowHeight="15" x14ac:dyDescent="0.25"/>
  <cols>
    <col min="1" max="1" width="2" customWidth="1"/>
    <col min="2" max="2" width="9.140625" style="3"/>
    <col min="3" max="3" width="12.7109375" customWidth="1"/>
    <col min="4" max="4" width="5.140625" style="3" customWidth="1"/>
    <col min="5" max="5" width="31.7109375" style="53" customWidth="1"/>
    <col min="6" max="6" width="5" style="17" customWidth="1"/>
    <col min="7" max="7" width="32.42578125" style="21" customWidth="1"/>
    <col min="8" max="8" width="5.140625" style="17" customWidth="1"/>
    <col min="9" max="9" width="27.7109375" style="21" customWidth="1"/>
    <col min="10" max="11" width="13.5703125" customWidth="1"/>
    <col min="12" max="12" width="32.28515625" customWidth="1"/>
    <col min="13" max="13" width="41.5703125" customWidth="1"/>
    <col min="14" max="14" width="16" customWidth="1"/>
    <col min="15" max="15" width="16.85546875" customWidth="1"/>
    <col min="16" max="16" width="17.140625" customWidth="1"/>
    <col min="17" max="17" width="13.140625" customWidth="1"/>
  </cols>
  <sheetData>
    <row r="1" spans="2:17" ht="15.75" thickBot="1" x14ac:dyDescent="0.3"/>
    <row r="2" spans="2:17" s="887" customFormat="1" ht="33" customHeight="1" thickBot="1" x14ac:dyDescent="0.3">
      <c r="B2" s="578" t="s">
        <v>22</v>
      </c>
      <c r="C2" s="578" t="s">
        <v>23</v>
      </c>
      <c r="D2" s="560" t="s">
        <v>24</v>
      </c>
      <c r="E2" s="581"/>
      <c r="F2" s="560" t="s">
        <v>25</v>
      </c>
      <c r="G2" s="581"/>
      <c r="H2" s="580" t="s">
        <v>26</v>
      </c>
      <c r="I2" s="581"/>
      <c r="J2" s="578" t="s">
        <v>27</v>
      </c>
      <c r="K2" s="576" t="s">
        <v>36</v>
      </c>
      <c r="L2" s="577"/>
      <c r="M2" s="578" t="s">
        <v>56</v>
      </c>
      <c r="N2" s="578" t="s">
        <v>28</v>
      </c>
      <c r="O2" s="576" t="s">
        <v>29</v>
      </c>
      <c r="P2" s="577"/>
      <c r="Q2" s="566" t="s">
        <v>57</v>
      </c>
    </row>
    <row r="3" spans="2:17" s="887" customFormat="1" ht="15.75" thickBot="1" x14ac:dyDescent="0.3">
      <c r="B3" s="579"/>
      <c r="C3" s="579"/>
      <c r="D3" s="11" t="s">
        <v>30</v>
      </c>
      <c r="E3" s="888"/>
      <c r="F3" s="1" t="s">
        <v>30</v>
      </c>
      <c r="G3" s="1"/>
      <c r="H3" s="1" t="s">
        <v>30</v>
      </c>
      <c r="I3" s="1"/>
      <c r="J3" s="579"/>
      <c r="K3" s="531" t="s">
        <v>31</v>
      </c>
      <c r="L3" s="531" t="s">
        <v>32</v>
      </c>
      <c r="M3" s="579"/>
      <c r="N3" s="579"/>
      <c r="O3" s="11" t="s">
        <v>33</v>
      </c>
      <c r="P3" s="12" t="s">
        <v>34</v>
      </c>
      <c r="Q3" s="568"/>
    </row>
    <row r="4" spans="2:17" s="887" customFormat="1" x14ac:dyDescent="0.25">
      <c r="B4" s="573">
        <v>1</v>
      </c>
      <c r="C4" s="573" t="s">
        <v>3247</v>
      </c>
      <c r="D4" s="887">
        <v>3</v>
      </c>
      <c r="E4" s="43"/>
      <c r="F4" s="889">
        <v>2</v>
      </c>
      <c r="G4" s="43"/>
      <c r="H4" s="889">
        <v>4</v>
      </c>
      <c r="I4" s="43"/>
      <c r="J4" s="573" t="s">
        <v>3248</v>
      </c>
      <c r="K4" s="574" t="s">
        <v>1118</v>
      </c>
      <c r="L4" s="574" t="s">
        <v>3052</v>
      </c>
      <c r="M4" s="574"/>
      <c r="N4" s="573" t="s">
        <v>1105</v>
      </c>
      <c r="O4" s="573" t="s">
        <v>3053</v>
      </c>
      <c r="P4" s="695" t="s">
        <v>3054</v>
      </c>
      <c r="Q4" s="574">
        <v>9.1</v>
      </c>
    </row>
    <row r="5" spans="2:17" x14ac:dyDescent="0.25">
      <c r="B5" s="890"/>
      <c r="C5" s="890"/>
      <c r="D5" s="68">
        <v>6</v>
      </c>
      <c r="E5" s="891"/>
      <c r="F5" s="892">
        <v>7</v>
      </c>
      <c r="G5" s="893"/>
      <c r="H5" s="892">
        <v>5</v>
      </c>
      <c r="I5" s="893"/>
      <c r="J5" s="890"/>
      <c r="K5" s="890"/>
      <c r="L5" s="890"/>
      <c r="M5" s="890"/>
      <c r="N5" s="890"/>
      <c r="O5" s="890"/>
      <c r="P5" s="894"/>
      <c r="Q5" s="890"/>
    </row>
    <row r="6" spans="2:17" x14ac:dyDescent="0.25">
      <c r="B6" s="895">
        <v>2</v>
      </c>
      <c r="C6" s="895" t="s">
        <v>3249</v>
      </c>
      <c r="D6" s="896">
        <v>3</v>
      </c>
      <c r="E6" s="897"/>
      <c r="F6" s="889">
        <v>2</v>
      </c>
      <c r="G6" s="898"/>
      <c r="H6" s="889">
        <v>4</v>
      </c>
      <c r="I6" s="898"/>
      <c r="J6" s="573" t="s">
        <v>3248</v>
      </c>
      <c r="K6" s="895" t="s">
        <v>1119</v>
      </c>
      <c r="L6" s="895" t="s">
        <v>1134</v>
      </c>
      <c r="M6" s="895"/>
      <c r="N6" s="573" t="s">
        <v>1105</v>
      </c>
      <c r="O6" s="895" t="s">
        <v>3053</v>
      </c>
      <c r="P6" s="695" t="s">
        <v>3054</v>
      </c>
      <c r="Q6" s="895">
        <v>9.1</v>
      </c>
    </row>
    <row r="7" spans="2:17" x14ac:dyDescent="0.25">
      <c r="B7" s="890"/>
      <c r="C7" s="890"/>
      <c r="D7" s="68">
        <v>6</v>
      </c>
      <c r="E7" s="891"/>
      <c r="F7" s="892">
        <v>7</v>
      </c>
      <c r="G7" s="899"/>
      <c r="H7" s="892">
        <v>5</v>
      </c>
      <c r="I7" s="899"/>
      <c r="J7" s="890"/>
      <c r="K7" s="890"/>
      <c r="L7" s="890"/>
      <c r="M7" s="890"/>
      <c r="N7" s="890"/>
      <c r="O7" s="890"/>
      <c r="P7" s="894"/>
      <c r="Q7" s="890"/>
    </row>
    <row r="8" spans="2:17" x14ac:dyDescent="0.25">
      <c r="B8" s="895">
        <v>3</v>
      </c>
      <c r="C8" s="895" t="s">
        <v>3250</v>
      </c>
      <c r="D8" s="896">
        <v>3</v>
      </c>
      <c r="E8" s="897"/>
      <c r="F8" s="889">
        <v>2</v>
      </c>
      <c r="G8" s="898"/>
      <c r="H8" s="889">
        <v>4</v>
      </c>
      <c r="I8" s="898"/>
      <c r="J8" s="573" t="s">
        <v>3248</v>
      </c>
      <c r="K8" s="895" t="s">
        <v>1119</v>
      </c>
      <c r="L8" s="895" t="s">
        <v>1134</v>
      </c>
      <c r="M8" s="895"/>
      <c r="N8" s="573" t="s">
        <v>1105</v>
      </c>
      <c r="O8" s="895" t="s">
        <v>3053</v>
      </c>
      <c r="P8" s="695" t="s">
        <v>3054</v>
      </c>
      <c r="Q8" s="895">
        <v>9.1</v>
      </c>
    </row>
    <row r="9" spans="2:17" x14ac:dyDescent="0.25">
      <c r="B9" s="890"/>
      <c r="C9" s="890"/>
      <c r="D9" s="68">
        <v>6</v>
      </c>
      <c r="E9" s="891"/>
      <c r="F9" s="892">
        <v>7</v>
      </c>
      <c r="G9" s="899"/>
      <c r="H9" s="892">
        <v>5</v>
      </c>
      <c r="I9" s="899"/>
      <c r="J9" s="890"/>
      <c r="K9" s="890"/>
      <c r="L9" s="890"/>
      <c r="M9" s="890"/>
      <c r="N9" s="890"/>
      <c r="O9" s="890"/>
      <c r="P9" s="894"/>
      <c r="Q9" s="890"/>
    </row>
    <row r="10" spans="2:17" x14ac:dyDescent="0.25">
      <c r="B10" s="895">
        <v>4</v>
      </c>
      <c r="C10" s="895" t="s">
        <v>3251</v>
      </c>
      <c r="D10" s="900">
        <v>3</v>
      </c>
      <c r="E10" s="897"/>
      <c r="F10" s="889">
        <v>2</v>
      </c>
      <c r="G10" s="898"/>
      <c r="H10" s="889">
        <v>4</v>
      </c>
      <c r="I10" s="898"/>
      <c r="J10" s="573" t="s">
        <v>3248</v>
      </c>
      <c r="K10" s="895" t="s">
        <v>1120</v>
      </c>
      <c r="L10" s="895" t="s">
        <v>1135</v>
      </c>
      <c r="M10" s="895"/>
      <c r="N10" s="573" t="s">
        <v>1105</v>
      </c>
      <c r="O10" s="895" t="s">
        <v>3053</v>
      </c>
      <c r="P10" s="695" t="s">
        <v>3054</v>
      </c>
      <c r="Q10" s="895">
        <v>9.1</v>
      </c>
    </row>
    <row r="11" spans="2:17" x14ac:dyDescent="0.25">
      <c r="B11" s="890"/>
      <c r="C11" s="890"/>
      <c r="D11" s="68">
        <v>6</v>
      </c>
      <c r="E11" s="891"/>
      <c r="F11" s="892">
        <v>7</v>
      </c>
      <c r="G11" s="899"/>
      <c r="H11" s="892">
        <v>5</v>
      </c>
      <c r="I11" s="899"/>
      <c r="J11" s="890"/>
      <c r="K11" s="890"/>
      <c r="L11" s="890"/>
      <c r="M11" s="890"/>
      <c r="N11" s="890"/>
      <c r="O11" s="890"/>
      <c r="P11" s="894"/>
      <c r="Q11" s="890"/>
    </row>
    <row r="12" spans="2:17" x14ac:dyDescent="0.25">
      <c r="B12" s="895">
        <v>5</v>
      </c>
      <c r="C12" s="895" t="s">
        <v>3252</v>
      </c>
      <c r="D12" s="896">
        <v>3</v>
      </c>
      <c r="E12" s="897"/>
      <c r="F12" s="889">
        <v>2</v>
      </c>
      <c r="G12" s="901"/>
      <c r="H12" s="889">
        <v>4</v>
      </c>
      <c r="I12" s="898"/>
      <c r="J12" s="573" t="s">
        <v>3248</v>
      </c>
      <c r="K12" s="895" t="s">
        <v>1121</v>
      </c>
      <c r="L12" s="895" t="s">
        <v>1136</v>
      </c>
      <c r="M12" s="895"/>
      <c r="N12" s="573" t="s">
        <v>1105</v>
      </c>
      <c r="O12" s="895" t="s">
        <v>3053</v>
      </c>
      <c r="P12" s="695" t="s">
        <v>3054</v>
      </c>
      <c r="Q12" s="895">
        <v>9.1</v>
      </c>
    </row>
    <row r="13" spans="2:17" x14ac:dyDescent="0.25">
      <c r="B13" s="890"/>
      <c r="C13" s="890"/>
      <c r="D13" s="68">
        <v>6</v>
      </c>
      <c r="E13" s="891"/>
      <c r="F13" s="892">
        <v>7</v>
      </c>
      <c r="G13" s="902"/>
      <c r="H13" s="892">
        <v>5</v>
      </c>
      <c r="I13" s="899"/>
      <c r="J13" s="890"/>
      <c r="K13" s="890"/>
      <c r="L13" s="890"/>
      <c r="M13" s="890"/>
      <c r="N13" s="890"/>
      <c r="O13" s="890"/>
      <c r="P13" s="894"/>
      <c r="Q13" s="890"/>
    </row>
    <row r="14" spans="2:17" x14ac:dyDescent="0.25">
      <c r="B14" s="895">
        <v>6</v>
      </c>
      <c r="C14" s="895" t="s">
        <v>3253</v>
      </c>
      <c r="D14" s="896">
        <v>3</v>
      </c>
      <c r="E14" s="897"/>
      <c r="F14" s="889">
        <v>2</v>
      </c>
      <c r="G14" s="898"/>
      <c r="H14" s="889">
        <v>4</v>
      </c>
      <c r="I14" s="898"/>
      <c r="J14" s="573" t="s">
        <v>3248</v>
      </c>
      <c r="K14" s="895" t="s">
        <v>1122</v>
      </c>
      <c r="L14" s="895" t="s">
        <v>1137</v>
      </c>
      <c r="M14" s="895"/>
      <c r="N14" s="573" t="s">
        <v>1105</v>
      </c>
      <c r="O14" s="895" t="s">
        <v>3053</v>
      </c>
      <c r="P14" s="903" t="s">
        <v>3054</v>
      </c>
      <c r="Q14" s="895">
        <v>9.1</v>
      </c>
    </row>
    <row r="15" spans="2:17" x14ac:dyDescent="0.25">
      <c r="B15" s="890"/>
      <c r="C15" s="890"/>
      <c r="D15" s="68">
        <v>6</v>
      </c>
      <c r="E15" s="891"/>
      <c r="F15" s="892">
        <v>7</v>
      </c>
      <c r="G15" s="899"/>
      <c r="H15" s="892">
        <v>5</v>
      </c>
      <c r="I15" s="899"/>
      <c r="J15" s="890"/>
      <c r="K15" s="890"/>
      <c r="L15" s="890"/>
      <c r="M15" s="890"/>
      <c r="N15" s="890"/>
      <c r="O15" s="890"/>
      <c r="P15" s="894"/>
      <c r="Q15" s="890"/>
    </row>
    <row r="16" spans="2:17" x14ac:dyDescent="0.25">
      <c r="B16" s="895">
        <v>7</v>
      </c>
      <c r="C16" s="895" t="s">
        <v>3254</v>
      </c>
      <c r="D16" s="900">
        <v>3</v>
      </c>
      <c r="E16" s="897"/>
      <c r="F16" s="889">
        <v>2</v>
      </c>
      <c r="G16" s="898"/>
      <c r="H16" s="889">
        <v>4</v>
      </c>
      <c r="I16" s="898"/>
      <c r="J16" s="573" t="s">
        <v>3248</v>
      </c>
      <c r="K16" s="895" t="s">
        <v>1123</v>
      </c>
      <c r="L16" s="895" t="s">
        <v>1138</v>
      </c>
      <c r="M16" s="895"/>
      <c r="N16" s="573" t="s">
        <v>1105</v>
      </c>
      <c r="O16" s="895" t="s">
        <v>3053</v>
      </c>
      <c r="P16" s="903" t="s">
        <v>3054</v>
      </c>
      <c r="Q16" s="895">
        <v>9.1</v>
      </c>
    </row>
    <row r="17" spans="2:17" x14ac:dyDescent="0.25">
      <c r="B17" s="890"/>
      <c r="C17" s="890"/>
      <c r="D17" s="68">
        <v>6</v>
      </c>
      <c r="E17" s="891"/>
      <c r="F17" s="892">
        <v>7</v>
      </c>
      <c r="G17" s="899"/>
      <c r="H17" s="892">
        <v>5</v>
      </c>
      <c r="I17" s="899"/>
      <c r="J17" s="890"/>
      <c r="K17" s="890"/>
      <c r="L17" s="890"/>
      <c r="M17" s="890"/>
      <c r="N17" s="890"/>
      <c r="O17" s="890"/>
      <c r="P17" s="894"/>
      <c r="Q17" s="890"/>
    </row>
    <row r="18" spans="2:17" x14ac:dyDescent="0.25">
      <c r="B18" s="895">
        <v>8</v>
      </c>
      <c r="C18" s="895" t="s">
        <v>3255</v>
      </c>
      <c r="D18" s="896">
        <v>3</v>
      </c>
      <c r="E18" s="897"/>
      <c r="F18" s="889">
        <v>2</v>
      </c>
      <c r="G18" s="898"/>
      <c r="H18" s="889">
        <v>4</v>
      </c>
      <c r="I18" s="898"/>
      <c r="J18" s="573" t="s">
        <v>3248</v>
      </c>
      <c r="K18" s="895" t="s">
        <v>1124</v>
      </c>
      <c r="L18" s="895" t="s">
        <v>3061</v>
      </c>
      <c r="M18" s="895"/>
      <c r="N18" s="573" t="s">
        <v>1105</v>
      </c>
      <c r="O18" s="895" t="s">
        <v>3053</v>
      </c>
      <c r="P18" s="903" t="s">
        <v>3063</v>
      </c>
      <c r="Q18" s="895">
        <v>9.1</v>
      </c>
    </row>
    <row r="19" spans="2:17" x14ac:dyDescent="0.25">
      <c r="B19" s="890"/>
      <c r="C19" s="890"/>
      <c r="D19" s="68">
        <v>6</v>
      </c>
      <c r="E19" s="891"/>
      <c r="F19" s="892">
        <v>7</v>
      </c>
      <c r="G19" s="899"/>
      <c r="H19" s="892">
        <v>5</v>
      </c>
      <c r="I19" s="899"/>
      <c r="J19" s="890"/>
      <c r="K19" s="890"/>
      <c r="L19" s="890"/>
      <c r="M19" s="890"/>
      <c r="N19" s="890"/>
      <c r="O19" s="890"/>
      <c r="P19" s="894"/>
      <c r="Q19" s="890"/>
    </row>
    <row r="20" spans="2:17" x14ac:dyDescent="0.25">
      <c r="B20" s="895">
        <v>9</v>
      </c>
      <c r="C20" s="895" t="s">
        <v>3256</v>
      </c>
      <c r="D20" s="896">
        <v>3</v>
      </c>
      <c r="E20" s="897"/>
      <c r="F20" s="889">
        <v>2</v>
      </c>
      <c r="G20" s="898"/>
      <c r="H20" s="889">
        <v>4</v>
      </c>
      <c r="I20" s="898"/>
      <c r="J20" s="573" t="s">
        <v>3248</v>
      </c>
      <c r="K20" s="895" t="s">
        <v>1125</v>
      </c>
      <c r="L20" s="895" t="s">
        <v>1139</v>
      </c>
      <c r="M20" s="895"/>
      <c r="N20" s="573" t="s">
        <v>1105</v>
      </c>
      <c r="O20" s="895" t="s">
        <v>3053</v>
      </c>
      <c r="P20" s="903" t="s">
        <v>3063</v>
      </c>
      <c r="Q20" s="895">
        <v>9.1</v>
      </c>
    </row>
    <row r="21" spans="2:17" x14ac:dyDescent="0.25">
      <c r="B21" s="890"/>
      <c r="C21" s="890"/>
      <c r="D21" s="68">
        <v>6</v>
      </c>
      <c r="E21" s="891"/>
      <c r="F21" s="892">
        <v>7</v>
      </c>
      <c r="G21" s="899"/>
      <c r="H21" s="892">
        <v>5</v>
      </c>
      <c r="I21" s="899"/>
      <c r="J21" s="890"/>
      <c r="K21" s="890"/>
      <c r="L21" s="890"/>
      <c r="M21" s="890"/>
      <c r="N21" s="890"/>
      <c r="O21" s="890"/>
      <c r="P21" s="894"/>
      <c r="Q21" s="890"/>
    </row>
    <row r="22" spans="2:17" x14ac:dyDescent="0.25">
      <c r="B22" s="895">
        <v>10</v>
      </c>
      <c r="C22" s="895" t="s">
        <v>3257</v>
      </c>
      <c r="D22" s="900">
        <v>3</v>
      </c>
      <c r="E22" s="897"/>
      <c r="F22" s="889">
        <v>2</v>
      </c>
      <c r="G22" s="898"/>
      <c r="H22" s="889">
        <v>4</v>
      </c>
      <c r="I22" s="898"/>
      <c r="J22" s="573" t="s">
        <v>3248</v>
      </c>
      <c r="K22" s="895" t="s">
        <v>1126</v>
      </c>
      <c r="L22" s="895" t="s">
        <v>3065</v>
      </c>
      <c r="M22" s="895"/>
      <c r="N22" s="573" t="s">
        <v>1105</v>
      </c>
      <c r="O22" s="895" t="s">
        <v>3053</v>
      </c>
      <c r="P22" s="903" t="s">
        <v>3054</v>
      </c>
      <c r="Q22" s="895">
        <v>9.1</v>
      </c>
    </row>
    <row r="23" spans="2:17" x14ac:dyDescent="0.25">
      <c r="B23" s="890"/>
      <c r="C23" s="890"/>
      <c r="D23" s="68">
        <v>6</v>
      </c>
      <c r="E23" s="891"/>
      <c r="F23" s="892">
        <v>7</v>
      </c>
      <c r="G23" s="899"/>
      <c r="H23" s="892">
        <v>5</v>
      </c>
      <c r="I23" s="899"/>
      <c r="J23" s="890"/>
      <c r="K23" s="890"/>
      <c r="L23" s="890"/>
      <c r="M23" s="890"/>
      <c r="N23" s="890"/>
      <c r="O23" s="890"/>
      <c r="P23" s="894"/>
      <c r="Q23" s="890"/>
    </row>
    <row r="24" spans="2:17" x14ac:dyDescent="0.25">
      <c r="B24" s="895">
        <v>11</v>
      </c>
      <c r="C24" s="895" t="s">
        <v>3258</v>
      </c>
      <c r="D24" s="896">
        <v>3</v>
      </c>
      <c r="E24" s="897"/>
      <c r="F24" s="889">
        <v>2</v>
      </c>
      <c r="G24" s="898"/>
      <c r="H24" s="889">
        <v>4</v>
      </c>
      <c r="I24" s="898"/>
      <c r="J24" s="573" t="s">
        <v>3248</v>
      </c>
      <c r="K24" s="895" t="s">
        <v>1127</v>
      </c>
      <c r="L24" s="895" t="s">
        <v>3067</v>
      </c>
      <c r="M24" s="895"/>
      <c r="N24" s="573" t="s">
        <v>1105</v>
      </c>
      <c r="O24" s="895" t="s">
        <v>3053</v>
      </c>
      <c r="P24" s="903" t="s">
        <v>3054</v>
      </c>
      <c r="Q24" s="895">
        <v>9.1</v>
      </c>
    </row>
    <row r="25" spans="2:17" x14ac:dyDescent="0.25">
      <c r="B25" s="890"/>
      <c r="C25" s="890"/>
      <c r="D25" s="68">
        <v>6</v>
      </c>
      <c r="E25" s="891"/>
      <c r="F25" s="892">
        <v>7</v>
      </c>
      <c r="G25" s="899"/>
      <c r="H25" s="892">
        <v>5</v>
      </c>
      <c r="I25" s="899"/>
      <c r="J25" s="890"/>
      <c r="K25" s="890"/>
      <c r="L25" s="890"/>
      <c r="M25" s="890"/>
      <c r="N25" s="890"/>
      <c r="O25" s="890"/>
      <c r="P25" s="894"/>
      <c r="Q25" s="890"/>
    </row>
    <row r="26" spans="2:17" x14ac:dyDescent="0.25">
      <c r="B26" s="895">
        <v>12</v>
      </c>
      <c r="C26" s="895" t="s">
        <v>3259</v>
      </c>
      <c r="D26" s="896">
        <v>3</v>
      </c>
      <c r="E26" s="897"/>
      <c r="F26" s="889">
        <v>2</v>
      </c>
      <c r="G26" s="898"/>
      <c r="H26" s="889">
        <v>4</v>
      </c>
      <c r="I26" s="898"/>
      <c r="J26" s="573" t="s">
        <v>3248</v>
      </c>
      <c r="K26" s="895" t="s">
        <v>1128</v>
      </c>
      <c r="L26" s="895" t="s">
        <v>3069</v>
      </c>
      <c r="M26" s="895"/>
      <c r="N26" s="573" t="s">
        <v>1105</v>
      </c>
      <c r="O26" s="895" t="s">
        <v>3053</v>
      </c>
      <c r="P26" s="903" t="s">
        <v>3054</v>
      </c>
      <c r="Q26" s="895">
        <v>9.1</v>
      </c>
    </row>
    <row r="27" spans="2:17" x14ac:dyDescent="0.25">
      <c r="B27" s="890"/>
      <c r="C27" s="890"/>
      <c r="D27" s="68">
        <v>6</v>
      </c>
      <c r="E27" s="891"/>
      <c r="F27" s="892">
        <v>7</v>
      </c>
      <c r="G27" s="899"/>
      <c r="H27" s="892">
        <v>5</v>
      </c>
      <c r="I27" s="899"/>
      <c r="J27" s="890"/>
      <c r="K27" s="890"/>
      <c r="L27" s="890"/>
      <c r="M27" s="890"/>
      <c r="N27" s="890"/>
      <c r="O27" s="890"/>
      <c r="P27" s="894"/>
      <c r="Q27" s="890"/>
    </row>
    <row r="28" spans="2:17" x14ac:dyDescent="0.25">
      <c r="B28" s="895">
        <v>13</v>
      </c>
      <c r="C28" s="895" t="s">
        <v>3260</v>
      </c>
      <c r="D28" s="896">
        <v>3</v>
      </c>
      <c r="E28" s="897"/>
      <c r="F28" s="889">
        <v>2</v>
      </c>
      <c r="G28" s="898"/>
      <c r="H28" s="889">
        <v>4</v>
      </c>
      <c r="I28" s="898"/>
      <c r="J28" s="573" t="s">
        <v>3248</v>
      </c>
      <c r="K28" s="895" t="s">
        <v>1129</v>
      </c>
      <c r="L28" s="895" t="s">
        <v>1140</v>
      </c>
      <c r="M28" s="895"/>
      <c r="N28" s="573" t="s">
        <v>1105</v>
      </c>
      <c r="O28" s="895" t="s">
        <v>3053</v>
      </c>
      <c r="P28" s="903" t="s">
        <v>3054</v>
      </c>
      <c r="Q28" s="895">
        <v>9.1</v>
      </c>
    </row>
    <row r="29" spans="2:17" x14ac:dyDescent="0.25">
      <c r="B29" s="890"/>
      <c r="C29" s="890"/>
      <c r="D29" s="68">
        <v>6</v>
      </c>
      <c r="E29" s="891"/>
      <c r="F29" s="892">
        <v>7</v>
      </c>
      <c r="G29" s="899"/>
      <c r="H29" s="892">
        <v>5</v>
      </c>
      <c r="I29" s="899"/>
      <c r="J29" s="890"/>
      <c r="K29" s="890"/>
      <c r="L29" s="890"/>
      <c r="M29" s="890"/>
      <c r="N29" s="890"/>
      <c r="O29" s="890"/>
      <c r="P29" s="894"/>
      <c r="Q29" s="890"/>
    </row>
    <row r="30" spans="2:17" x14ac:dyDescent="0.25">
      <c r="B30" s="895">
        <v>14</v>
      </c>
      <c r="C30" s="895" t="s">
        <v>3261</v>
      </c>
      <c r="D30" s="896">
        <v>3</v>
      </c>
      <c r="E30" s="897"/>
      <c r="F30" s="889">
        <v>2</v>
      </c>
      <c r="G30" s="898"/>
      <c r="H30" s="889">
        <v>4</v>
      </c>
      <c r="I30" s="898"/>
      <c r="J30" s="573" t="s">
        <v>3248</v>
      </c>
      <c r="K30" s="895" t="s">
        <v>1130</v>
      </c>
      <c r="L30" s="895" t="s">
        <v>1141</v>
      </c>
      <c r="M30" s="895"/>
      <c r="N30" s="573" t="s">
        <v>1105</v>
      </c>
      <c r="O30" s="895" t="s">
        <v>3053</v>
      </c>
      <c r="P30" s="903" t="s">
        <v>3054</v>
      </c>
      <c r="Q30" s="895">
        <v>9.1</v>
      </c>
    </row>
    <row r="31" spans="2:17" x14ac:dyDescent="0.25">
      <c r="B31" s="890"/>
      <c r="C31" s="890"/>
      <c r="D31" s="68">
        <v>6</v>
      </c>
      <c r="E31" s="891"/>
      <c r="F31" s="892">
        <v>7</v>
      </c>
      <c r="G31" s="899"/>
      <c r="H31" s="892">
        <v>5</v>
      </c>
      <c r="I31" s="899"/>
      <c r="J31" s="890"/>
      <c r="K31" s="890"/>
      <c r="L31" s="890"/>
      <c r="M31" s="890"/>
      <c r="N31" s="890"/>
      <c r="O31" s="890"/>
      <c r="P31" s="894"/>
      <c r="Q31" s="890"/>
    </row>
    <row r="32" spans="2:17" x14ac:dyDescent="0.25">
      <c r="B32" s="895">
        <v>15</v>
      </c>
      <c r="C32" s="895" t="s">
        <v>3262</v>
      </c>
      <c r="D32" s="896">
        <v>3</v>
      </c>
      <c r="E32" s="897"/>
      <c r="F32" s="889">
        <v>2</v>
      </c>
      <c r="G32" s="898"/>
      <c r="H32" s="889">
        <v>4</v>
      </c>
      <c r="I32" s="898"/>
      <c r="J32" s="573" t="s">
        <v>3248</v>
      </c>
      <c r="K32" s="895" t="s">
        <v>1131</v>
      </c>
      <c r="L32" s="895" t="s">
        <v>1142</v>
      </c>
      <c r="M32" s="895"/>
      <c r="N32" s="573" t="s">
        <v>1105</v>
      </c>
      <c r="O32" s="895" t="s">
        <v>3053</v>
      </c>
      <c r="P32" s="903" t="s">
        <v>3054</v>
      </c>
      <c r="Q32" s="895">
        <v>9.1</v>
      </c>
    </row>
    <row r="33" spans="2:17" x14ac:dyDescent="0.25">
      <c r="B33" s="890"/>
      <c r="C33" s="890"/>
      <c r="D33" s="68">
        <v>6</v>
      </c>
      <c r="E33" s="891"/>
      <c r="F33" s="892">
        <v>7</v>
      </c>
      <c r="G33" s="899"/>
      <c r="H33" s="892">
        <v>5</v>
      </c>
      <c r="I33" s="899"/>
      <c r="J33" s="890"/>
      <c r="K33" s="890"/>
      <c r="L33" s="890"/>
      <c r="M33" s="890"/>
      <c r="N33" s="890"/>
      <c r="O33" s="890"/>
      <c r="P33" s="894"/>
      <c r="Q33" s="890"/>
    </row>
    <row r="34" spans="2:17" x14ac:dyDescent="0.25">
      <c r="B34" s="895">
        <v>16</v>
      </c>
      <c r="C34" s="895" t="s">
        <v>3263</v>
      </c>
      <c r="D34" s="896">
        <v>3</v>
      </c>
      <c r="E34" s="897"/>
      <c r="F34" s="889">
        <v>2</v>
      </c>
      <c r="G34" s="898"/>
      <c r="H34" s="889">
        <v>4</v>
      </c>
      <c r="I34" s="898"/>
      <c r="J34" s="573" t="s">
        <v>3248</v>
      </c>
      <c r="K34" s="895" t="s">
        <v>1132</v>
      </c>
      <c r="L34" s="895" t="s">
        <v>1143</v>
      </c>
      <c r="M34" s="895"/>
      <c r="N34" s="573" t="s">
        <v>1105</v>
      </c>
      <c r="O34" s="895" t="s">
        <v>3053</v>
      </c>
      <c r="P34" s="903" t="s">
        <v>3054</v>
      </c>
      <c r="Q34" s="895">
        <v>9.1</v>
      </c>
    </row>
    <row r="35" spans="2:17" x14ac:dyDescent="0.25">
      <c r="B35" s="890"/>
      <c r="C35" s="890"/>
      <c r="D35" s="68">
        <v>6</v>
      </c>
      <c r="E35" s="891"/>
      <c r="F35" s="892">
        <v>7</v>
      </c>
      <c r="G35" s="899"/>
      <c r="H35" s="892">
        <v>5</v>
      </c>
      <c r="I35" s="899"/>
      <c r="J35" s="890"/>
      <c r="K35" s="890"/>
      <c r="L35" s="890"/>
      <c r="M35" s="890"/>
      <c r="N35" s="890"/>
      <c r="O35" s="890"/>
      <c r="P35" s="894"/>
      <c r="Q35" s="890"/>
    </row>
    <row r="36" spans="2:17" x14ac:dyDescent="0.25">
      <c r="B36" s="895">
        <v>17</v>
      </c>
      <c r="C36" s="895" t="s">
        <v>3264</v>
      </c>
      <c r="D36" s="896">
        <v>3</v>
      </c>
      <c r="E36" s="904"/>
      <c r="F36" s="889">
        <v>2</v>
      </c>
      <c r="G36" s="898"/>
      <c r="H36" s="889">
        <v>4</v>
      </c>
      <c r="I36" s="898"/>
      <c r="J36" s="573" t="s">
        <v>3248</v>
      </c>
      <c r="K36" s="895" t="s">
        <v>1133</v>
      </c>
      <c r="L36" s="895" t="s">
        <v>1144</v>
      </c>
      <c r="M36" s="895"/>
      <c r="N36" s="573" t="s">
        <v>1105</v>
      </c>
      <c r="O36" s="895" t="s">
        <v>3053</v>
      </c>
      <c r="P36" s="903" t="s">
        <v>3054</v>
      </c>
      <c r="Q36" s="895">
        <v>9.1</v>
      </c>
    </row>
    <row r="37" spans="2:17" x14ac:dyDescent="0.25">
      <c r="B37" s="890"/>
      <c r="C37" s="890"/>
      <c r="D37" s="68">
        <v>6</v>
      </c>
      <c r="E37" s="891"/>
      <c r="F37" s="892">
        <v>7</v>
      </c>
      <c r="G37" s="899"/>
      <c r="H37" s="892">
        <v>5</v>
      </c>
      <c r="I37" s="899"/>
      <c r="J37" s="890"/>
      <c r="K37" s="890"/>
      <c r="L37" s="890"/>
      <c r="M37" s="890"/>
      <c r="N37" s="890"/>
      <c r="O37" s="890"/>
      <c r="P37" s="894"/>
      <c r="Q37" s="890"/>
    </row>
    <row r="38" spans="2:17" x14ac:dyDescent="0.25">
      <c r="B38" s="895">
        <v>18</v>
      </c>
      <c r="C38" s="895" t="s">
        <v>3265</v>
      </c>
      <c r="D38" s="896">
        <v>3</v>
      </c>
      <c r="E38" s="897"/>
      <c r="F38" s="889">
        <v>2</v>
      </c>
      <c r="G38" s="898"/>
      <c r="H38" s="889">
        <v>4</v>
      </c>
      <c r="I38" s="898"/>
      <c r="J38" s="573" t="s">
        <v>3248</v>
      </c>
      <c r="K38" s="895" t="s">
        <v>3076</v>
      </c>
      <c r="L38" s="895" t="s">
        <v>3077</v>
      </c>
      <c r="M38" s="895"/>
      <c r="N38" s="573" t="s">
        <v>1105</v>
      </c>
      <c r="O38" s="895" t="s">
        <v>3053</v>
      </c>
      <c r="P38" s="903" t="s">
        <v>3054</v>
      </c>
      <c r="Q38" s="895">
        <v>9.1</v>
      </c>
    </row>
    <row r="39" spans="2:17" x14ac:dyDescent="0.25">
      <c r="B39" s="890"/>
      <c r="C39" s="890"/>
      <c r="D39" s="68">
        <v>6</v>
      </c>
      <c r="E39" s="891"/>
      <c r="F39" s="892">
        <v>7</v>
      </c>
      <c r="G39" s="899"/>
      <c r="H39" s="892">
        <v>5</v>
      </c>
      <c r="I39" s="899"/>
      <c r="J39" s="890"/>
      <c r="K39" s="890"/>
      <c r="L39" s="890"/>
      <c r="M39" s="890"/>
      <c r="N39" s="890"/>
      <c r="O39" s="890"/>
      <c r="P39" s="894"/>
      <c r="Q39" s="890"/>
    </row>
    <row r="40" spans="2:17" x14ac:dyDescent="0.25">
      <c r="B40" s="895">
        <v>19</v>
      </c>
      <c r="C40" s="895" t="s">
        <v>3266</v>
      </c>
      <c r="D40" s="896">
        <v>3</v>
      </c>
      <c r="E40" s="897"/>
      <c r="F40" s="889">
        <v>2</v>
      </c>
      <c r="G40" s="898"/>
      <c r="H40" s="889">
        <v>4</v>
      </c>
      <c r="I40" s="898"/>
      <c r="J40" s="573" t="s">
        <v>3248</v>
      </c>
      <c r="K40" s="895" t="s">
        <v>3079</v>
      </c>
      <c r="L40" s="895" t="s">
        <v>3080</v>
      </c>
      <c r="M40" s="895"/>
      <c r="N40" s="573" t="s">
        <v>1105</v>
      </c>
      <c r="O40" s="895" t="s">
        <v>3053</v>
      </c>
      <c r="P40" s="903" t="s">
        <v>3054</v>
      </c>
      <c r="Q40" s="895">
        <v>9.1</v>
      </c>
    </row>
    <row r="41" spans="2:17" x14ac:dyDescent="0.25">
      <c r="B41" s="890"/>
      <c r="C41" s="890"/>
      <c r="D41" s="68">
        <v>6</v>
      </c>
      <c r="E41" s="891"/>
      <c r="F41" s="892">
        <v>7</v>
      </c>
      <c r="G41" s="899"/>
      <c r="H41" s="892">
        <v>5</v>
      </c>
      <c r="I41" s="899"/>
      <c r="J41" s="890"/>
      <c r="K41" s="890"/>
      <c r="L41" s="890"/>
      <c r="M41" s="890"/>
      <c r="N41" s="890"/>
      <c r="O41" s="890"/>
      <c r="P41" s="894"/>
      <c r="Q41" s="890"/>
    </row>
    <row r="42" spans="2:17" x14ac:dyDescent="0.25">
      <c r="B42" s="895">
        <v>20</v>
      </c>
      <c r="C42" s="895" t="s">
        <v>3267</v>
      </c>
      <c r="D42" s="896">
        <v>3</v>
      </c>
      <c r="E42" s="897"/>
      <c r="F42" s="889">
        <v>2</v>
      </c>
      <c r="G42" s="905"/>
      <c r="H42" s="889">
        <v>4</v>
      </c>
      <c r="I42" s="898"/>
      <c r="J42" s="573" t="s">
        <v>3268</v>
      </c>
      <c r="K42" s="895" t="s">
        <v>3082</v>
      </c>
      <c r="L42" s="895" t="s">
        <v>3083</v>
      </c>
      <c r="M42" s="895"/>
      <c r="N42" s="895" t="s">
        <v>1105</v>
      </c>
      <c r="O42" s="895" t="s">
        <v>3053</v>
      </c>
      <c r="P42" s="903" t="s">
        <v>3054</v>
      </c>
      <c r="Q42" s="895">
        <v>9.1</v>
      </c>
    </row>
    <row r="43" spans="2:17" x14ac:dyDescent="0.25">
      <c r="B43" s="890"/>
      <c r="C43" s="890"/>
      <c r="D43" s="68">
        <v>6</v>
      </c>
      <c r="E43" s="891"/>
      <c r="F43" s="892">
        <v>7</v>
      </c>
      <c r="G43" s="906"/>
      <c r="H43" s="892">
        <v>5</v>
      </c>
      <c r="I43" s="899"/>
      <c r="J43" s="890"/>
      <c r="K43" s="890"/>
      <c r="L43" s="890"/>
      <c r="M43" s="890"/>
      <c r="N43" s="890"/>
      <c r="O43" s="890"/>
      <c r="P43" s="894"/>
      <c r="Q43" s="890"/>
    </row>
    <row r="44" spans="2:17" x14ac:dyDescent="0.25">
      <c r="B44" s="895">
        <v>21</v>
      </c>
      <c r="C44" s="895" t="s">
        <v>3269</v>
      </c>
      <c r="D44" s="896">
        <v>3</v>
      </c>
      <c r="E44" s="907"/>
      <c r="F44" s="889">
        <v>2</v>
      </c>
      <c r="G44" s="907"/>
      <c r="H44" s="889">
        <v>4</v>
      </c>
      <c r="I44" s="908"/>
      <c r="J44" s="573" t="s">
        <v>3268</v>
      </c>
      <c r="K44" s="895" t="s">
        <v>3085</v>
      </c>
      <c r="L44" s="895" t="s">
        <v>3086</v>
      </c>
      <c r="M44" s="895"/>
      <c r="N44" s="895" t="s">
        <v>1105</v>
      </c>
      <c r="O44" s="895" t="s">
        <v>3053</v>
      </c>
      <c r="P44" s="903" t="s">
        <v>3054</v>
      </c>
      <c r="Q44" s="895">
        <v>9.1</v>
      </c>
    </row>
    <row r="45" spans="2:17" x14ac:dyDescent="0.25">
      <c r="B45" s="890"/>
      <c r="C45" s="890"/>
      <c r="D45" s="68">
        <v>6</v>
      </c>
      <c r="E45" s="909"/>
      <c r="F45" s="892">
        <v>7</v>
      </c>
      <c r="G45" s="909"/>
      <c r="H45" s="892">
        <v>5</v>
      </c>
      <c r="I45" s="906"/>
      <c r="J45" s="890"/>
      <c r="K45" s="890"/>
      <c r="L45" s="890"/>
      <c r="M45" s="890"/>
      <c r="N45" s="890"/>
      <c r="O45" s="890"/>
      <c r="P45" s="894"/>
      <c r="Q45" s="890"/>
    </row>
    <row r="46" spans="2:17" x14ac:dyDescent="0.25">
      <c r="B46" s="895">
        <v>22</v>
      </c>
      <c r="C46" s="895" t="s">
        <v>3270</v>
      </c>
      <c r="D46" s="896">
        <v>3</v>
      </c>
      <c r="E46" s="905"/>
      <c r="F46" s="889">
        <v>2</v>
      </c>
      <c r="G46" s="905"/>
      <c r="H46" s="889">
        <v>4</v>
      </c>
      <c r="I46" s="910"/>
      <c r="J46" s="573" t="s">
        <v>3268</v>
      </c>
      <c r="K46" s="895" t="s">
        <v>3085</v>
      </c>
      <c r="L46" s="895" t="s">
        <v>3086</v>
      </c>
      <c r="M46" s="911"/>
      <c r="N46" s="573" t="s">
        <v>1105</v>
      </c>
      <c r="O46" s="895" t="s">
        <v>3053</v>
      </c>
      <c r="P46" s="903" t="s">
        <v>3054</v>
      </c>
      <c r="Q46" s="895">
        <v>9.1</v>
      </c>
    </row>
    <row r="47" spans="2:17" x14ac:dyDescent="0.25">
      <c r="B47" s="890"/>
      <c r="C47" s="890"/>
      <c r="D47" s="68">
        <v>6</v>
      </c>
      <c r="E47" s="906"/>
      <c r="F47" s="892">
        <v>7</v>
      </c>
      <c r="G47" s="906"/>
      <c r="H47" s="892">
        <v>5</v>
      </c>
      <c r="I47" s="906"/>
      <c r="J47" s="890"/>
      <c r="K47" s="890"/>
      <c r="L47" s="890"/>
      <c r="M47" s="912"/>
      <c r="N47" s="890"/>
      <c r="O47" s="890"/>
      <c r="P47" s="894"/>
      <c r="Q47" s="890"/>
    </row>
    <row r="48" spans="2:17" x14ac:dyDescent="0.25">
      <c r="B48" s="895">
        <v>23</v>
      </c>
      <c r="C48" s="895" t="s">
        <v>3271</v>
      </c>
      <c r="D48" s="896">
        <v>3</v>
      </c>
      <c r="E48" s="897"/>
      <c r="F48" s="889">
        <v>2</v>
      </c>
      <c r="G48" s="898"/>
      <c r="H48" s="889">
        <v>4</v>
      </c>
      <c r="I48" s="898"/>
      <c r="J48" s="573" t="s">
        <v>3248</v>
      </c>
      <c r="K48" s="895" t="s">
        <v>3088</v>
      </c>
      <c r="L48" s="895" t="s">
        <v>3089</v>
      </c>
      <c r="M48" s="895"/>
      <c r="N48" s="573" t="s">
        <v>1105</v>
      </c>
      <c r="O48" s="895" t="s">
        <v>3053</v>
      </c>
      <c r="P48" s="903" t="s">
        <v>3054</v>
      </c>
      <c r="Q48" s="895">
        <v>9.1</v>
      </c>
    </row>
    <row r="49" spans="2:17" x14ac:dyDescent="0.25">
      <c r="B49" s="890"/>
      <c r="C49" s="890"/>
      <c r="D49" s="68">
        <v>6</v>
      </c>
      <c r="E49" s="43"/>
      <c r="F49" s="892">
        <v>7</v>
      </c>
      <c r="G49" s="899"/>
      <c r="H49" s="892">
        <v>5</v>
      </c>
      <c r="I49" s="899"/>
      <c r="J49" s="890"/>
      <c r="K49" s="890"/>
      <c r="L49" s="890"/>
      <c r="M49" s="890"/>
      <c r="N49" s="890"/>
      <c r="O49" s="890"/>
      <c r="P49" s="894"/>
      <c r="Q49" s="890"/>
    </row>
    <row r="50" spans="2:17" x14ac:dyDescent="0.25">
      <c r="B50" s="895">
        <v>24</v>
      </c>
      <c r="C50" s="895" t="s">
        <v>3272</v>
      </c>
      <c r="D50" s="913">
        <v>3</v>
      </c>
      <c r="E50" s="897"/>
      <c r="F50" s="889">
        <v>2</v>
      </c>
      <c r="G50" s="898"/>
      <c r="H50" s="889">
        <v>4</v>
      </c>
      <c r="I50" s="898"/>
      <c r="J50" s="573" t="s">
        <v>3248</v>
      </c>
      <c r="K50" s="895" t="s">
        <v>3091</v>
      </c>
      <c r="L50" s="895" t="s">
        <v>3092</v>
      </c>
      <c r="M50" s="895"/>
      <c r="N50" s="573" t="s">
        <v>1105</v>
      </c>
      <c r="O50" s="895" t="s">
        <v>3053</v>
      </c>
      <c r="P50" s="903" t="s">
        <v>3054</v>
      </c>
      <c r="Q50" s="895">
        <v>9.1</v>
      </c>
    </row>
    <row r="51" spans="2:17" x14ac:dyDescent="0.25">
      <c r="B51" s="890"/>
      <c r="C51" s="890"/>
      <c r="D51" s="68">
        <v>6</v>
      </c>
      <c r="E51" s="891"/>
      <c r="F51" s="892">
        <v>7</v>
      </c>
      <c r="G51" s="899"/>
      <c r="H51" s="892">
        <v>5</v>
      </c>
      <c r="I51" s="899"/>
      <c r="J51" s="890"/>
      <c r="K51" s="890"/>
      <c r="L51" s="890"/>
      <c r="M51" s="890"/>
      <c r="N51" s="890"/>
      <c r="O51" s="890"/>
      <c r="P51" s="894"/>
      <c r="Q51" s="890"/>
    </row>
    <row r="52" spans="2:17" x14ac:dyDescent="0.25">
      <c r="B52" s="895">
        <v>25</v>
      </c>
      <c r="C52" s="911" t="s">
        <v>3273</v>
      </c>
      <c r="D52" s="896">
        <v>3</v>
      </c>
      <c r="E52" s="43"/>
      <c r="F52" s="889">
        <v>2</v>
      </c>
      <c r="G52" s="898"/>
      <c r="H52" s="889">
        <v>4</v>
      </c>
      <c r="I52" s="898"/>
      <c r="J52" s="573" t="s">
        <v>3248</v>
      </c>
      <c r="K52" s="895" t="s">
        <v>3094</v>
      </c>
      <c r="L52" s="895" t="s">
        <v>3095</v>
      </c>
      <c r="M52" s="895"/>
      <c r="N52" s="573" t="s">
        <v>1105</v>
      </c>
      <c r="O52" s="895" t="s">
        <v>3053</v>
      </c>
      <c r="P52" s="903" t="s">
        <v>3063</v>
      </c>
      <c r="Q52" s="895">
        <v>9.1</v>
      </c>
    </row>
    <row r="53" spans="2:17" x14ac:dyDescent="0.25">
      <c r="B53" s="890"/>
      <c r="C53" s="912"/>
      <c r="D53" s="68">
        <v>6</v>
      </c>
      <c r="E53" s="891"/>
      <c r="F53" s="892">
        <v>7</v>
      </c>
      <c r="G53" s="899"/>
      <c r="H53" s="892">
        <v>5</v>
      </c>
      <c r="I53" s="899"/>
      <c r="J53" s="890"/>
      <c r="K53" s="890"/>
      <c r="L53" s="890"/>
      <c r="M53" s="890"/>
      <c r="N53" s="890"/>
      <c r="O53" s="890"/>
      <c r="P53" s="894"/>
      <c r="Q53" s="890"/>
    </row>
    <row r="54" spans="2:17" x14ac:dyDescent="0.25">
      <c r="B54" s="895">
        <v>26</v>
      </c>
      <c r="C54" s="895" t="s">
        <v>3274</v>
      </c>
      <c r="D54" s="896">
        <v>3</v>
      </c>
      <c r="E54" s="897"/>
      <c r="F54" s="889">
        <v>2</v>
      </c>
      <c r="G54" s="898"/>
      <c r="H54" s="889">
        <v>4</v>
      </c>
      <c r="I54" s="898"/>
      <c r="J54" s="573" t="s">
        <v>3248</v>
      </c>
      <c r="K54" s="895" t="s">
        <v>3094</v>
      </c>
      <c r="L54" s="895" t="s">
        <v>3095</v>
      </c>
      <c r="M54" s="895"/>
      <c r="N54" s="573" t="s">
        <v>1105</v>
      </c>
      <c r="O54" s="895" t="s">
        <v>3053</v>
      </c>
      <c r="P54" s="903" t="s">
        <v>3063</v>
      </c>
      <c r="Q54" s="895">
        <v>9.1</v>
      </c>
    </row>
    <row r="55" spans="2:17" x14ac:dyDescent="0.25">
      <c r="B55" s="890"/>
      <c r="C55" s="890"/>
      <c r="D55" s="68">
        <v>6</v>
      </c>
      <c r="E55" s="891"/>
      <c r="F55" s="892">
        <v>7</v>
      </c>
      <c r="G55" s="899"/>
      <c r="H55" s="892">
        <v>5</v>
      </c>
      <c r="I55" s="899"/>
      <c r="J55" s="890"/>
      <c r="K55" s="890"/>
      <c r="L55" s="890"/>
      <c r="M55" s="890"/>
      <c r="N55" s="890"/>
      <c r="O55" s="890"/>
      <c r="P55" s="894"/>
      <c r="Q55" s="890"/>
    </row>
    <row r="56" spans="2:17" x14ac:dyDescent="0.25">
      <c r="B56" s="895">
        <v>27</v>
      </c>
      <c r="C56" s="895" t="s">
        <v>202</v>
      </c>
      <c r="D56" s="896">
        <v>3</v>
      </c>
      <c r="E56" s="897"/>
      <c r="F56" s="889">
        <v>2</v>
      </c>
      <c r="G56" s="898"/>
      <c r="H56" s="889">
        <v>4</v>
      </c>
      <c r="I56" s="898"/>
      <c r="J56" s="573" t="s">
        <v>3104</v>
      </c>
      <c r="K56" s="895" t="s">
        <v>3097</v>
      </c>
      <c r="L56" s="895" t="s">
        <v>3098</v>
      </c>
      <c r="M56" s="895"/>
      <c r="N56" s="573" t="s">
        <v>1105</v>
      </c>
      <c r="O56" s="895" t="s">
        <v>3053</v>
      </c>
      <c r="P56" s="903" t="s">
        <v>3054</v>
      </c>
      <c r="Q56" s="895">
        <v>9.1</v>
      </c>
    </row>
    <row r="57" spans="2:17" x14ac:dyDescent="0.25">
      <c r="B57" s="890"/>
      <c r="C57" s="890"/>
      <c r="D57" s="68">
        <v>6</v>
      </c>
      <c r="E57" s="891"/>
      <c r="F57" s="892">
        <v>7</v>
      </c>
      <c r="G57" s="899"/>
      <c r="H57" s="892">
        <v>5</v>
      </c>
      <c r="I57" s="899"/>
      <c r="J57" s="890"/>
      <c r="K57" s="890"/>
      <c r="L57" s="890"/>
      <c r="M57" s="890"/>
      <c r="N57" s="890"/>
      <c r="O57" s="890"/>
      <c r="P57" s="894"/>
      <c r="Q57" s="890"/>
    </row>
    <row r="58" spans="2:17" x14ac:dyDescent="0.25">
      <c r="B58" s="895">
        <v>28</v>
      </c>
      <c r="C58" s="895" t="s">
        <v>204</v>
      </c>
      <c r="D58" s="896">
        <v>3</v>
      </c>
      <c r="E58" s="897"/>
      <c r="F58" s="889">
        <v>2</v>
      </c>
      <c r="G58" s="898"/>
      <c r="H58" s="889">
        <v>4</v>
      </c>
      <c r="I58" s="898"/>
      <c r="J58" s="573" t="s">
        <v>3104</v>
      </c>
      <c r="K58" s="895" t="s">
        <v>3100</v>
      </c>
      <c r="L58" s="895" t="s">
        <v>3101</v>
      </c>
      <c r="M58" s="895"/>
      <c r="N58" s="573" t="s">
        <v>1105</v>
      </c>
      <c r="O58" s="895" t="s">
        <v>3053</v>
      </c>
      <c r="P58" s="903" t="s">
        <v>3054</v>
      </c>
      <c r="Q58" s="895">
        <v>9.1</v>
      </c>
    </row>
    <row r="59" spans="2:17" x14ac:dyDescent="0.25">
      <c r="B59" s="890"/>
      <c r="C59" s="890"/>
      <c r="D59" s="68">
        <v>6</v>
      </c>
      <c r="E59" s="891"/>
      <c r="F59" s="892">
        <v>7</v>
      </c>
      <c r="G59" s="899"/>
      <c r="H59" s="892">
        <v>5</v>
      </c>
      <c r="I59" s="899"/>
      <c r="J59" s="890"/>
      <c r="K59" s="890"/>
      <c r="L59" s="890"/>
      <c r="M59" s="890"/>
      <c r="N59" s="890"/>
      <c r="O59" s="890"/>
      <c r="P59" s="894"/>
      <c r="Q59" s="890"/>
    </row>
    <row r="60" spans="2:17" x14ac:dyDescent="0.25">
      <c r="B60" s="895">
        <v>29</v>
      </c>
      <c r="C60" s="895"/>
      <c r="D60" s="896"/>
      <c r="E60" s="897"/>
      <c r="F60" s="889"/>
      <c r="G60" s="898"/>
      <c r="H60" s="889"/>
      <c r="I60" s="898"/>
      <c r="J60" s="573"/>
      <c r="K60" s="895"/>
      <c r="L60" s="895"/>
      <c r="M60" s="895"/>
      <c r="N60" s="573"/>
      <c r="O60" s="895"/>
      <c r="P60" s="903"/>
      <c r="Q60" s="895"/>
    </row>
    <row r="61" spans="2:17" x14ac:dyDescent="0.25">
      <c r="B61" s="890"/>
      <c r="C61" s="890"/>
      <c r="D61" s="68"/>
      <c r="E61" s="891"/>
      <c r="F61" s="892"/>
      <c r="G61" s="899"/>
      <c r="H61" s="892"/>
      <c r="I61" s="899"/>
      <c r="J61" s="890"/>
      <c r="K61" s="890"/>
      <c r="L61" s="890"/>
      <c r="M61" s="890"/>
      <c r="N61" s="890"/>
      <c r="O61" s="890"/>
      <c r="P61" s="894"/>
      <c r="Q61" s="890"/>
    </row>
    <row r="62" spans="2:17" x14ac:dyDescent="0.25">
      <c r="B62" s="895">
        <v>30</v>
      </c>
      <c r="C62" s="895"/>
      <c r="D62" s="896"/>
      <c r="E62" s="897"/>
      <c r="F62" s="889"/>
      <c r="G62" s="898"/>
      <c r="H62" s="889"/>
      <c r="I62" s="898"/>
      <c r="J62" s="573"/>
      <c r="K62" s="895"/>
      <c r="L62" s="895"/>
      <c r="M62" s="895"/>
      <c r="N62" s="573"/>
      <c r="O62" s="895"/>
      <c r="P62" s="903"/>
      <c r="Q62" s="895"/>
    </row>
    <row r="63" spans="2:17" x14ac:dyDescent="0.25">
      <c r="B63" s="890"/>
      <c r="C63" s="890"/>
      <c r="D63" s="68"/>
      <c r="E63" s="891"/>
      <c r="F63" s="892"/>
      <c r="G63" s="899"/>
      <c r="H63" s="892"/>
      <c r="I63" s="899"/>
      <c r="J63" s="890"/>
      <c r="K63" s="890"/>
      <c r="L63" s="890"/>
      <c r="M63" s="890"/>
      <c r="N63" s="890"/>
      <c r="O63" s="890"/>
      <c r="P63" s="894"/>
      <c r="Q63" s="890"/>
    </row>
    <row r="64" spans="2:17" x14ac:dyDescent="0.25">
      <c r="B64" s="895">
        <v>31</v>
      </c>
      <c r="C64" s="895"/>
      <c r="D64" s="896"/>
      <c r="E64" s="905"/>
      <c r="F64" s="889"/>
      <c r="G64" s="905"/>
      <c r="H64" s="889"/>
      <c r="I64" s="905"/>
      <c r="J64" s="573"/>
      <c r="K64" s="895"/>
      <c r="L64" s="895"/>
      <c r="M64" s="914"/>
      <c r="N64" s="573"/>
      <c r="O64" s="895"/>
      <c r="P64" s="903"/>
      <c r="Q64" s="895"/>
    </row>
    <row r="65" spans="2:17" x14ac:dyDescent="0.25">
      <c r="B65" s="890"/>
      <c r="C65" s="890"/>
      <c r="D65" s="68"/>
      <c r="E65" s="906"/>
      <c r="F65" s="892"/>
      <c r="G65" s="906"/>
      <c r="H65" s="892"/>
      <c r="I65" s="906"/>
      <c r="J65" s="890"/>
      <c r="K65" s="890"/>
      <c r="L65" s="890"/>
      <c r="M65" s="915"/>
      <c r="N65" s="890"/>
      <c r="O65" s="890"/>
      <c r="P65" s="894"/>
      <c r="Q65" s="890"/>
    </row>
    <row r="66" spans="2:17" x14ac:dyDescent="0.25">
      <c r="B66" s="895">
        <v>32</v>
      </c>
      <c r="C66" s="895"/>
      <c r="D66" s="896"/>
      <c r="E66" s="905"/>
      <c r="F66" s="889"/>
      <c r="G66" s="905"/>
      <c r="H66" s="889"/>
      <c r="I66" s="905"/>
      <c r="J66" s="573"/>
      <c r="K66" s="895"/>
      <c r="L66" s="895"/>
      <c r="M66" s="914"/>
      <c r="N66" s="573"/>
      <c r="O66" s="895"/>
      <c r="P66" s="903"/>
      <c r="Q66" s="895"/>
    </row>
    <row r="67" spans="2:17" x14ac:dyDescent="0.25">
      <c r="B67" s="890"/>
      <c r="C67" s="890"/>
      <c r="D67" s="68"/>
      <c r="E67" s="906"/>
      <c r="F67" s="892"/>
      <c r="G67" s="906"/>
      <c r="H67" s="892"/>
      <c r="I67" s="906"/>
      <c r="J67" s="890"/>
      <c r="K67" s="890"/>
      <c r="L67" s="890"/>
      <c r="M67" s="915"/>
      <c r="N67" s="890"/>
      <c r="O67" s="890"/>
      <c r="P67" s="894"/>
      <c r="Q67" s="890"/>
    </row>
    <row r="68" spans="2:17" x14ac:dyDescent="0.25">
      <c r="B68" s="895">
        <v>33</v>
      </c>
      <c r="C68" s="895"/>
      <c r="D68" s="896"/>
      <c r="E68" s="897"/>
      <c r="F68" s="889"/>
      <c r="G68" s="905"/>
      <c r="H68" s="889"/>
      <c r="I68" s="898"/>
      <c r="J68" s="573"/>
      <c r="K68" s="895"/>
      <c r="L68" s="895"/>
      <c r="M68" s="914"/>
      <c r="N68" s="573"/>
      <c r="O68" s="895"/>
      <c r="P68" s="903"/>
      <c r="Q68" s="895"/>
    </row>
    <row r="69" spans="2:17" x14ac:dyDescent="0.25">
      <c r="B69" s="890"/>
      <c r="C69" s="890"/>
      <c r="D69" s="68"/>
      <c r="E69" s="891"/>
      <c r="F69" s="892"/>
      <c r="G69" s="906"/>
      <c r="H69" s="892"/>
      <c r="I69" s="916"/>
      <c r="J69" s="890"/>
      <c r="K69" s="890"/>
      <c r="L69" s="890"/>
      <c r="M69" s="915"/>
      <c r="N69" s="890"/>
      <c r="O69" s="890"/>
      <c r="P69" s="894"/>
      <c r="Q69" s="890"/>
    </row>
    <row r="70" spans="2:17" x14ac:dyDescent="0.25">
      <c r="B70" s="895">
        <v>34</v>
      </c>
      <c r="C70" s="895"/>
      <c r="D70" s="896"/>
      <c r="E70" s="897"/>
      <c r="F70" s="889"/>
      <c r="G70" s="898"/>
      <c r="H70" s="889"/>
      <c r="I70" s="898"/>
      <c r="J70" s="573"/>
      <c r="K70" s="895"/>
      <c r="L70" s="895"/>
      <c r="M70" s="914"/>
      <c r="N70" s="573"/>
      <c r="O70" s="895"/>
      <c r="P70" s="903"/>
      <c r="Q70" s="895"/>
    </row>
    <row r="71" spans="2:17" x14ac:dyDescent="0.25">
      <c r="B71" s="890"/>
      <c r="C71" s="890"/>
      <c r="D71" s="68"/>
      <c r="E71" s="891"/>
      <c r="F71" s="892"/>
      <c r="G71" s="899"/>
      <c r="H71" s="892"/>
      <c r="I71" s="899"/>
      <c r="J71" s="890"/>
      <c r="K71" s="890"/>
      <c r="L71" s="890"/>
      <c r="M71" s="915"/>
      <c r="N71" s="890"/>
      <c r="O71" s="890"/>
      <c r="P71" s="894"/>
      <c r="Q71" s="890"/>
    </row>
    <row r="72" spans="2:17" x14ac:dyDescent="0.25">
      <c r="B72" s="573">
        <v>35</v>
      </c>
      <c r="C72" s="895"/>
      <c r="D72" s="896"/>
      <c r="E72" s="905"/>
      <c r="F72" s="889"/>
      <c r="G72" s="905"/>
      <c r="H72" s="889"/>
      <c r="I72" s="905"/>
      <c r="J72" s="573"/>
      <c r="K72" s="895"/>
      <c r="L72" s="895"/>
      <c r="M72" s="914"/>
      <c r="N72" s="573"/>
      <c r="O72" s="895"/>
      <c r="P72" s="903"/>
      <c r="Q72" s="895"/>
    </row>
    <row r="73" spans="2:17" ht="15.75" thickBot="1" x14ac:dyDescent="0.3">
      <c r="B73" s="917"/>
      <c r="C73" s="917"/>
      <c r="D73" s="68"/>
      <c r="E73" s="906"/>
      <c r="F73" s="892"/>
      <c r="G73" s="906"/>
      <c r="H73" s="892"/>
      <c r="I73" s="906"/>
      <c r="J73" s="890"/>
      <c r="K73" s="917"/>
      <c r="L73" s="890"/>
      <c r="M73" s="918"/>
      <c r="N73" s="890"/>
      <c r="O73" s="890"/>
      <c r="P73" s="894"/>
      <c r="Q73" s="890"/>
    </row>
    <row r="74" spans="2:17" x14ac:dyDescent="0.25">
      <c r="B74" s="573">
        <v>36</v>
      </c>
      <c r="C74" s="895"/>
      <c r="D74" s="896"/>
      <c r="E74" s="897"/>
      <c r="F74" s="889"/>
      <c r="G74" s="898"/>
      <c r="H74" s="889"/>
      <c r="I74" s="898"/>
      <c r="J74" s="573"/>
      <c r="K74" s="895"/>
      <c r="L74" s="895"/>
      <c r="M74" s="919"/>
      <c r="N74" s="573"/>
      <c r="O74" s="895"/>
      <c r="P74" s="903"/>
      <c r="Q74" s="895"/>
    </row>
    <row r="75" spans="2:17" ht="15.75" thickBot="1" x14ac:dyDescent="0.3">
      <c r="B75" s="917"/>
      <c r="C75" s="917"/>
      <c r="D75" s="68"/>
      <c r="E75" s="891"/>
      <c r="F75" s="892"/>
      <c r="G75" s="899"/>
      <c r="H75" s="892"/>
      <c r="I75" s="899"/>
      <c r="J75" s="890"/>
      <c r="K75" s="917"/>
      <c r="L75" s="890"/>
      <c r="M75" s="920"/>
      <c r="N75" s="890"/>
      <c r="O75" s="890"/>
      <c r="P75" s="894"/>
      <c r="Q75" s="890"/>
    </row>
    <row r="76" spans="2:17" x14ac:dyDescent="0.25">
      <c r="B76" s="573">
        <v>37</v>
      </c>
      <c r="C76" s="895"/>
      <c r="D76" s="896"/>
      <c r="E76" s="897"/>
      <c r="F76" s="889"/>
      <c r="G76" s="898"/>
      <c r="H76" s="889"/>
      <c r="I76" s="898"/>
      <c r="J76" s="573"/>
      <c r="K76" s="895"/>
      <c r="L76" s="895"/>
      <c r="M76" s="574"/>
      <c r="N76" s="573"/>
      <c r="O76" s="895"/>
      <c r="P76" s="903"/>
      <c r="Q76" s="895"/>
    </row>
    <row r="77" spans="2:17" ht="15.75" thickBot="1" x14ac:dyDescent="0.3">
      <c r="B77" s="917"/>
      <c r="C77" s="917"/>
      <c r="D77" s="68"/>
      <c r="E77" s="891"/>
      <c r="F77" s="892"/>
      <c r="G77" s="899"/>
      <c r="H77" s="892"/>
      <c r="I77" s="899"/>
      <c r="J77" s="890"/>
      <c r="K77" s="917"/>
      <c r="L77" s="890"/>
      <c r="M77" s="917"/>
      <c r="N77" s="890"/>
      <c r="O77" s="890"/>
      <c r="P77" s="894"/>
      <c r="Q77" s="890"/>
    </row>
    <row r="78" spans="2:17" x14ac:dyDescent="0.25">
      <c r="B78" s="573">
        <v>38</v>
      </c>
      <c r="C78" s="895"/>
      <c r="D78" s="896"/>
      <c r="E78" s="897"/>
      <c r="F78" s="889"/>
      <c r="G78" s="898"/>
      <c r="H78" s="889"/>
      <c r="I78" s="898"/>
      <c r="J78" s="573"/>
      <c r="K78" s="895"/>
      <c r="L78" s="895"/>
      <c r="M78" s="919"/>
      <c r="N78" s="573"/>
      <c r="O78" s="895"/>
      <c r="P78" s="903"/>
      <c r="Q78" s="895"/>
    </row>
    <row r="79" spans="2:17" ht="15.75" thickBot="1" x14ac:dyDescent="0.3">
      <c r="B79" s="917"/>
      <c r="C79" s="917"/>
      <c r="D79" s="68"/>
      <c r="E79" s="891"/>
      <c r="F79" s="892"/>
      <c r="G79" s="899"/>
      <c r="H79" s="892"/>
      <c r="I79" s="899"/>
      <c r="J79" s="890"/>
      <c r="K79" s="917"/>
      <c r="L79" s="890"/>
      <c r="M79" s="920"/>
      <c r="N79" s="890"/>
      <c r="O79" s="890"/>
      <c r="P79" s="894"/>
      <c r="Q79" s="890"/>
    </row>
    <row r="80" spans="2:17" x14ac:dyDescent="0.25">
      <c r="C80" s="3"/>
      <c r="G80" s="53"/>
      <c r="I80" s="53"/>
      <c r="J80" s="3"/>
      <c r="M80" s="3"/>
    </row>
    <row r="81" spans="3:17" x14ac:dyDescent="0.25">
      <c r="C81" s="3"/>
      <c r="G81" s="53"/>
      <c r="I81" s="53"/>
      <c r="J81" s="3"/>
      <c r="M81" s="3"/>
    </row>
    <row r="82" spans="3:17" ht="15.75" thickBot="1" x14ac:dyDescent="0.3">
      <c r="C82" s="3"/>
      <c r="G82" s="53"/>
      <c r="I82" s="53"/>
      <c r="J82" s="3"/>
      <c r="M82" s="3"/>
    </row>
    <row r="83" spans="3:17" x14ac:dyDescent="0.25">
      <c r="O83" s="921" t="s">
        <v>3106</v>
      </c>
      <c r="P83" s="921"/>
      <c r="Q83" s="3">
        <f>SUM(Q4:Q79)</f>
        <v>254.7999999999999</v>
      </c>
    </row>
    <row r="84" spans="3:17" x14ac:dyDescent="0.25">
      <c r="O84" s="922" t="s">
        <v>3107</v>
      </c>
      <c r="P84" s="922"/>
      <c r="Q84" s="3">
        <f>Q83*2</f>
        <v>509.5999999999998</v>
      </c>
    </row>
    <row r="85" spans="3:17" x14ac:dyDescent="0.25">
      <c r="O85" s="922" t="s">
        <v>3108</v>
      </c>
      <c r="P85" s="922"/>
      <c r="Q85" s="3">
        <f>(0.3*Q84)+Q84</f>
        <v>662.47999999999979</v>
      </c>
    </row>
  </sheetData>
  <mergeCells count="411">
    <mergeCell ref="P78:P79"/>
    <mergeCell ref="Q78:Q79"/>
    <mergeCell ref="O83:P83"/>
    <mergeCell ref="O84:P84"/>
    <mergeCell ref="O85:P85"/>
    <mergeCell ref="P76:P77"/>
    <mergeCell ref="Q76:Q77"/>
    <mergeCell ref="B78:B79"/>
    <mergeCell ref="C78:C79"/>
    <mergeCell ref="J78:J79"/>
    <mergeCell ref="K78:K79"/>
    <mergeCell ref="L78:L79"/>
    <mergeCell ref="M78:M79"/>
    <mergeCell ref="N78:N79"/>
    <mergeCell ref="O78:O79"/>
    <mergeCell ref="P74:P75"/>
    <mergeCell ref="Q74:Q75"/>
    <mergeCell ref="B76:B77"/>
    <mergeCell ref="C76:C77"/>
    <mergeCell ref="J76:J77"/>
    <mergeCell ref="K76:K77"/>
    <mergeCell ref="L76:L77"/>
    <mergeCell ref="M76:M77"/>
    <mergeCell ref="N76:N77"/>
    <mergeCell ref="O76:O77"/>
    <mergeCell ref="P72:P73"/>
    <mergeCell ref="Q72:Q73"/>
    <mergeCell ref="B74:B75"/>
    <mergeCell ref="C74:C75"/>
    <mergeCell ref="J74:J75"/>
    <mergeCell ref="K74:K75"/>
    <mergeCell ref="L74:L75"/>
    <mergeCell ref="M74:M75"/>
    <mergeCell ref="N74:N75"/>
    <mergeCell ref="O74:O75"/>
    <mergeCell ref="J72:J73"/>
    <mergeCell ref="K72:K73"/>
    <mergeCell ref="L72:L73"/>
    <mergeCell ref="M72:M73"/>
    <mergeCell ref="N72:N73"/>
    <mergeCell ref="O72:O73"/>
    <mergeCell ref="M70:M71"/>
    <mergeCell ref="N70:N71"/>
    <mergeCell ref="O70:O71"/>
    <mergeCell ref="P70:P71"/>
    <mergeCell ref="Q70:Q71"/>
    <mergeCell ref="B72:B73"/>
    <mergeCell ref="C72:C73"/>
    <mergeCell ref="E72:E73"/>
    <mergeCell ref="G72:G73"/>
    <mergeCell ref="I72:I73"/>
    <mergeCell ref="M68:M69"/>
    <mergeCell ref="N68:N69"/>
    <mergeCell ref="O68:O69"/>
    <mergeCell ref="P68:P69"/>
    <mergeCell ref="Q68:Q69"/>
    <mergeCell ref="B70:B71"/>
    <mergeCell ref="C70:C71"/>
    <mergeCell ref="J70:J71"/>
    <mergeCell ref="K70:K71"/>
    <mergeCell ref="L70:L71"/>
    <mergeCell ref="N66:N67"/>
    <mergeCell ref="O66:O67"/>
    <mergeCell ref="P66:P67"/>
    <mergeCell ref="Q66:Q67"/>
    <mergeCell ref="B68:B69"/>
    <mergeCell ref="C68:C69"/>
    <mergeCell ref="G68:G69"/>
    <mergeCell ref="J68:J69"/>
    <mergeCell ref="K68:K69"/>
    <mergeCell ref="L68:L69"/>
    <mergeCell ref="Q64:Q65"/>
    <mergeCell ref="B66:B67"/>
    <mergeCell ref="C66:C67"/>
    <mergeCell ref="E66:E67"/>
    <mergeCell ref="G66:G67"/>
    <mergeCell ref="I66:I67"/>
    <mergeCell ref="J66:J67"/>
    <mergeCell ref="K66:K67"/>
    <mergeCell ref="L66:L67"/>
    <mergeCell ref="M66:M67"/>
    <mergeCell ref="K64:K65"/>
    <mergeCell ref="L64:L65"/>
    <mergeCell ref="M64:M65"/>
    <mergeCell ref="N64:N65"/>
    <mergeCell ref="O64:O65"/>
    <mergeCell ref="P64:P65"/>
    <mergeCell ref="N62:N63"/>
    <mergeCell ref="O62:O63"/>
    <mergeCell ref="P62:P63"/>
    <mergeCell ref="Q62:Q63"/>
    <mergeCell ref="B64:B65"/>
    <mergeCell ref="C64:C65"/>
    <mergeCell ref="E64:E65"/>
    <mergeCell ref="G64:G65"/>
    <mergeCell ref="I64:I65"/>
    <mergeCell ref="J64:J65"/>
    <mergeCell ref="N60:N61"/>
    <mergeCell ref="O60:O61"/>
    <mergeCell ref="P60:P61"/>
    <mergeCell ref="Q60:Q61"/>
    <mergeCell ref="B62:B63"/>
    <mergeCell ref="C62:C63"/>
    <mergeCell ref="J62:J63"/>
    <mergeCell ref="K62:K63"/>
    <mergeCell ref="L62:L63"/>
    <mergeCell ref="M62:M63"/>
    <mergeCell ref="N58:N59"/>
    <mergeCell ref="O58:O59"/>
    <mergeCell ref="P58:P59"/>
    <mergeCell ref="Q58:Q59"/>
    <mergeCell ref="B60:B61"/>
    <mergeCell ref="C60:C61"/>
    <mergeCell ref="J60:J61"/>
    <mergeCell ref="K60:K61"/>
    <mergeCell ref="L60:L61"/>
    <mergeCell ref="M60:M61"/>
    <mergeCell ref="N56:N57"/>
    <mergeCell ref="O56:O57"/>
    <mergeCell ref="P56:P57"/>
    <mergeCell ref="Q56:Q57"/>
    <mergeCell ref="B58:B59"/>
    <mergeCell ref="C58:C59"/>
    <mergeCell ref="J58:J59"/>
    <mergeCell ref="K58:K59"/>
    <mergeCell ref="L58:L59"/>
    <mergeCell ref="M58:M59"/>
    <mergeCell ref="N54:N55"/>
    <mergeCell ref="O54:O55"/>
    <mergeCell ref="P54:P55"/>
    <mergeCell ref="Q54:Q55"/>
    <mergeCell ref="B56:B57"/>
    <mergeCell ref="C56:C57"/>
    <mergeCell ref="J56:J57"/>
    <mergeCell ref="K56:K57"/>
    <mergeCell ref="L56:L57"/>
    <mergeCell ref="M56:M57"/>
    <mergeCell ref="N52:N53"/>
    <mergeCell ref="O52:O53"/>
    <mergeCell ref="P52:P53"/>
    <mergeCell ref="Q52:Q53"/>
    <mergeCell ref="B54:B55"/>
    <mergeCell ref="C54:C55"/>
    <mergeCell ref="J54:J55"/>
    <mergeCell ref="K54:K55"/>
    <mergeCell ref="L54:L55"/>
    <mergeCell ref="M54:M55"/>
    <mergeCell ref="N50:N51"/>
    <mergeCell ref="O50:O51"/>
    <mergeCell ref="P50:P51"/>
    <mergeCell ref="Q50:Q51"/>
    <mergeCell ref="B52:B53"/>
    <mergeCell ref="C52:C53"/>
    <mergeCell ref="J52:J53"/>
    <mergeCell ref="K52:K53"/>
    <mergeCell ref="L52:L53"/>
    <mergeCell ref="M52:M53"/>
    <mergeCell ref="N48:N49"/>
    <mergeCell ref="O48:O49"/>
    <mergeCell ref="P48:P49"/>
    <mergeCell ref="Q48:Q49"/>
    <mergeCell ref="B50:B51"/>
    <mergeCell ref="C50:C51"/>
    <mergeCell ref="J50:J51"/>
    <mergeCell ref="K50:K51"/>
    <mergeCell ref="L50:L51"/>
    <mergeCell ref="M50:M51"/>
    <mergeCell ref="N46:N47"/>
    <mergeCell ref="O46:O47"/>
    <mergeCell ref="P46:P47"/>
    <mergeCell ref="Q46:Q47"/>
    <mergeCell ref="B48:B49"/>
    <mergeCell ref="C48:C49"/>
    <mergeCell ref="J48:J49"/>
    <mergeCell ref="K48:K49"/>
    <mergeCell ref="L48:L49"/>
    <mergeCell ref="M48:M49"/>
    <mergeCell ref="Q44:Q45"/>
    <mergeCell ref="B46:B47"/>
    <mergeCell ref="C46:C47"/>
    <mergeCell ref="E46:E47"/>
    <mergeCell ref="G46:G47"/>
    <mergeCell ref="I46:I47"/>
    <mergeCell ref="J46:J47"/>
    <mergeCell ref="K46:K47"/>
    <mergeCell ref="L46:L47"/>
    <mergeCell ref="M46:M47"/>
    <mergeCell ref="K44:K45"/>
    <mergeCell ref="L44:L45"/>
    <mergeCell ref="M44:M45"/>
    <mergeCell ref="N44:N45"/>
    <mergeCell ref="O44:O45"/>
    <mergeCell ref="P44:P45"/>
    <mergeCell ref="B44:B45"/>
    <mergeCell ref="C44:C45"/>
    <mergeCell ref="E44:E45"/>
    <mergeCell ref="G44:G45"/>
    <mergeCell ref="I44:I45"/>
    <mergeCell ref="J44:J45"/>
    <mergeCell ref="L42:L43"/>
    <mergeCell ref="M42:M43"/>
    <mergeCell ref="N42:N43"/>
    <mergeCell ref="O42:O43"/>
    <mergeCell ref="P42:P43"/>
    <mergeCell ref="Q42:Q43"/>
    <mergeCell ref="M40:M41"/>
    <mergeCell ref="N40:N41"/>
    <mergeCell ref="O40:O41"/>
    <mergeCell ref="P40:P41"/>
    <mergeCell ref="Q40:Q41"/>
    <mergeCell ref="B42:B43"/>
    <mergeCell ref="C42:C43"/>
    <mergeCell ref="G42:G43"/>
    <mergeCell ref="J42:J43"/>
    <mergeCell ref="K42:K43"/>
    <mergeCell ref="M38:M39"/>
    <mergeCell ref="N38:N39"/>
    <mergeCell ref="O38:O39"/>
    <mergeCell ref="P38:P39"/>
    <mergeCell ref="Q38:Q39"/>
    <mergeCell ref="B40:B41"/>
    <mergeCell ref="C40:C41"/>
    <mergeCell ref="J40:J41"/>
    <mergeCell ref="K40:K41"/>
    <mergeCell ref="L40:L41"/>
    <mergeCell ref="M36:M37"/>
    <mergeCell ref="N36:N37"/>
    <mergeCell ref="O36:O37"/>
    <mergeCell ref="P36:P37"/>
    <mergeCell ref="Q36:Q37"/>
    <mergeCell ref="B38:B39"/>
    <mergeCell ref="C38:C39"/>
    <mergeCell ref="J38:J39"/>
    <mergeCell ref="K38:K39"/>
    <mergeCell ref="L38:L39"/>
    <mergeCell ref="M34:M35"/>
    <mergeCell ref="N34:N35"/>
    <mergeCell ref="O34:O35"/>
    <mergeCell ref="P34:P35"/>
    <mergeCell ref="Q34:Q35"/>
    <mergeCell ref="B36:B37"/>
    <mergeCell ref="C36:C37"/>
    <mergeCell ref="J36:J37"/>
    <mergeCell ref="K36:K37"/>
    <mergeCell ref="L36:L37"/>
    <mergeCell ref="M32:M33"/>
    <mergeCell ref="N32:N33"/>
    <mergeCell ref="O32:O33"/>
    <mergeCell ref="P32:P33"/>
    <mergeCell ref="Q32:Q33"/>
    <mergeCell ref="B34:B35"/>
    <mergeCell ref="C34:C35"/>
    <mergeCell ref="J34:J35"/>
    <mergeCell ref="K34:K35"/>
    <mergeCell ref="L34:L35"/>
    <mergeCell ref="M30:M31"/>
    <mergeCell ref="N30:N31"/>
    <mergeCell ref="O30:O31"/>
    <mergeCell ref="P30:P31"/>
    <mergeCell ref="Q30:Q31"/>
    <mergeCell ref="B32:B33"/>
    <mergeCell ref="C32:C33"/>
    <mergeCell ref="J32:J33"/>
    <mergeCell ref="K32:K33"/>
    <mergeCell ref="L32:L33"/>
    <mergeCell ref="M28:M29"/>
    <mergeCell ref="N28:N29"/>
    <mergeCell ref="O28:O29"/>
    <mergeCell ref="P28:P29"/>
    <mergeCell ref="Q28:Q29"/>
    <mergeCell ref="B30:B31"/>
    <mergeCell ref="C30:C31"/>
    <mergeCell ref="J30:J31"/>
    <mergeCell ref="K30:K31"/>
    <mergeCell ref="L30:L31"/>
    <mergeCell ref="M26:M27"/>
    <mergeCell ref="N26:N27"/>
    <mergeCell ref="O26:O27"/>
    <mergeCell ref="P26:P27"/>
    <mergeCell ref="Q26:Q27"/>
    <mergeCell ref="B28:B29"/>
    <mergeCell ref="C28:C29"/>
    <mergeCell ref="J28:J29"/>
    <mergeCell ref="K28:K29"/>
    <mergeCell ref="L28:L29"/>
    <mergeCell ref="M24:M25"/>
    <mergeCell ref="N24:N25"/>
    <mergeCell ref="O24:O25"/>
    <mergeCell ref="P24:P25"/>
    <mergeCell ref="Q24:Q25"/>
    <mergeCell ref="B26:B27"/>
    <mergeCell ref="C26:C27"/>
    <mergeCell ref="J26:J27"/>
    <mergeCell ref="K26:K27"/>
    <mergeCell ref="L26:L27"/>
    <mergeCell ref="M22:M23"/>
    <mergeCell ref="N22:N23"/>
    <mergeCell ref="O22:O23"/>
    <mergeCell ref="P22:P23"/>
    <mergeCell ref="Q22:Q23"/>
    <mergeCell ref="B24:B25"/>
    <mergeCell ref="C24:C25"/>
    <mergeCell ref="J24:J25"/>
    <mergeCell ref="K24:K25"/>
    <mergeCell ref="L24:L25"/>
    <mergeCell ref="M20:M21"/>
    <mergeCell ref="N20:N21"/>
    <mergeCell ref="O20:O21"/>
    <mergeCell ref="P20:P21"/>
    <mergeCell ref="Q20:Q21"/>
    <mergeCell ref="B22:B23"/>
    <mergeCell ref="C22:C23"/>
    <mergeCell ref="J22:J23"/>
    <mergeCell ref="K22:K23"/>
    <mergeCell ref="L22:L23"/>
    <mergeCell ref="M18:M19"/>
    <mergeCell ref="N18:N19"/>
    <mergeCell ref="O18:O19"/>
    <mergeCell ref="P18:P19"/>
    <mergeCell ref="Q18:Q19"/>
    <mergeCell ref="B20:B21"/>
    <mergeCell ref="C20:C21"/>
    <mergeCell ref="J20:J21"/>
    <mergeCell ref="K20:K21"/>
    <mergeCell ref="L20:L21"/>
    <mergeCell ref="M16:M17"/>
    <mergeCell ref="N16:N17"/>
    <mergeCell ref="O16:O17"/>
    <mergeCell ref="P16:P17"/>
    <mergeCell ref="Q16:Q17"/>
    <mergeCell ref="B18:B19"/>
    <mergeCell ref="C18:C19"/>
    <mergeCell ref="J18:J19"/>
    <mergeCell ref="K18:K19"/>
    <mergeCell ref="L18:L19"/>
    <mergeCell ref="M14:M15"/>
    <mergeCell ref="N14:N15"/>
    <mergeCell ref="O14:O15"/>
    <mergeCell ref="P14:P15"/>
    <mergeCell ref="Q14:Q15"/>
    <mergeCell ref="B16:B17"/>
    <mergeCell ref="C16:C17"/>
    <mergeCell ref="J16:J17"/>
    <mergeCell ref="K16:K17"/>
    <mergeCell ref="L16:L17"/>
    <mergeCell ref="M12:M13"/>
    <mergeCell ref="N12:N13"/>
    <mergeCell ref="O12:O13"/>
    <mergeCell ref="P12:P13"/>
    <mergeCell ref="Q12:Q13"/>
    <mergeCell ref="B14:B15"/>
    <mergeCell ref="C14:C15"/>
    <mergeCell ref="J14:J15"/>
    <mergeCell ref="K14:K15"/>
    <mergeCell ref="L14:L15"/>
    <mergeCell ref="M10:M11"/>
    <mergeCell ref="N10:N11"/>
    <mergeCell ref="O10:O11"/>
    <mergeCell ref="P10:P11"/>
    <mergeCell ref="Q10:Q11"/>
    <mergeCell ref="B12:B13"/>
    <mergeCell ref="C12:C13"/>
    <mergeCell ref="J12:J13"/>
    <mergeCell ref="K12:K13"/>
    <mergeCell ref="L12:L13"/>
    <mergeCell ref="M8:M9"/>
    <mergeCell ref="N8:N9"/>
    <mergeCell ref="O8:O9"/>
    <mergeCell ref="P8:P9"/>
    <mergeCell ref="Q8:Q9"/>
    <mergeCell ref="B10:B11"/>
    <mergeCell ref="C10:C11"/>
    <mergeCell ref="J10:J11"/>
    <mergeCell ref="K10:K11"/>
    <mergeCell ref="L10:L11"/>
    <mergeCell ref="M6:M7"/>
    <mergeCell ref="N6:N7"/>
    <mergeCell ref="O6:O7"/>
    <mergeCell ref="P6:P7"/>
    <mergeCell ref="Q6:Q7"/>
    <mergeCell ref="B8:B9"/>
    <mergeCell ref="C8:C9"/>
    <mergeCell ref="J8:J9"/>
    <mergeCell ref="K8:K9"/>
    <mergeCell ref="L8:L9"/>
    <mergeCell ref="M4:M5"/>
    <mergeCell ref="N4:N5"/>
    <mergeCell ref="O4:O5"/>
    <mergeCell ref="P4:P5"/>
    <mergeCell ref="Q4:Q5"/>
    <mergeCell ref="B6:B7"/>
    <mergeCell ref="C6:C7"/>
    <mergeCell ref="J6:J7"/>
    <mergeCell ref="K6:K7"/>
    <mergeCell ref="L6:L7"/>
    <mergeCell ref="K2:L2"/>
    <mergeCell ref="M2:M3"/>
    <mergeCell ref="N2:N3"/>
    <mergeCell ref="O2:P2"/>
    <mergeCell ref="Q2:Q3"/>
    <mergeCell ref="B4:B5"/>
    <mergeCell ref="C4:C5"/>
    <mergeCell ref="J4:J5"/>
    <mergeCell ref="K4:K5"/>
    <mergeCell ref="L4:L5"/>
    <mergeCell ref="B2:B3"/>
    <mergeCell ref="C2:C3"/>
    <mergeCell ref="D2:E2"/>
    <mergeCell ref="F2:G2"/>
    <mergeCell ref="H2:I2"/>
    <mergeCell ref="J2:J3"/>
  </mergeCells>
  <phoneticPr fontId="40" type="noConversion"/>
  <conditionalFormatting sqref="J60:J82">
    <cfRule type="containsText" dxfId="30" priority="9" operator="containsText" text="SITE2">
      <formula>NOT(ISERROR(SEARCH("SITE2",J60)))</formula>
    </cfRule>
    <cfRule type="containsText" dxfId="29" priority="10" operator="containsText" text="SITE1">
      <formula>NOT(ISERROR(SEARCH("SITE1",J60)))</formula>
    </cfRule>
    <cfRule type="containsText" dxfId="28" priority="11" operator="containsText" text="UNUSED">
      <formula>NOT(ISERROR(SEARCH("UNUSED",J60)))</formula>
    </cfRule>
    <cfRule type="containsText" dxfId="27" priority="12" operator="containsText" text="COMMON">
      <formula>NOT(ISERROR(SEARCH("COMMON",J60)))</formula>
    </cfRule>
  </conditionalFormatting>
  <conditionalFormatting sqref="J4:J59">
    <cfRule type="containsText" dxfId="26" priority="5" operator="containsText" text="SITEA">
      <formula>NOT(ISERROR(SEARCH("SITEA",J4)))</formula>
    </cfRule>
    <cfRule type="containsText" dxfId="25" priority="6" operator="containsText" text="SITEB">
      <formula>NOT(ISERROR(SEARCH("SITEB",J4)))</formula>
    </cfRule>
    <cfRule type="containsText" dxfId="24" priority="7" operator="containsText" text="UNUSED">
      <formula>NOT(ISERROR(SEARCH("UNUSED",J4)))</formula>
    </cfRule>
    <cfRule type="containsText" dxfId="23" priority="8" operator="containsText" text="SITE A&amp;B">
      <formula>NOT(ISERROR(SEARCH("SITE A&amp;B",J4)))</formula>
    </cfRule>
  </conditionalFormatting>
  <conditionalFormatting sqref="J4:J59">
    <cfRule type="containsText" dxfId="22" priority="1" operator="containsText" text="ALL SITES">
      <formula>NOT(ISERROR(SEARCH("ALL SITES",J4)))</formula>
    </cfRule>
    <cfRule type="containsText" dxfId="21" priority="2" operator="containsText" text="SITED">
      <formula>NOT(ISERROR(SEARCH("SITED",J4)))</formula>
    </cfRule>
    <cfRule type="containsText" dxfId="20" priority="3" operator="containsText" text="SITEC">
      <formula>NOT(ISERROR(SEARCH("SITEC",J4)))</formula>
    </cfRule>
    <cfRule type="containsText" dxfId="19" priority="4" operator="containsText" text="SITE C&amp;D">
      <formula>NOT(ISERROR(SEARCH("SITE C&amp;D",J4)))</formula>
    </cfRule>
  </conditionalFormatting>
  <dataValidations count="2">
    <dataValidation type="list" allowBlank="1" showInputMessage="1" showErrorMessage="1" sqref="J4:J59" xr:uid="{E1F2B57D-84AE-45AF-B709-AB9279CEDF43}">
      <formula1>"SITE A&amp;B, SITE C&amp;D, UNUSED, SITEA, SITEB, SITEC, SITED, ALL SITES"</formula1>
    </dataValidation>
    <dataValidation type="list" allowBlank="1" showInputMessage="1" showErrorMessage="1" sqref="J60:J82" xr:uid="{BE230367-CE68-4AB1-9080-68F5AB1C497D}">
      <formula1>"COMMON, UNUSED, SITE1, SITE2"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C300-C3AF-4BAC-B50B-D1C00E72DC89}">
  <dimension ref="B1:Q85"/>
  <sheetViews>
    <sheetView topLeftCell="A29" workbookViewId="0">
      <selection activeCell="C56" sqref="C56:C59"/>
    </sheetView>
  </sheetViews>
  <sheetFormatPr defaultRowHeight="15" x14ac:dyDescent="0.25"/>
  <cols>
    <col min="1" max="1" width="2" customWidth="1"/>
    <col min="2" max="2" width="9.140625" style="3"/>
    <col min="3" max="3" width="12.7109375" customWidth="1"/>
    <col min="4" max="4" width="5.140625" style="3" customWidth="1"/>
    <col min="5" max="5" width="31.7109375" style="53" customWidth="1"/>
    <col min="6" max="6" width="5" style="17" customWidth="1"/>
    <col min="7" max="7" width="32.42578125" style="21" customWidth="1"/>
    <col min="8" max="8" width="5.140625" style="17" customWidth="1"/>
    <col min="9" max="9" width="27.7109375" style="21" customWidth="1"/>
    <col min="10" max="11" width="13.5703125" customWidth="1"/>
    <col min="12" max="12" width="32.28515625" customWidth="1"/>
    <col min="13" max="13" width="41.5703125" customWidth="1"/>
    <col min="14" max="14" width="16" customWidth="1"/>
    <col min="15" max="15" width="16.85546875" customWidth="1"/>
    <col min="16" max="16" width="17.140625" customWidth="1"/>
    <col min="17" max="17" width="13.140625" customWidth="1"/>
  </cols>
  <sheetData>
    <row r="1" spans="2:17" ht="15.75" thickBot="1" x14ac:dyDescent="0.3"/>
    <row r="2" spans="2:17" s="887" customFormat="1" ht="33" customHeight="1" thickBot="1" x14ac:dyDescent="0.3">
      <c r="B2" s="578" t="s">
        <v>22</v>
      </c>
      <c r="C2" s="578" t="s">
        <v>23</v>
      </c>
      <c r="D2" s="560" t="s">
        <v>24</v>
      </c>
      <c r="E2" s="581"/>
      <c r="F2" s="560" t="s">
        <v>25</v>
      </c>
      <c r="G2" s="581"/>
      <c r="H2" s="580" t="s">
        <v>26</v>
      </c>
      <c r="I2" s="581"/>
      <c r="J2" s="578" t="s">
        <v>27</v>
      </c>
      <c r="K2" s="576" t="s">
        <v>36</v>
      </c>
      <c r="L2" s="577"/>
      <c r="M2" s="578" t="s">
        <v>56</v>
      </c>
      <c r="N2" s="578" t="s">
        <v>28</v>
      </c>
      <c r="O2" s="576" t="s">
        <v>29</v>
      </c>
      <c r="P2" s="577"/>
      <c r="Q2" s="566" t="s">
        <v>57</v>
      </c>
    </row>
    <row r="3" spans="2:17" s="887" customFormat="1" ht="15.75" thickBot="1" x14ac:dyDescent="0.3">
      <c r="B3" s="579"/>
      <c r="C3" s="579"/>
      <c r="D3" s="11" t="s">
        <v>30</v>
      </c>
      <c r="E3" s="888"/>
      <c r="F3" s="1" t="s">
        <v>30</v>
      </c>
      <c r="G3" s="1"/>
      <c r="H3" s="1" t="s">
        <v>30</v>
      </c>
      <c r="I3" s="1"/>
      <c r="J3" s="579"/>
      <c r="K3" s="531" t="s">
        <v>31</v>
      </c>
      <c r="L3" s="531" t="s">
        <v>32</v>
      </c>
      <c r="M3" s="579"/>
      <c r="N3" s="579"/>
      <c r="O3" s="11" t="s">
        <v>33</v>
      </c>
      <c r="P3" s="12" t="s">
        <v>34</v>
      </c>
      <c r="Q3" s="568"/>
    </row>
    <row r="4" spans="2:17" s="887" customFormat="1" x14ac:dyDescent="0.25">
      <c r="B4" s="573">
        <v>1</v>
      </c>
      <c r="C4" s="573" t="s">
        <v>3275</v>
      </c>
      <c r="D4" s="887">
        <v>3</v>
      </c>
      <c r="E4" s="43"/>
      <c r="F4" s="889">
        <v>2</v>
      </c>
      <c r="G4" s="43"/>
      <c r="H4" s="889">
        <v>4</v>
      </c>
      <c r="I4" s="43"/>
      <c r="J4" s="573" t="s">
        <v>3276</v>
      </c>
      <c r="K4" s="574" t="s">
        <v>1118</v>
      </c>
      <c r="L4" s="574" t="s">
        <v>3052</v>
      </c>
      <c r="M4" s="574"/>
      <c r="N4" s="573" t="s">
        <v>1105</v>
      </c>
      <c r="O4" s="573" t="s">
        <v>3053</v>
      </c>
      <c r="P4" s="695" t="s">
        <v>3054</v>
      </c>
      <c r="Q4" s="574">
        <v>9.1</v>
      </c>
    </row>
    <row r="5" spans="2:17" x14ac:dyDescent="0.25">
      <c r="B5" s="890"/>
      <c r="C5" s="890"/>
      <c r="D5" s="68">
        <v>6</v>
      </c>
      <c r="E5" s="891"/>
      <c r="F5" s="892">
        <v>7</v>
      </c>
      <c r="G5" s="893"/>
      <c r="H5" s="892">
        <v>5</v>
      </c>
      <c r="I5" s="893"/>
      <c r="J5" s="890"/>
      <c r="K5" s="890"/>
      <c r="L5" s="890"/>
      <c r="M5" s="890"/>
      <c r="N5" s="890"/>
      <c r="O5" s="890"/>
      <c r="P5" s="894"/>
      <c r="Q5" s="890"/>
    </row>
    <row r="6" spans="2:17" x14ac:dyDescent="0.25">
      <c r="B6" s="895">
        <v>2</v>
      </c>
      <c r="C6" s="895" t="s">
        <v>3277</v>
      </c>
      <c r="D6" s="896">
        <v>3</v>
      </c>
      <c r="E6" s="897"/>
      <c r="F6" s="889">
        <v>2</v>
      </c>
      <c r="G6" s="898"/>
      <c r="H6" s="889">
        <v>4</v>
      </c>
      <c r="I6" s="898"/>
      <c r="J6" s="573" t="s">
        <v>3276</v>
      </c>
      <c r="K6" s="895" t="s">
        <v>1119</v>
      </c>
      <c r="L6" s="895" t="s">
        <v>1134</v>
      </c>
      <c r="M6" s="895"/>
      <c r="N6" s="573" t="s">
        <v>1105</v>
      </c>
      <c r="O6" s="895" t="s">
        <v>3053</v>
      </c>
      <c r="P6" s="695" t="s">
        <v>3054</v>
      </c>
      <c r="Q6" s="895">
        <v>9.1</v>
      </c>
    </row>
    <row r="7" spans="2:17" x14ac:dyDescent="0.25">
      <c r="B7" s="890"/>
      <c r="C7" s="890"/>
      <c r="D7" s="68">
        <v>6</v>
      </c>
      <c r="E7" s="891"/>
      <c r="F7" s="892">
        <v>7</v>
      </c>
      <c r="G7" s="899"/>
      <c r="H7" s="892">
        <v>5</v>
      </c>
      <c r="I7" s="899"/>
      <c r="J7" s="890"/>
      <c r="K7" s="890"/>
      <c r="L7" s="890"/>
      <c r="M7" s="890"/>
      <c r="N7" s="890"/>
      <c r="O7" s="890"/>
      <c r="P7" s="894"/>
      <c r="Q7" s="890"/>
    </row>
    <row r="8" spans="2:17" x14ac:dyDescent="0.25">
      <c r="B8" s="895">
        <v>3</v>
      </c>
      <c r="C8" s="895" t="s">
        <v>3278</v>
      </c>
      <c r="D8" s="896">
        <v>3</v>
      </c>
      <c r="E8" s="897"/>
      <c r="F8" s="889">
        <v>2</v>
      </c>
      <c r="G8" s="898"/>
      <c r="H8" s="889">
        <v>4</v>
      </c>
      <c r="I8" s="898"/>
      <c r="J8" s="573" t="s">
        <v>3276</v>
      </c>
      <c r="K8" s="895" t="s">
        <v>1119</v>
      </c>
      <c r="L8" s="895" t="s">
        <v>1134</v>
      </c>
      <c r="M8" s="895"/>
      <c r="N8" s="573" t="s">
        <v>1105</v>
      </c>
      <c r="O8" s="895" t="s">
        <v>3053</v>
      </c>
      <c r="P8" s="695" t="s">
        <v>3054</v>
      </c>
      <c r="Q8" s="895">
        <v>9.1</v>
      </c>
    </row>
    <row r="9" spans="2:17" x14ac:dyDescent="0.25">
      <c r="B9" s="890"/>
      <c r="C9" s="890"/>
      <c r="D9" s="68">
        <v>6</v>
      </c>
      <c r="E9" s="891"/>
      <c r="F9" s="892">
        <v>7</v>
      </c>
      <c r="G9" s="899"/>
      <c r="H9" s="892">
        <v>5</v>
      </c>
      <c r="I9" s="899"/>
      <c r="J9" s="890"/>
      <c r="K9" s="890"/>
      <c r="L9" s="890"/>
      <c r="M9" s="890"/>
      <c r="N9" s="890"/>
      <c r="O9" s="890"/>
      <c r="P9" s="894"/>
      <c r="Q9" s="890"/>
    </row>
    <row r="10" spans="2:17" x14ac:dyDescent="0.25">
      <c r="B10" s="895">
        <v>4</v>
      </c>
      <c r="C10" s="895" t="s">
        <v>3279</v>
      </c>
      <c r="D10" s="900">
        <v>3</v>
      </c>
      <c r="E10" s="897"/>
      <c r="F10" s="889">
        <v>2</v>
      </c>
      <c r="G10" s="898"/>
      <c r="H10" s="889">
        <v>4</v>
      </c>
      <c r="I10" s="898"/>
      <c r="J10" s="573" t="s">
        <v>3276</v>
      </c>
      <c r="K10" s="895" t="s">
        <v>1120</v>
      </c>
      <c r="L10" s="895" t="s">
        <v>1135</v>
      </c>
      <c r="M10" s="895"/>
      <c r="N10" s="573" t="s">
        <v>1105</v>
      </c>
      <c r="O10" s="895" t="s">
        <v>3053</v>
      </c>
      <c r="P10" s="695" t="s">
        <v>3054</v>
      </c>
      <c r="Q10" s="895">
        <v>9.1</v>
      </c>
    </row>
    <row r="11" spans="2:17" x14ac:dyDescent="0.25">
      <c r="B11" s="890"/>
      <c r="C11" s="890"/>
      <c r="D11" s="68">
        <v>6</v>
      </c>
      <c r="E11" s="891"/>
      <c r="F11" s="892">
        <v>7</v>
      </c>
      <c r="G11" s="899"/>
      <c r="H11" s="892">
        <v>5</v>
      </c>
      <c r="I11" s="899"/>
      <c r="J11" s="890"/>
      <c r="K11" s="890"/>
      <c r="L11" s="890"/>
      <c r="M11" s="890"/>
      <c r="N11" s="890"/>
      <c r="O11" s="890"/>
      <c r="P11" s="894"/>
      <c r="Q11" s="890"/>
    </row>
    <row r="12" spans="2:17" x14ac:dyDescent="0.25">
      <c r="B12" s="895">
        <v>5</v>
      </c>
      <c r="C12" s="895" t="s">
        <v>3280</v>
      </c>
      <c r="D12" s="896">
        <v>3</v>
      </c>
      <c r="E12" s="897"/>
      <c r="F12" s="889">
        <v>2</v>
      </c>
      <c r="G12" s="901"/>
      <c r="H12" s="889">
        <v>4</v>
      </c>
      <c r="I12" s="898"/>
      <c r="J12" s="573" t="s">
        <v>3276</v>
      </c>
      <c r="K12" s="895" t="s">
        <v>1121</v>
      </c>
      <c r="L12" s="895" t="s">
        <v>1136</v>
      </c>
      <c r="M12" s="895"/>
      <c r="N12" s="573" t="s">
        <v>1105</v>
      </c>
      <c r="O12" s="895" t="s">
        <v>3053</v>
      </c>
      <c r="P12" s="695" t="s">
        <v>3054</v>
      </c>
      <c r="Q12" s="895">
        <v>9.1</v>
      </c>
    </row>
    <row r="13" spans="2:17" x14ac:dyDescent="0.25">
      <c r="B13" s="890"/>
      <c r="C13" s="890"/>
      <c r="D13" s="68">
        <v>6</v>
      </c>
      <c r="E13" s="891"/>
      <c r="F13" s="892">
        <v>7</v>
      </c>
      <c r="G13" s="902"/>
      <c r="H13" s="892">
        <v>5</v>
      </c>
      <c r="I13" s="899"/>
      <c r="J13" s="890"/>
      <c r="K13" s="890"/>
      <c r="L13" s="890"/>
      <c r="M13" s="890"/>
      <c r="N13" s="890"/>
      <c r="O13" s="890"/>
      <c r="P13" s="894"/>
      <c r="Q13" s="890"/>
    </row>
    <row r="14" spans="2:17" x14ac:dyDescent="0.25">
      <c r="B14" s="895">
        <v>6</v>
      </c>
      <c r="C14" s="895" t="s">
        <v>3281</v>
      </c>
      <c r="D14" s="896">
        <v>3</v>
      </c>
      <c r="E14" s="897"/>
      <c r="F14" s="889">
        <v>2</v>
      </c>
      <c r="G14" s="898"/>
      <c r="H14" s="889">
        <v>4</v>
      </c>
      <c r="I14" s="898"/>
      <c r="J14" s="573" t="s">
        <v>3276</v>
      </c>
      <c r="K14" s="895" t="s">
        <v>1122</v>
      </c>
      <c r="L14" s="895" t="s">
        <v>1137</v>
      </c>
      <c r="M14" s="895"/>
      <c r="N14" s="573" t="s">
        <v>1105</v>
      </c>
      <c r="O14" s="895" t="s">
        <v>3053</v>
      </c>
      <c r="P14" s="903" t="s">
        <v>3054</v>
      </c>
      <c r="Q14" s="895">
        <v>9.1</v>
      </c>
    </row>
    <row r="15" spans="2:17" x14ac:dyDescent="0.25">
      <c r="B15" s="890"/>
      <c r="C15" s="890"/>
      <c r="D15" s="68">
        <v>6</v>
      </c>
      <c r="E15" s="891"/>
      <c r="F15" s="892">
        <v>7</v>
      </c>
      <c r="G15" s="899"/>
      <c r="H15" s="892">
        <v>5</v>
      </c>
      <c r="I15" s="899"/>
      <c r="J15" s="890"/>
      <c r="K15" s="890"/>
      <c r="L15" s="890"/>
      <c r="M15" s="890"/>
      <c r="N15" s="890"/>
      <c r="O15" s="890"/>
      <c r="P15" s="894"/>
      <c r="Q15" s="890"/>
    </row>
    <row r="16" spans="2:17" x14ac:dyDescent="0.25">
      <c r="B16" s="895">
        <v>7</v>
      </c>
      <c r="C16" s="895" t="s">
        <v>3282</v>
      </c>
      <c r="D16" s="900">
        <v>3</v>
      </c>
      <c r="E16" s="897"/>
      <c r="F16" s="889">
        <v>2</v>
      </c>
      <c r="G16" s="898"/>
      <c r="H16" s="889">
        <v>4</v>
      </c>
      <c r="I16" s="898"/>
      <c r="J16" s="573" t="s">
        <v>3276</v>
      </c>
      <c r="K16" s="895" t="s">
        <v>1123</v>
      </c>
      <c r="L16" s="895" t="s">
        <v>1138</v>
      </c>
      <c r="M16" s="895"/>
      <c r="N16" s="573" t="s">
        <v>1105</v>
      </c>
      <c r="O16" s="895" t="s">
        <v>3053</v>
      </c>
      <c r="P16" s="903" t="s">
        <v>3054</v>
      </c>
      <c r="Q16" s="895">
        <v>9.1</v>
      </c>
    </row>
    <row r="17" spans="2:17" x14ac:dyDescent="0.25">
      <c r="B17" s="890"/>
      <c r="C17" s="890"/>
      <c r="D17" s="68">
        <v>6</v>
      </c>
      <c r="E17" s="891"/>
      <c r="F17" s="892">
        <v>7</v>
      </c>
      <c r="G17" s="899"/>
      <c r="H17" s="892">
        <v>5</v>
      </c>
      <c r="I17" s="899"/>
      <c r="J17" s="890"/>
      <c r="K17" s="890"/>
      <c r="L17" s="890"/>
      <c r="M17" s="890"/>
      <c r="N17" s="890"/>
      <c r="O17" s="890"/>
      <c r="P17" s="894"/>
      <c r="Q17" s="890"/>
    </row>
    <row r="18" spans="2:17" x14ac:dyDescent="0.25">
      <c r="B18" s="895">
        <v>8</v>
      </c>
      <c r="C18" s="895" t="s">
        <v>3283</v>
      </c>
      <c r="D18" s="896">
        <v>3</v>
      </c>
      <c r="E18" s="897"/>
      <c r="F18" s="889">
        <v>2</v>
      </c>
      <c r="G18" s="898"/>
      <c r="H18" s="889">
        <v>4</v>
      </c>
      <c r="I18" s="898"/>
      <c r="J18" s="573" t="s">
        <v>3276</v>
      </c>
      <c r="K18" s="895" t="s">
        <v>1124</v>
      </c>
      <c r="L18" s="895" t="s">
        <v>3061</v>
      </c>
      <c r="M18" s="895"/>
      <c r="N18" s="573" t="s">
        <v>1105</v>
      </c>
      <c r="O18" s="895" t="s">
        <v>3053</v>
      </c>
      <c r="P18" s="903" t="s">
        <v>3063</v>
      </c>
      <c r="Q18" s="895">
        <v>9.1</v>
      </c>
    </row>
    <row r="19" spans="2:17" x14ac:dyDescent="0.25">
      <c r="B19" s="890"/>
      <c r="C19" s="890"/>
      <c r="D19" s="68">
        <v>6</v>
      </c>
      <c r="E19" s="891"/>
      <c r="F19" s="892">
        <v>7</v>
      </c>
      <c r="G19" s="899"/>
      <c r="H19" s="892">
        <v>5</v>
      </c>
      <c r="I19" s="899"/>
      <c r="J19" s="890"/>
      <c r="K19" s="890"/>
      <c r="L19" s="890"/>
      <c r="M19" s="890"/>
      <c r="N19" s="890"/>
      <c r="O19" s="890"/>
      <c r="P19" s="894"/>
      <c r="Q19" s="890"/>
    </row>
    <row r="20" spans="2:17" x14ac:dyDescent="0.25">
      <c r="B20" s="895">
        <v>9</v>
      </c>
      <c r="C20" s="895" t="s">
        <v>3284</v>
      </c>
      <c r="D20" s="896">
        <v>3</v>
      </c>
      <c r="E20" s="897"/>
      <c r="F20" s="889">
        <v>2</v>
      </c>
      <c r="G20" s="898"/>
      <c r="H20" s="889">
        <v>4</v>
      </c>
      <c r="I20" s="898"/>
      <c r="J20" s="573" t="s">
        <v>3276</v>
      </c>
      <c r="K20" s="895" t="s">
        <v>1125</v>
      </c>
      <c r="L20" s="895" t="s">
        <v>1139</v>
      </c>
      <c r="M20" s="895"/>
      <c r="N20" s="573" t="s">
        <v>1105</v>
      </c>
      <c r="O20" s="895" t="s">
        <v>3053</v>
      </c>
      <c r="P20" s="903" t="s">
        <v>3063</v>
      </c>
      <c r="Q20" s="895">
        <v>9.1</v>
      </c>
    </row>
    <row r="21" spans="2:17" x14ac:dyDescent="0.25">
      <c r="B21" s="890"/>
      <c r="C21" s="890"/>
      <c r="D21" s="68">
        <v>6</v>
      </c>
      <c r="E21" s="891"/>
      <c r="F21" s="892">
        <v>7</v>
      </c>
      <c r="G21" s="899"/>
      <c r="H21" s="892">
        <v>5</v>
      </c>
      <c r="I21" s="899"/>
      <c r="J21" s="890"/>
      <c r="K21" s="890"/>
      <c r="L21" s="890"/>
      <c r="M21" s="890"/>
      <c r="N21" s="890"/>
      <c r="O21" s="890"/>
      <c r="P21" s="894"/>
      <c r="Q21" s="890"/>
    </row>
    <row r="22" spans="2:17" x14ac:dyDescent="0.25">
      <c r="B22" s="895">
        <v>10</v>
      </c>
      <c r="C22" s="895" t="s">
        <v>3285</v>
      </c>
      <c r="D22" s="900">
        <v>3</v>
      </c>
      <c r="E22" s="897"/>
      <c r="F22" s="889">
        <v>2</v>
      </c>
      <c r="G22" s="898"/>
      <c r="H22" s="889">
        <v>4</v>
      </c>
      <c r="I22" s="898"/>
      <c r="J22" s="573" t="s">
        <v>3276</v>
      </c>
      <c r="K22" s="895" t="s">
        <v>1126</v>
      </c>
      <c r="L22" s="895" t="s">
        <v>3065</v>
      </c>
      <c r="M22" s="895"/>
      <c r="N22" s="573" t="s">
        <v>1105</v>
      </c>
      <c r="O22" s="895" t="s">
        <v>3053</v>
      </c>
      <c r="P22" s="903" t="s">
        <v>3054</v>
      </c>
      <c r="Q22" s="895">
        <v>9.1</v>
      </c>
    </row>
    <row r="23" spans="2:17" x14ac:dyDescent="0.25">
      <c r="B23" s="890"/>
      <c r="C23" s="890"/>
      <c r="D23" s="68">
        <v>6</v>
      </c>
      <c r="E23" s="891"/>
      <c r="F23" s="892">
        <v>7</v>
      </c>
      <c r="G23" s="899"/>
      <c r="H23" s="892">
        <v>5</v>
      </c>
      <c r="I23" s="899"/>
      <c r="J23" s="890"/>
      <c r="K23" s="890"/>
      <c r="L23" s="890"/>
      <c r="M23" s="890"/>
      <c r="N23" s="890"/>
      <c r="O23" s="890"/>
      <c r="P23" s="894"/>
      <c r="Q23" s="890"/>
    </row>
    <row r="24" spans="2:17" x14ac:dyDescent="0.25">
      <c r="B24" s="895">
        <v>11</v>
      </c>
      <c r="C24" s="895" t="s">
        <v>3286</v>
      </c>
      <c r="D24" s="896">
        <v>3</v>
      </c>
      <c r="E24" s="897"/>
      <c r="F24" s="889">
        <v>2</v>
      </c>
      <c r="G24" s="898"/>
      <c r="H24" s="889">
        <v>4</v>
      </c>
      <c r="I24" s="898"/>
      <c r="J24" s="573" t="s">
        <v>3276</v>
      </c>
      <c r="K24" s="895" t="s">
        <v>1127</v>
      </c>
      <c r="L24" s="895" t="s">
        <v>3067</v>
      </c>
      <c r="M24" s="895"/>
      <c r="N24" s="573" t="s">
        <v>1105</v>
      </c>
      <c r="O24" s="895" t="s">
        <v>3053</v>
      </c>
      <c r="P24" s="903" t="s">
        <v>3054</v>
      </c>
      <c r="Q24" s="895">
        <v>9.1</v>
      </c>
    </row>
    <row r="25" spans="2:17" x14ac:dyDescent="0.25">
      <c r="B25" s="890"/>
      <c r="C25" s="890"/>
      <c r="D25" s="68">
        <v>6</v>
      </c>
      <c r="E25" s="891"/>
      <c r="F25" s="892">
        <v>7</v>
      </c>
      <c r="G25" s="899"/>
      <c r="H25" s="892">
        <v>5</v>
      </c>
      <c r="I25" s="899"/>
      <c r="J25" s="890"/>
      <c r="K25" s="890"/>
      <c r="L25" s="890"/>
      <c r="M25" s="890"/>
      <c r="N25" s="890"/>
      <c r="O25" s="890"/>
      <c r="P25" s="894"/>
      <c r="Q25" s="890"/>
    </row>
    <row r="26" spans="2:17" x14ac:dyDescent="0.25">
      <c r="B26" s="895">
        <v>12</v>
      </c>
      <c r="C26" s="895" t="s">
        <v>3287</v>
      </c>
      <c r="D26" s="896">
        <v>3</v>
      </c>
      <c r="E26" s="897"/>
      <c r="F26" s="889">
        <v>2</v>
      </c>
      <c r="G26" s="898"/>
      <c r="H26" s="889">
        <v>4</v>
      </c>
      <c r="I26" s="898"/>
      <c r="J26" s="573" t="s">
        <v>3276</v>
      </c>
      <c r="K26" s="895" t="s">
        <v>1128</v>
      </c>
      <c r="L26" s="895" t="s">
        <v>3069</v>
      </c>
      <c r="M26" s="895"/>
      <c r="N26" s="573" t="s">
        <v>1105</v>
      </c>
      <c r="O26" s="895" t="s">
        <v>3053</v>
      </c>
      <c r="P26" s="903" t="s">
        <v>3054</v>
      </c>
      <c r="Q26" s="895">
        <v>9.1</v>
      </c>
    </row>
    <row r="27" spans="2:17" x14ac:dyDescent="0.25">
      <c r="B27" s="890"/>
      <c r="C27" s="890"/>
      <c r="D27" s="68">
        <v>6</v>
      </c>
      <c r="E27" s="891"/>
      <c r="F27" s="892">
        <v>7</v>
      </c>
      <c r="G27" s="899"/>
      <c r="H27" s="892">
        <v>5</v>
      </c>
      <c r="I27" s="899"/>
      <c r="J27" s="890"/>
      <c r="K27" s="890"/>
      <c r="L27" s="890"/>
      <c r="M27" s="890"/>
      <c r="N27" s="890"/>
      <c r="O27" s="890"/>
      <c r="P27" s="894"/>
      <c r="Q27" s="890"/>
    </row>
    <row r="28" spans="2:17" x14ac:dyDescent="0.25">
      <c r="B28" s="895">
        <v>13</v>
      </c>
      <c r="C28" s="895" t="s">
        <v>3288</v>
      </c>
      <c r="D28" s="896">
        <v>3</v>
      </c>
      <c r="E28" s="897"/>
      <c r="F28" s="889">
        <v>2</v>
      </c>
      <c r="G28" s="898"/>
      <c r="H28" s="889">
        <v>4</v>
      </c>
      <c r="I28" s="898"/>
      <c r="J28" s="573" t="s">
        <v>3276</v>
      </c>
      <c r="K28" s="895" t="s">
        <v>1129</v>
      </c>
      <c r="L28" s="895" t="s">
        <v>1140</v>
      </c>
      <c r="M28" s="895"/>
      <c r="N28" s="573" t="s">
        <v>1105</v>
      </c>
      <c r="O28" s="895" t="s">
        <v>3053</v>
      </c>
      <c r="P28" s="903" t="s">
        <v>3054</v>
      </c>
      <c r="Q28" s="895">
        <v>9.1</v>
      </c>
    </row>
    <row r="29" spans="2:17" x14ac:dyDescent="0.25">
      <c r="B29" s="890"/>
      <c r="C29" s="890"/>
      <c r="D29" s="68">
        <v>6</v>
      </c>
      <c r="E29" s="891"/>
      <c r="F29" s="892">
        <v>7</v>
      </c>
      <c r="G29" s="899"/>
      <c r="H29" s="892">
        <v>5</v>
      </c>
      <c r="I29" s="899"/>
      <c r="J29" s="890"/>
      <c r="K29" s="890"/>
      <c r="L29" s="890"/>
      <c r="M29" s="890"/>
      <c r="N29" s="890"/>
      <c r="O29" s="890"/>
      <c r="P29" s="894"/>
      <c r="Q29" s="890"/>
    </row>
    <row r="30" spans="2:17" x14ac:dyDescent="0.25">
      <c r="B30" s="895">
        <v>14</v>
      </c>
      <c r="C30" s="895" t="s">
        <v>3289</v>
      </c>
      <c r="D30" s="896">
        <v>3</v>
      </c>
      <c r="E30" s="897"/>
      <c r="F30" s="889">
        <v>2</v>
      </c>
      <c r="G30" s="898"/>
      <c r="H30" s="889">
        <v>4</v>
      </c>
      <c r="I30" s="898"/>
      <c r="J30" s="573" t="s">
        <v>3276</v>
      </c>
      <c r="K30" s="895" t="s">
        <v>1130</v>
      </c>
      <c r="L30" s="895" t="s">
        <v>1141</v>
      </c>
      <c r="M30" s="895"/>
      <c r="N30" s="573" t="s">
        <v>1105</v>
      </c>
      <c r="O30" s="895" t="s">
        <v>3053</v>
      </c>
      <c r="P30" s="903" t="s">
        <v>3054</v>
      </c>
      <c r="Q30" s="895">
        <v>9.1</v>
      </c>
    </row>
    <row r="31" spans="2:17" x14ac:dyDescent="0.25">
      <c r="B31" s="890"/>
      <c r="C31" s="890"/>
      <c r="D31" s="68">
        <v>6</v>
      </c>
      <c r="E31" s="891"/>
      <c r="F31" s="892">
        <v>7</v>
      </c>
      <c r="G31" s="899"/>
      <c r="H31" s="892">
        <v>5</v>
      </c>
      <c r="I31" s="899"/>
      <c r="J31" s="890"/>
      <c r="K31" s="890"/>
      <c r="L31" s="890"/>
      <c r="M31" s="890"/>
      <c r="N31" s="890"/>
      <c r="O31" s="890"/>
      <c r="P31" s="894"/>
      <c r="Q31" s="890"/>
    </row>
    <row r="32" spans="2:17" x14ac:dyDescent="0.25">
      <c r="B32" s="895">
        <v>15</v>
      </c>
      <c r="C32" s="895" t="s">
        <v>3290</v>
      </c>
      <c r="D32" s="896">
        <v>3</v>
      </c>
      <c r="E32" s="897"/>
      <c r="F32" s="889">
        <v>2</v>
      </c>
      <c r="G32" s="898"/>
      <c r="H32" s="889">
        <v>4</v>
      </c>
      <c r="I32" s="898"/>
      <c r="J32" s="573" t="s">
        <v>3276</v>
      </c>
      <c r="K32" s="895" t="s">
        <v>1131</v>
      </c>
      <c r="L32" s="895" t="s">
        <v>1142</v>
      </c>
      <c r="M32" s="895"/>
      <c r="N32" s="573" t="s">
        <v>1105</v>
      </c>
      <c r="O32" s="895" t="s">
        <v>3053</v>
      </c>
      <c r="P32" s="903" t="s">
        <v>3054</v>
      </c>
      <c r="Q32" s="895">
        <v>9.1</v>
      </c>
    </row>
    <row r="33" spans="2:17" x14ac:dyDescent="0.25">
      <c r="B33" s="890"/>
      <c r="C33" s="890"/>
      <c r="D33" s="68">
        <v>6</v>
      </c>
      <c r="E33" s="891"/>
      <c r="F33" s="892">
        <v>7</v>
      </c>
      <c r="G33" s="899"/>
      <c r="H33" s="892">
        <v>5</v>
      </c>
      <c r="I33" s="899"/>
      <c r="J33" s="890"/>
      <c r="K33" s="890"/>
      <c r="L33" s="890"/>
      <c r="M33" s="890"/>
      <c r="N33" s="890"/>
      <c r="O33" s="890"/>
      <c r="P33" s="894"/>
      <c r="Q33" s="890"/>
    </row>
    <row r="34" spans="2:17" x14ac:dyDescent="0.25">
      <c r="B34" s="895">
        <v>16</v>
      </c>
      <c r="C34" s="895" t="s">
        <v>3291</v>
      </c>
      <c r="D34" s="896">
        <v>3</v>
      </c>
      <c r="E34" s="897"/>
      <c r="F34" s="889">
        <v>2</v>
      </c>
      <c r="G34" s="898"/>
      <c r="H34" s="889">
        <v>4</v>
      </c>
      <c r="I34" s="898"/>
      <c r="J34" s="573" t="s">
        <v>3276</v>
      </c>
      <c r="K34" s="895" t="s">
        <v>1132</v>
      </c>
      <c r="L34" s="895" t="s">
        <v>1143</v>
      </c>
      <c r="M34" s="895"/>
      <c r="N34" s="573" t="s">
        <v>1105</v>
      </c>
      <c r="O34" s="895" t="s">
        <v>3053</v>
      </c>
      <c r="P34" s="903" t="s">
        <v>3054</v>
      </c>
      <c r="Q34" s="895">
        <v>9.1</v>
      </c>
    </row>
    <row r="35" spans="2:17" x14ac:dyDescent="0.25">
      <c r="B35" s="890"/>
      <c r="C35" s="890"/>
      <c r="D35" s="68">
        <v>6</v>
      </c>
      <c r="E35" s="891"/>
      <c r="F35" s="892">
        <v>7</v>
      </c>
      <c r="G35" s="899"/>
      <c r="H35" s="892">
        <v>5</v>
      </c>
      <c r="I35" s="899"/>
      <c r="J35" s="890"/>
      <c r="K35" s="890"/>
      <c r="L35" s="890"/>
      <c r="M35" s="890"/>
      <c r="N35" s="890"/>
      <c r="O35" s="890"/>
      <c r="P35" s="894"/>
      <c r="Q35" s="890"/>
    </row>
    <row r="36" spans="2:17" x14ac:dyDescent="0.25">
      <c r="B36" s="895">
        <v>17</v>
      </c>
      <c r="C36" s="895" t="s">
        <v>3292</v>
      </c>
      <c r="D36" s="896">
        <v>3</v>
      </c>
      <c r="E36" s="904"/>
      <c r="F36" s="889">
        <v>2</v>
      </c>
      <c r="G36" s="898"/>
      <c r="H36" s="889">
        <v>4</v>
      </c>
      <c r="I36" s="898"/>
      <c r="J36" s="573" t="s">
        <v>3276</v>
      </c>
      <c r="K36" s="895" t="s">
        <v>1133</v>
      </c>
      <c r="L36" s="895" t="s">
        <v>1144</v>
      </c>
      <c r="M36" s="895"/>
      <c r="N36" s="573" t="s">
        <v>1105</v>
      </c>
      <c r="O36" s="895" t="s">
        <v>3053</v>
      </c>
      <c r="P36" s="903" t="s">
        <v>3054</v>
      </c>
      <c r="Q36" s="895">
        <v>9.1</v>
      </c>
    </row>
    <row r="37" spans="2:17" x14ac:dyDescent="0.25">
      <c r="B37" s="890"/>
      <c r="C37" s="890"/>
      <c r="D37" s="68">
        <v>6</v>
      </c>
      <c r="E37" s="891"/>
      <c r="F37" s="892">
        <v>7</v>
      </c>
      <c r="G37" s="899"/>
      <c r="H37" s="892">
        <v>5</v>
      </c>
      <c r="I37" s="899"/>
      <c r="J37" s="890"/>
      <c r="K37" s="890"/>
      <c r="L37" s="890"/>
      <c r="M37" s="890"/>
      <c r="N37" s="890"/>
      <c r="O37" s="890"/>
      <c r="P37" s="894"/>
      <c r="Q37" s="890"/>
    </row>
    <row r="38" spans="2:17" x14ac:dyDescent="0.25">
      <c r="B38" s="895">
        <v>18</v>
      </c>
      <c r="C38" s="895" t="s">
        <v>3293</v>
      </c>
      <c r="D38" s="896">
        <v>3</v>
      </c>
      <c r="E38" s="897"/>
      <c r="F38" s="889">
        <v>2</v>
      </c>
      <c r="G38" s="898"/>
      <c r="H38" s="889">
        <v>4</v>
      </c>
      <c r="I38" s="898"/>
      <c r="J38" s="573" t="s">
        <v>3276</v>
      </c>
      <c r="K38" s="895" t="s">
        <v>3076</v>
      </c>
      <c r="L38" s="895" t="s">
        <v>3077</v>
      </c>
      <c r="M38" s="895"/>
      <c r="N38" s="573" t="s">
        <v>1105</v>
      </c>
      <c r="O38" s="895" t="s">
        <v>3053</v>
      </c>
      <c r="P38" s="903" t="s">
        <v>3054</v>
      </c>
      <c r="Q38" s="895">
        <v>9.1</v>
      </c>
    </row>
    <row r="39" spans="2:17" x14ac:dyDescent="0.25">
      <c r="B39" s="890"/>
      <c r="C39" s="890"/>
      <c r="D39" s="68">
        <v>6</v>
      </c>
      <c r="E39" s="891"/>
      <c r="F39" s="892">
        <v>7</v>
      </c>
      <c r="G39" s="899"/>
      <c r="H39" s="892">
        <v>5</v>
      </c>
      <c r="I39" s="899"/>
      <c r="J39" s="890"/>
      <c r="K39" s="890"/>
      <c r="L39" s="890"/>
      <c r="M39" s="890"/>
      <c r="N39" s="890"/>
      <c r="O39" s="890"/>
      <c r="P39" s="894"/>
      <c r="Q39" s="890"/>
    </row>
    <row r="40" spans="2:17" x14ac:dyDescent="0.25">
      <c r="B40" s="895">
        <v>19</v>
      </c>
      <c r="C40" s="895" t="s">
        <v>3294</v>
      </c>
      <c r="D40" s="896">
        <v>3</v>
      </c>
      <c r="E40" s="897"/>
      <c r="F40" s="889">
        <v>2</v>
      </c>
      <c r="G40" s="898"/>
      <c r="H40" s="889">
        <v>4</v>
      </c>
      <c r="I40" s="898"/>
      <c r="J40" s="573" t="s">
        <v>3276</v>
      </c>
      <c r="K40" s="895" t="s">
        <v>3079</v>
      </c>
      <c r="L40" s="895" t="s">
        <v>3080</v>
      </c>
      <c r="M40" s="895"/>
      <c r="N40" s="573" t="s">
        <v>1105</v>
      </c>
      <c r="O40" s="895" t="s">
        <v>3053</v>
      </c>
      <c r="P40" s="903" t="s">
        <v>3054</v>
      </c>
      <c r="Q40" s="895">
        <v>9.1</v>
      </c>
    </row>
    <row r="41" spans="2:17" x14ac:dyDescent="0.25">
      <c r="B41" s="890"/>
      <c r="C41" s="890"/>
      <c r="D41" s="68">
        <v>6</v>
      </c>
      <c r="E41" s="891"/>
      <c r="F41" s="892">
        <v>7</v>
      </c>
      <c r="G41" s="899"/>
      <c r="H41" s="892">
        <v>5</v>
      </c>
      <c r="I41" s="899"/>
      <c r="J41" s="890"/>
      <c r="K41" s="890"/>
      <c r="L41" s="890"/>
      <c r="M41" s="890"/>
      <c r="N41" s="890"/>
      <c r="O41" s="890"/>
      <c r="P41" s="894"/>
      <c r="Q41" s="890"/>
    </row>
    <row r="42" spans="2:17" x14ac:dyDescent="0.25">
      <c r="B42" s="895">
        <v>20</v>
      </c>
      <c r="C42" s="895" t="s">
        <v>3267</v>
      </c>
      <c r="D42" s="896">
        <v>3</v>
      </c>
      <c r="E42" s="897"/>
      <c r="F42" s="889">
        <v>2</v>
      </c>
      <c r="G42" s="905"/>
      <c r="H42" s="889">
        <v>4</v>
      </c>
      <c r="I42" s="898"/>
      <c r="J42" s="573" t="s">
        <v>3268</v>
      </c>
      <c r="K42" s="895" t="s">
        <v>3082</v>
      </c>
      <c r="L42" s="895" t="s">
        <v>3083</v>
      </c>
      <c r="M42" s="895"/>
      <c r="N42" s="895" t="s">
        <v>1105</v>
      </c>
      <c r="O42" s="895" t="s">
        <v>3053</v>
      </c>
      <c r="P42" s="903" t="s">
        <v>3054</v>
      </c>
      <c r="Q42" s="895">
        <v>9.1</v>
      </c>
    </row>
    <row r="43" spans="2:17" x14ac:dyDescent="0.25">
      <c r="B43" s="890"/>
      <c r="C43" s="890"/>
      <c r="D43" s="68">
        <v>6</v>
      </c>
      <c r="E43" s="891"/>
      <c r="F43" s="892">
        <v>7</v>
      </c>
      <c r="G43" s="906"/>
      <c r="H43" s="892">
        <v>5</v>
      </c>
      <c r="I43" s="899"/>
      <c r="J43" s="890"/>
      <c r="K43" s="890"/>
      <c r="L43" s="890"/>
      <c r="M43" s="890"/>
      <c r="N43" s="890"/>
      <c r="O43" s="890"/>
      <c r="P43" s="894"/>
      <c r="Q43" s="890"/>
    </row>
    <row r="44" spans="2:17" x14ac:dyDescent="0.25">
      <c r="B44" s="895">
        <v>21</v>
      </c>
      <c r="C44" s="895" t="s">
        <v>3269</v>
      </c>
      <c r="D44" s="896">
        <v>3</v>
      </c>
      <c r="E44" s="907"/>
      <c r="F44" s="889">
        <v>2</v>
      </c>
      <c r="G44" s="907"/>
      <c r="H44" s="889">
        <v>4</v>
      </c>
      <c r="I44" s="908"/>
      <c r="J44" s="573" t="s">
        <v>3268</v>
      </c>
      <c r="K44" s="895" t="s">
        <v>3085</v>
      </c>
      <c r="L44" s="895" t="s">
        <v>3086</v>
      </c>
      <c r="M44" s="895"/>
      <c r="N44" s="895" t="s">
        <v>1105</v>
      </c>
      <c r="O44" s="895" t="s">
        <v>3053</v>
      </c>
      <c r="P44" s="903" t="s">
        <v>3054</v>
      </c>
      <c r="Q44" s="895">
        <v>9.1</v>
      </c>
    </row>
    <row r="45" spans="2:17" x14ac:dyDescent="0.25">
      <c r="B45" s="890"/>
      <c r="C45" s="890"/>
      <c r="D45" s="68">
        <v>6</v>
      </c>
      <c r="E45" s="909"/>
      <c r="F45" s="892">
        <v>7</v>
      </c>
      <c r="G45" s="909"/>
      <c r="H45" s="892">
        <v>5</v>
      </c>
      <c r="I45" s="906"/>
      <c r="J45" s="890"/>
      <c r="K45" s="890"/>
      <c r="L45" s="890"/>
      <c r="M45" s="890"/>
      <c r="N45" s="890"/>
      <c r="O45" s="890"/>
      <c r="P45" s="894"/>
      <c r="Q45" s="890"/>
    </row>
    <row r="46" spans="2:17" x14ac:dyDescent="0.25">
      <c r="B46" s="895">
        <v>22</v>
      </c>
      <c r="C46" s="895" t="s">
        <v>3270</v>
      </c>
      <c r="D46" s="896">
        <v>3</v>
      </c>
      <c r="E46" s="905"/>
      <c r="F46" s="889">
        <v>2</v>
      </c>
      <c r="G46" s="905"/>
      <c r="H46" s="889">
        <v>4</v>
      </c>
      <c r="I46" s="910"/>
      <c r="J46" s="573" t="s">
        <v>3268</v>
      </c>
      <c r="K46" s="895" t="s">
        <v>3085</v>
      </c>
      <c r="L46" s="895" t="s">
        <v>3086</v>
      </c>
      <c r="M46" s="911"/>
      <c r="N46" s="573" t="s">
        <v>1105</v>
      </c>
      <c r="O46" s="895" t="s">
        <v>3053</v>
      </c>
      <c r="P46" s="903" t="s">
        <v>3054</v>
      </c>
      <c r="Q46" s="895">
        <v>9.1</v>
      </c>
    </row>
    <row r="47" spans="2:17" x14ac:dyDescent="0.25">
      <c r="B47" s="890"/>
      <c r="C47" s="890"/>
      <c r="D47" s="68">
        <v>6</v>
      </c>
      <c r="E47" s="906"/>
      <c r="F47" s="892">
        <v>7</v>
      </c>
      <c r="G47" s="906"/>
      <c r="H47" s="892">
        <v>5</v>
      </c>
      <c r="I47" s="906"/>
      <c r="J47" s="890"/>
      <c r="K47" s="890"/>
      <c r="L47" s="890"/>
      <c r="M47" s="912"/>
      <c r="N47" s="890"/>
      <c r="O47" s="890"/>
      <c r="P47" s="894"/>
      <c r="Q47" s="890"/>
    </row>
    <row r="48" spans="2:17" x14ac:dyDescent="0.25">
      <c r="B48" s="895">
        <v>23</v>
      </c>
      <c r="C48" s="895" t="s">
        <v>3295</v>
      </c>
      <c r="D48" s="896">
        <v>3</v>
      </c>
      <c r="E48" s="897"/>
      <c r="F48" s="889">
        <v>2</v>
      </c>
      <c r="G48" s="898"/>
      <c r="H48" s="889">
        <v>4</v>
      </c>
      <c r="I48" s="898"/>
      <c r="J48" s="573" t="s">
        <v>3276</v>
      </c>
      <c r="K48" s="895" t="s">
        <v>3088</v>
      </c>
      <c r="L48" s="895" t="s">
        <v>3089</v>
      </c>
      <c r="M48" s="895"/>
      <c r="N48" s="573" t="s">
        <v>1105</v>
      </c>
      <c r="O48" s="895" t="s">
        <v>3053</v>
      </c>
      <c r="P48" s="903" t="s">
        <v>3054</v>
      </c>
      <c r="Q48" s="895">
        <v>9.1</v>
      </c>
    </row>
    <row r="49" spans="2:17" x14ac:dyDescent="0.25">
      <c r="B49" s="890"/>
      <c r="C49" s="890"/>
      <c r="D49" s="68">
        <v>6</v>
      </c>
      <c r="E49" s="43"/>
      <c r="F49" s="892">
        <v>7</v>
      </c>
      <c r="G49" s="899"/>
      <c r="H49" s="892">
        <v>5</v>
      </c>
      <c r="I49" s="899"/>
      <c r="J49" s="890"/>
      <c r="K49" s="890"/>
      <c r="L49" s="890"/>
      <c r="M49" s="890"/>
      <c r="N49" s="890"/>
      <c r="O49" s="890"/>
      <c r="P49" s="894"/>
      <c r="Q49" s="890"/>
    </row>
    <row r="50" spans="2:17" x14ac:dyDescent="0.25">
      <c r="B50" s="895">
        <v>24</v>
      </c>
      <c r="C50" s="895" t="s">
        <v>3296</v>
      </c>
      <c r="D50" s="913">
        <v>3</v>
      </c>
      <c r="E50" s="897"/>
      <c r="F50" s="889">
        <v>2</v>
      </c>
      <c r="G50" s="898"/>
      <c r="H50" s="889">
        <v>4</v>
      </c>
      <c r="I50" s="898"/>
      <c r="J50" s="573" t="s">
        <v>3276</v>
      </c>
      <c r="K50" s="895" t="s">
        <v>3091</v>
      </c>
      <c r="L50" s="895" t="s">
        <v>3092</v>
      </c>
      <c r="M50" s="895"/>
      <c r="N50" s="573" t="s">
        <v>1105</v>
      </c>
      <c r="O50" s="895" t="s">
        <v>3053</v>
      </c>
      <c r="P50" s="903" t="s">
        <v>3054</v>
      </c>
      <c r="Q50" s="895">
        <v>9.1</v>
      </c>
    </row>
    <row r="51" spans="2:17" x14ac:dyDescent="0.25">
      <c r="B51" s="890"/>
      <c r="C51" s="890"/>
      <c r="D51" s="68">
        <v>6</v>
      </c>
      <c r="E51" s="891"/>
      <c r="F51" s="892">
        <v>7</v>
      </c>
      <c r="G51" s="899"/>
      <c r="H51" s="892">
        <v>5</v>
      </c>
      <c r="I51" s="899"/>
      <c r="J51" s="890"/>
      <c r="K51" s="890"/>
      <c r="L51" s="890"/>
      <c r="M51" s="890"/>
      <c r="N51" s="890"/>
      <c r="O51" s="890"/>
      <c r="P51" s="894"/>
      <c r="Q51" s="890"/>
    </row>
    <row r="52" spans="2:17" x14ac:dyDescent="0.25">
      <c r="B52" s="895">
        <v>25</v>
      </c>
      <c r="C52" s="911" t="s">
        <v>3297</v>
      </c>
      <c r="D52" s="896">
        <v>3</v>
      </c>
      <c r="E52" s="43"/>
      <c r="F52" s="889">
        <v>2</v>
      </c>
      <c r="G52" s="898"/>
      <c r="H52" s="889">
        <v>4</v>
      </c>
      <c r="I52" s="898"/>
      <c r="J52" s="573" t="s">
        <v>3276</v>
      </c>
      <c r="K52" s="895" t="s">
        <v>3094</v>
      </c>
      <c r="L52" s="895" t="s">
        <v>3095</v>
      </c>
      <c r="M52" s="895"/>
      <c r="N52" s="573" t="s">
        <v>1105</v>
      </c>
      <c r="O52" s="895" t="s">
        <v>3053</v>
      </c>
      <c r="P52" s="903" t="s">
        <v>3063</v>
      </c>
      <c r="Q52" s="895">
        <v>9.1</v>
      </c>
    </row>
    <row r="53" spans="2:17" x14ac:dyDescent="0.25">
      <c r="B53" s="890"/>
      <c r="C53" s="912"/>
      <c r="D53" s="68">
        <v>6</v>
      </c>
      <c r="E53" s="891"/>
      <c r="F53" s="892">
        <v>7</v>
      </c>
      <c r="G53" s="899"/>
      <c r="H53" s="892">
        <v>5</v>
      </c>
      <c r="I53" s="899"/>
      <c r="J53" s="890"/>
      <c r="K53" s="890"/>
      <c r="L53" s="890"/>
      <c r="M53" s="890"/>
      <c r="N53" s="890"/>
      <c r="O53" s="890"/>
      <c r="P53" s="894"/>
      <c r="Q53" s="890"/>
    </row>
    <row r="54" spans="2:17" x14ac:dyDescent="0.25">
      <c r="B54" s="895">
        <v>26</v>
      </c>
      <c r="C54" s="895" t="s">
        <v>3298</v>
      </c>
      <c r="D54" s="896">
        <v>3</v>
      </c>
      <c r="E54" s="897"/>
      <c r="F54" s="889">
        <v>2</v>
      </c>
      <c r="G54" s="898"/>
      <c r="H54" s="889">
        <v>4</v>
      </c>
      <c r="I54" s="898"/>
      <c r="J54" s="573" t="s">
        <v>3276</v>
      </c>
      <c r="K54" s="895" t="s">
        <v>3094</v>
      </c>
      <c r="L54" s="895" t="s">
        <v>3095</v>
      </c>
      <c r="M54" s="895"/>
      <c r="N54" s="573" t="s">
        <v>1105</v>
      </c>
      <c r="O54" s="895" t="s">
        <v>3053</v>
      </c>
      <c r="P54" s="903" t="s">
        <v>3063</v>
      </c>
      <c r="Q54" s="895">
        <v>9.1</v>
      </c>
    </row>
    <row r="55" spans="2:17" x14ac:dyDescent="0.25">
      <c r="B55" s="890"/>
      <c r="C55" s="890"/>
      <c r="D55" s="68">
        <v>6</v>
      </c>
      <c r="E55" s="891"/>
      <c r="F55" s="892">
        <v>7</v>
      </c>
      <c r="G55" s="899"/>
      <c r="H55" s="892">
        <v>5</v>
      </c>
      <c r="I55" s="899"/>
      <c r="J55" s="890"/>
      <c r="K55" s="890"/>
      <c r="L55" s="890"/>
      <c r="M55" s="890"/>
      <c r="N55" s="890"/>
      <c r="O55" s="890"/>
      <c r="P55" s="894"/>
      <c r="Q55" s="890"/>
    </row>
    <row r="56" spans="2:17" x14ac:dyDescent="0.25">
      <c r="B56" s="895">
        <v>27</v>
      </c>
      <c r="C56" s="895" t="s">
        <v>202</v>
      </c>
      <c r="D56" s="896">
        <v>3</v>
      </c>
      <c r="E56" s="897"/>
      <c r="F56" s="889">
        <v>2</v>
      </c>
      <c r="G56" s="898"/>
      <c r="H56" s="889">
        <v>4</v>
      </c>
      <c r="I56" s="898"/>
      <c r="J56" s="573" t="s">
        <v>3104</v>
      </c>
      <c r="K56" s="895" t="s">
        <v>3097</v>
      </c>
      <c r="L56" s="895" t="s">
        <v>3098</v>
      </c>
      <c r="M56" s="895"/>
      <c r="N56" s="573" t="s">
        <v>1105</v>
      </c>
      <c r="O56" s="895" t="s">
        <v>3053</v>
      </c>
      <c r="P56" s="903" t="s">
        <v>3054</v>
      </c>
      <c r="Q56" s="895">
        <v>9.1</v>
      </c>
    </row>
    <row r="57" spans="2:17" x14ac:dyDescent="0.25">
      <c r="B57" s="890"/>
      <c r="C57" s="890"/>
      <c r="D57" s="68">
        <v>6</v>
      </c>
      <c r="E57" s="891"/>
      <c r="F57" s="892">
        <v>7</v>
      </c>
      <c r="G57" s="899"/>
      <c r="H57" s="892">
        <v>5</v>
      </c>
      <c r="I57" s="899"/>
      <c r="J57" s="890"/>
      <c r="K57" s="890"/>
      <c r="L57" s="890"/>
      <c r="M57" s="890"/>
      <c r="N57" s="890"/>
      <c r="O57" s="890"/>
      <c r="P57" s="894"/>
      <c r="Q57" s="890"/>
    </row>
    <row r="58" spans="2:17" x14ac:dyDescent="0.25">
      <c r="B58" s="895">
        <v>28</v>
      </c>
      <c r="C58" s="895" t="s">
        <v>204</v>
      </c>
      <c r="D58" s="896">
        <v>3</v>
      </c>
      <c r="E58" s="897"/>
      <c r="F58" s="889">
        <v>2</v>
      </c>
      <c r="G58" s="898"/>
      <c r="H58" s="889">
        <v>4</v>
      </c>
      <c r="I58" s="898"/>
      <c r="J58" s="573" t="s">
        <v>3104</v>
      </c>
      <c r="K58" s="895" t="s">
        <v>3100</v>
      </c>
      <c r="L58" s="895" t="s">
        <v>3101</v>
      </c>
      <c r="M58" s="895"/>
      <c r="N58" s="573" t="s">
        <v>1105</v>
      </c>
      <c r="O58" s="895" t="s">
        <v>3053</v>
      </c>
      <c r="P58" s="903" t="s">
        <v>3054</v>
      </c>
      <c r="Q58" s="895">
        <v>9.1</v>
      </c>
    </row>
    <row r="59" spans="2:17" x14ac:dyDescent="0.25">
      <c r="B59" s="890"/>
      <c r="C59" s="890"/>
      <c r="D59" s="68">
        <v>6</v>
      </c>
      <c r="E59" s="891"/>
      <c r="F59" s="892">
        <v>7</v>
      </c>
      <c r="G59" s="899"/>
      <c r="H59" s="892">
        <v>5</v>
      </c>
      <c r="I59" s="899"/>
      <c r="J59" s="890"/>
      <c r="K59" s="890"/>
      <c r="L59" s="890"/>
      <c r="M59" s="890"/>
      <c r="N59" s="890"/>
      <c r="O59" s="890"/>
      <c r="P59" s="894"/>
      <c r="Q59" s="890"/>
    </row>
    <row r="60" spans="2:17" x14ac:dyDescent="0.25">
      <c r="B60" s="895">
        <v>29</v>
      </c>
      <c r="C60" s="895"/>
      <c r="D60" s="896"/>
      <c r="E60" s="897"/>
      <c r="F60" s="889"/>
      <c r="G60" s="898"/>
      <c r="H60" s="889"/>
      <c r="I60" s="898"/>
      <c r="J60" s="573"/>
      <c r="K60" s="895"/>
      <c r="L60" s="895"/>
      <c r="M60" s="895"/>
      <c r="N60" s="573"/>
      <c r="O60" s="895"/>
      <c r="P60" s="903"/>
      <c r="Q60" s="895"/>
    </row>
    <row r="61" spans="2:17" x14ac:dyDescent="0.25">
      <c r="B61" s="890"/>
      <c r="C61" s="890"/>
      <c r="D61" s="68"/>
      <c r="E61" s="891"/>
      <c r="F61" s="892"/>
      <c r="G61" s="899"/>
      <c r="H61" s="892"/>
      <c r="I61" s="899"/>
      <c r="J61" s="890"/>
      <c r="K61" s="890"/>
      <c r="L61" s="890"/>
      <c r="M61" s="890"/>
      <c r="N61" s="890"/>
      <c r="O61" s="890"/>
      <c r="P61" s="894"/>
      <c r="Q61" s="890"/>
    </row>
    <row r="62" spans="2:17" x14ac:dyDescent="0.25">
      <c r="B62" s="895">
        <v>30</v>
      </c>
      <c r="C62" s="895"/>
      <c r="D62" s="896"/>
      <c r="E62" s="897"/>
      <c r="F62" s="889"/>
      <c r="G62" s="898"/>
      <c r="H62" s="889"/>
      <c r="I62" s="898"/>
      <c r="J62" s="573"/>
      <c r="K62" s="895"/>
      <c r="L62" s="895"/>
      <c r="M62" s="895"/>
      <c r="N62" s="573"/>
      <c r="O62" s="895"/>
      <c r="P62" s="903"/>
      <c r="Q62" s="895"/>
    </row>
    <row r="63" spans="2:17" x14ac:dyDescent="0.25">
      <c r="B63" s="890"/>
      <c r="C63" s="890"/>
      <c r="D63" s="68"/>
      <c r="E63" s="891"/>
      <c r="F63" s="892"/>
      <c r="G63" s="899"/>
      <c r="H63" s="892"/>
      <c r="I63" s="899"/>
      <c r="J63" s="890"/>
      <c r="K63" s="890"/>
      <c r="L63" s="890"/>
      <c r="M63" s="890"/>
      <c r="N63" s="890"/>
      <c r="O63" s="890"/>
      <c r="P63" s="894"/>
      <c r="Q63" s="890"/>
    </row>
    <row r="64" spans="2:17" x14ac:dyDescent="0.25">
      <c r="B64" s="895">
        <v>31</v>
      </c>
      <c r="C64" s="895"/>
      <c r="D64" s="896"/>
      <c r="E64" s="905"/>
      <c r="F64" s="889"/>
      <c r="G64" s="905"/>
      <c r="H64" s="889"/>
      <c r="I64" s="905"/>
      <c r="J64" s="573"/>
      <c r="K64" s="895"/>
      <c r="L64" s="895"/>
      <c r="M64" s="914"/>
      <c r="N64" s="573"/>
      <c r="O64" s="895"/>
      <c r="P64" s="903"/>
      <c r="Q64" s="895"/>
    </row>
    <row r="65" spans="2:17" x14ac:dyDescent="0.25">
      <c r="B65" s="890"/>
      <c r="C65" s="890"/>
      <c r="D65" s="68"/>
      <c r="E65" s="906"/>
      <c r="F65" s="892"/>
      <c r="G65" s="906"/>
      <c r="H65" s="892"/>
      <c r="I65" s="906"/>
      <c r="J65" s="890"/>
      <c r="K65" s="890"/>
      <c r="L65" s="890"/>
      <c r="M65" s="915"/>
      <c r="N65" s="890"/>
      <c r="O65" s="890"/>
      <c r="P65" s="894"/>
      <c r="Q65" s="890"/>
    </row>
    <row r="66" spans="2:17" x14ac:dyDescent="0.25">
      <c r="B66" s="895">
        <v>32</v>
      </c>
      <c r="C66" s="895"/>
      <c r="D66" s="896"/>
      <c r="E66" s="905"/>
      <c r="F66" s="889"/>
      <c r="G66" s="905"/>
      <c r="H66" s="889"/>
      <c r="I66" s="905"/>
      <c r="J66" s="573"/>
      <c r="K66" s="895"/>
      <c r="L66" s="895"/>
      <c r="M66" s="914"/>
      <c r="N66" s="573"/>
      <c r="O66" s="895"/>
      <c r="P66" s="903"/>
      <c r="Q66" s="895"/>
    </row>
    <row r="67" spans="2:17" x14ac:dyDescent="0.25">
      <c r="B67" s="890"/>
      <c r="C67" s="890"/>
      <c r="D67" s="68"/>
      <c r="E67" s="906"/>
      <c r="F67" s="892"/>
      <c r="G67" s="906"/>
      <c r="H67" s="892"/>
      <c r="I67" s="906"/>
      <c r="J67" s="890"/>
      <c r="K67" s="890"/>
      <c r="L67" s="890"/>
      <c r="M67" s="915"/>
      <c r="N67" s="890"/>
      <c r="O67" s="890"/>
      <c r="P67" s="894"/>
      <c r="Q67" s="890"/>
    </row>
    <row r="68" spans="2:17" x14ac:dyDescent="0.25">
      <c r="B68" s="895">
        <v>33</v>
      </c>
      <c r="C68" s="895"/>
      <c r="D68" s="896"/>
      <c r="E68" s="897"/>
      <c r="F68" s="889"/>
      <c r="G68" s="905"/>
      <c r="H68" s="889"/>
      <c r="I68" s="898"/>
      <c r="J68" s="573"/>
      <c r="K68" s="895"/>
      <c r="L68" s="895"/>
      <c r="M68" s="914"/>
      <c r="N68" s="573"/>
      <c r="O68" s="895"/>
      <c r="P68" s="903"/>
      <c r="Q68" s="895"/>
    </row>
    <row r="69" spans="2:17" x14ac:dyDescent="0.25">
      <c r="B69" s="890"/>
      <c r="C69" s="890"/>
      <c r="D69" s="68"/>
      <c r="E69" s="891"/>
      <c r="F69" s="892"/>
      <c r="G69" s="906"/>
      <c r="H69" s="892"/>
      <c r="I69" s="916"/>
      <c r="J69" s="890"/>
      <c r="K69" s="890"/>
      <c r="L69" s="890"/>
      <c r="M69" s="915"/>
      <c r="N69" s="890"/>
      <c r="O69" s="890"/>
      <c r="P69" s="894"/>
      <c r="Q69" s="890"/>
    </row>
    <row r="70" spans="2:17" x14ac:dyDescent="0.25">
      <c r="B70" s="895">
        <v>34</v>
      </c>
      <c r="C70" s="895"/>
      <c r="D70" s="896"/>
      <c r="E70" s="897"/>
      <c r="F70" s="889"/>
      <c r="G70" s="898"/>
      <c r="H70" s="889"/>
      <c r="I70" s="898"/>
      <c r="J70" s="573"/>
      <c r="K70" s="895"/>
      <c r="L70" s="895"/>
      <c r="M70" s="914"/>
      <c r="N70" s="573"/>
      <c r="O70" s="895"/>
      <c r="P70" s="903"/>
      <c r="Q70" s="895"/>
    </row>
    <row r="71" spans="2:17" x14ac:dyDescent="0.25">
      <c r="B71" s="890"/>
      <c r="C71" s="890"/>
      <c r="D71" s="68"/>
      <c r="E71" s="891"/>
      <c r="F71" s="892"/>
      <c r="G71" s="899"/>
      <c r="H71" s="892"/>
      <c r="I71" s="899"/>
      <c r="J71" s="890"/>
      <c r="K71" s="890"/>
      <c r="L71" s="890"/>
      <c r="M71" s="915"/>
      <c r="N71" s="890"/>
      <c r="O71" s="890"/>
      <c r="P71" s="894"/>
      <c r="Q71" s="890"/>
    </row>
    <row r="72" spans="2:17" x14ac:dyDescent="0.25">
      <c r="B72" s="573">
        <v>35</v>
      </c>
      <c r="C72" s="895"/>
      <c r="D72" s="896"/>
      <c r="E72" s="905"/>
      <c r="F72" s="889"/>
      <c r="G72" s="905"/>
      <c r="H72" s="889"/>
      <c r="I72" s="905"/>
      <c r="J72" s="573"/>
      <c r="K72" s="895"/>
      <c r="L72" s="895"/>
      <c r="M72" s="914"/>
      <c r="N72" s="573"/>
      <c r="O72" s="895"/>
      <c r="P72" s="903"/>
      <c r="Q72" s="895"/>
    </row>
    <row r="73" spans="2:17" ht="15.75" thickBot="1" x14ac:dyDescent="0.3">
      <c r="B73" s="917"/>
      <c r="C73" s="917"/>
      <c r="D73" s="68"/>
      <c r="E73" s="906"/>
      <c r="F73" s="892"/>
      <c r="G73" s="906"/>
      <c r="H73" s="892"/>
      <c r="I73" s="906"/>
      <c r="J73" s="890"/>
      <c r="K73" s="917"/>
      <c r="L73" s="890"/>
      <c r="M73" s="918"/>
      <c r="N73" s="890"/>
      <c r="O73" s="890"/>
      <c r="P73" s="894"/>
      <c r="Q73" s="890"/>
    </row>
    <row r="74" spans="2:17" x14ac:dyDescent="0.25">
      <c r="B74" s="573">
        <v>36</v>
      </c>
      <c r="C74" s="895"/>
      <c r="D74" s="896"/>
      <c r="E74" s="897"/>
      <c r="F74" s="889"/>
      <c r="G74" s="898"/>
      <c r="H74" s="889"/>
      <c r="I74" s="898"/>
      <c r="J74" s="573"/>
      <c r="K74" s="895"/>
      <c r="L74" s="895"/>
      <c r="M74" s="919"/>
      <c r="N74" s="573"/>
      <c r="O74" s="895"/>
      <c r="P74" s="903"/>
      <c r="Q74" s="895"/>
    </row>
    <row r="75" spans="2:17" ht="15.75" thickBot="1" x14ac:dyDescent="0.3">
      <c r="B75" s="917"/>
      <c r="C75" s="917"/>
      <c r="D75" s="68"/>
      <c r="E75" s="891"/>
      <c r="F75" s="892"/>
      <c r="G75" s="899"/>
      <c r="H75" s="892"/>
      <c r="I75" s="899"/>
      <c r="J75" s="890"/>
      <c r="K75" s="917"/>
      <c r="L75" s="890"/>
      <c r="M75" s="920"/>
      <c r="N75" s="890"/>
      <c r="O75" s="890"/>
      <c r="P75" s="894"/>
      <c r="Q75" s="890"/>
    </row>
    <row r="76" spans="2:17" x14ac:dyDescent="0.25">
      <c r="B76" s="573">
        <v>37</v>
      </c>
      <c r="C76" s="895"/>
      <c r="D76" s="896"/>
      <c r="E76" s="897"/>
      <c r="F76" s="889"/>
      <c r="G76" s="898"/>
      <c r="H76" s="889"/>
      <c r="I76" s="898"/>
      <c r="J76" s="573"/>
      <c r="K76" s="895"/>
      <c r="L76" s="895"/>
      <c r="M76" s="574"/>
      <c r="N76" s="573"/>
      <c r="O76" s="895"/>
      <c r="P76" s="903"/>
      <c r="Q76" s="895"/>
    </row>
    <row r="77" spans="2:17" ht="15.75" thickBot="1" x14ac:dyDescent="0.3">
      <c r="B77" s="917"/>
      <c r="C77" s="917"/>
      <c r="D77" s="68"/>
      <c r="E77" s="891"/>
      <c r="F77" s="892"/>
      <c r="G77" s="899"/>
      <c r="H77" s="892"/>
      <c r="I77" s="899"/>
      <c r="J77" s="890"/>
      <c r="K77" s="917"/>
      <c r="L77" s="890"/>
      <c r="M77" s="917"/>
      <c r="N77" s="890"/>
      <c r="O77" s="890"/>
      <c r="P77" s="894"/>
      <c r="Q77" s="890"/>
    </row>
    <row r="78" spans="2:17" x14ac:dyDescent="0.25">
      <c r="B78" s="573">
        <v>38</v>
      </c>
      <c r="C78" s="895"/>
      <c r="D78" s="896"/>
      <c r="E78" s="897"/>
      <c r="F78" s="889"/>
      <c r="G78" s="898"/>
      <c r="H78" s="889"/>
      <c r="I78" s="898"/>
      <c r="J78" s="573"/>
      <c r="K78" s="895"/>
      <c r="L78" s="895"/>
      <c r="M78" s="919"/>
      <c r="N78" s="573"/>
      <c r="O78" s="895"/>
      <c r="P78" s="903"/>
      <c r="Q78" s="895"/>
    </row>
    <row r="79" spans="2:17" ht="15.75" thickBot="1" x14ac:dyDescent="0.3">
      <c r="B79" s="917"/>
      <c r="C79" s="917"/>
      <c r="D79" s="68"/>
      <c r="E79" s="891"/>
      <c r="F79" s="892"/>
      <c r="G79" s="899"/>
      <c r="H79" s="892"/>
      <c r="I79" s="899"/>
      <c r="J79" s="890"/>
      <c r="K79" s="917"/>
      <c r="L79" s="890"/>
      <c r="M79" s="920"/>
      <c r="N79" s="890"/>
      <c r="O79" s="890"/>
      <c r="P79" s="894"/>
      <c r="Q79" s="890"/>
    </row>
    <row r="80" spans="2:17" x14ac:dyDescent="0.25">
      <c r="C80" s="3"/>
      <c r="G80" s="53"/>
      <c r="I80" s="53"/>
      <c r="J80" s="3"/>
      <c r="M80" s="3"/>
    </row>
    <row r="81" spans="3:17" x14ac:dyDescent="0.25">
      <c r="C81" s="3"/>
      <c r="G81" s="53"/>
      <c r="I81" s="53"/>
      <c r="J81" s="3"/>
      <c r="M81" s="3"/>
    </row>
    <row r="82" spans="3:17" ht="15.75" thickBot="1" x14ac:dyDescent="0.3">
      <c r="C82" s="3"/>
      <c r="G82" s="53"/>
      <c r="I82" s="53"/>
      <c r="J82" s="3"/>
      <c r="M82" s="3"/>
    </row>
    <row r="83" spans="3:17" x14ac:dyDescent="0.25">
      <c r="O83" s="921" t="s">
        <v>3106</v>
      </c>
      <c r="P83" s="921"/>
      <c r="Q83" s="3">
        <f>SUM(Q4:Q79)</f>
        <v>254.7999999999999</v>
      </c>
    </row>
    <row r="84" spans="3:17" x14ac:dyDescent="0.25">
      <c r="O84" s="922" t="s">
        <v>3107</v>
      </c>
      <c r="P84" s="922"/>
      <c r="Q84" s="3">
        <f>Q83*2</f>
        <v>509.5999999999998</v>
      </c>
    </row>
    <row r="85" spans="3:17" x14ac:dyDescent="0.25">
      <c r="O85" s="922" t="s">
        <v>3108</v>
      </c>
      <c r="P85" s="922"/>
      <c r="Q85" s="3">
        <f>(0.3*Q84)+Q84</f>
        <v>662.47999999999979</v>
      </c>
    </row>
  </sheetData>
  <mergeCells count="411">
    <mergeCell ref="P78:P79"/>
    <mergeCell ref="Q78:Q79"/>
    <mergeCell ref="O83:P83"/>
    <mergeCell ref="O84:P84"/>
    <mergeCell ref="O85:P85"/>
    <mergeCell ref="P76:P77"/>
    <mergeCell ref="Q76:Q77"/>
    <mergeCell ref="B78:B79"/>
    <mergeCell ref="C78:C79"/>
    <mergeCell ref="J78:J79"/>
    <mergeCell ref="K78:K79"/>
    <mergeCell ref="L78:L79"/>
    <mergeCell ref="M78:M79"/>
    <mergeCell ref="N78:N79"/>
    <mergeCell ref="O78:O79"/>
    <mergeCell ref="P74:P75"/>
    <mergeCell ref="Q74:Q75"/>
    <mergeCell ref="B76:B77"/>
    <mergeCell ref="C76:C77"/>
    <mergeCell ref="J76:J77"/>
    <mergeCell ref="K76:K77"/>
    <mergeCell ref="L76:L77"/>
    <mergeCell ref="M76:M77"/>
    <mergeCell ref="N76:N77"/>
    <mergeCell ref="O76:O77"/>
    <mergeCell ref="P72:P73"/>
    <mergeCell ref="Q72:Q73"/>
    <mergeCell ref="B74:B75"/>
    <mergeCell ref="C74:C75"/>
    <mergeCell ref="J74:J75"/>
    <mergeCell ref="K74:K75"/>
    <mergeCell ref="L74:L75"/>
    <mergeCell ref="M74:M75"/>
    <mergeCell ref="N74:N75"/>
    <mergeCell ref="O74:O75"/>
    <mergeCell ref="J72:J73"/>
    <mergeCell ref="K72:K73"/>
    <mergeCell ref="L72:L73"/>
    <mergeCell ref="M72:M73"/>
    <mergeCell ref="N72:N73"/>
    <mergeCell ref="O72:O73"/>
    <mergeCell ref="M70:M71"/>
    <mergeCell ref="N70:N71"/>
    <mergeCell ref="O70:O71"/>
    <mergeCell ref="P70:P71"/>
    <mergeCell ref="Q70:Q71"/>
    <mergeCell ref="B72:B73"/>
    <mergeCell ref="C72:C73"/>
    <mergeCell ref="E72:E73"/>
    <mergeCell ref="G72:G73"/>
    <mergeCell ref="I72:I73"/>
    <mergeCell ref="M68:M69"/>
    <mergeCell ref="N68:N69"/>
    <mergeCell ref="O68:O69"/>
    <mergeCell ref="P68:P69"/>
    <mergeCell ref="Q68:Q69"/>
    <mergeCell ref="B70:B71"/>
    <mergeCell ref="C70:C71"/>
    <mergeCell ref="J70:J71"/>
    <mergeCell ref="K70:K71"/>
    <mergeCell ref="L70:L71"/>
    <mergeCell ref="N66:N67"/>
    <mergeCell ref="O66:O67"/>
    <mergeCell ref="P66:P67"/>
    <mergeCell ref="Q66:Q67"/>
    <mergeCell ref="B68:B69"/>
    <mergeCell ref="C68:C69"/>
    <mergeCell ref="G68:G69"/>
    <mergeCell ref="J68:J69"/>
    <mergeCell ref="K68:K69"/>
    <mergeCell ref="L68:L69"/>
    <mergeCell ref="Q64:Q65"/>
    <mergeCell ref="B66:B67"/>
    <mergeCell ref="C66:C67"/>
    <mergeCell ref="E66:E67"/>
    <mergeCell ref="G66:G67"/>
    <mergeCell ref="I66:I67"/>
    <mergeCell ref="J66:J67"/>
    <mergeCell ref="K66:K67"/>
    <mergeCell ref="L66:L67"/>
    <mergeCell ref="M66:M67"/>
    <mergeCell ref="K64:K65"/>
    <mergeCell ref="L64:L65"/>
    <mergeCell ref="M64:M65"/>
    <mergeCell ref="N64:N65"/>
    <mergeCell ref="O64:O65"/>
    <mergeCell ref="P64:P65"/>
    <mergeCell ref="N62:N63"/>
    <mergeCell ref="O62:O63"/>
    <mergeCell ref="P62:P63"/>
    <mergeCell ref="Q62:Q63"/>
    <mergeCell ref="B64:B65"/>
    <mergeCell ref="C64:C65"/>
    <mergeCell ref="E64:E65"/>
    <mergeCell ref="G64:G65"/>
    <mergeCell ref="I64:I65"/>
    <mergeCell ref="J64:J65"/>
    <mergeCell ref="N60:N61"/>
    <mergeCell ref="O60:O61"/>
    <mergeCell ref="P60:P61"/>
    <mergeCell ref="Q60:Q61"/>
    <mergeCell ref="B62:B63"/>
    <mergeCell ref="C62:C63"/>
    <mergeCell ref="J62:J63"/>
    <mergeCell ref="K62:K63"/>
    <mergeCell ref="L62:L63"/>
    <mergeCell ref="M62:M63"/>
    <mergeCell ref="N58:N59"/>
    <mergeCell ref="O58:O59"/>
    <mergeCell ref="P58:P59"/>
    <mergeCell ref="Q58:Q59"/>
    <mergeCell ref="B60:B61"/>
    <mergeCell ref="C60:C61"/>
    <mergeCell ref="J60:J61"/>
    <mergeCell ref="K60:K61"/>
    <mergeCell ref="L60:L61"/>
    <mergeCell ref="M60:M61"/>
    <mergeCell ref="N56:N57"/>
    <mergeCell ref="O56:O57"/>
    <mergeCell ref="P56:P57"/>
    <mergeCell ref="Q56:Q57"/>
    <mergeCell ref="B58:B59"/>
    <mergeCell ref="C58:C59"/>
    <mergeCell ref="J58:J59"/>
    <mergeCell ref="K58:K59"/>
    <mergeCell ref="L58:L59"/>
    <mergeCell ref="M58:M59"/>
    <mergeCell ref="N54:N55"/>
    <mergeCell ref="O54:O55"/>
    <mergeCell ref="P54:P55"/>
    <mergeCell ref="Q54:Q55"/>
    <mergeCell ref="B56:B57"/>
    <mergeCell ref="C56:C57"/>
    <mergeCell ref="J56:J57"/>
    <mergeCell ref="K56:K57"/>
    <mergeCell ref="L56:L57"/>
    <mergeCell ref="M56:M57"/>
    <mergeCell ref="N52:N53"/>
    <mergeCell ref="O52:O53"/>
    <mergeCell ref="P52:P53"/>
    <mergeCell ref="Q52:Q53"/>
    <mergeCell ref="B54:B55"/>
    <mergeCell ref="C54:C55"/>
    <mergeCell ref="J54:J55"/>
    <mergeCell ref="K54:K55"/>
    <mergeCell ref="L54:L55"/>
    <mergeCell ref="M54:M55"/>
    <mergeCell ref="N50:N51"/>
    <mergeCell ref="O50:O51"/>
    <mergeCell ref="P50:P51"/>
    <mergeCell ref="Q50:Q51"/>
    <mergeCell ref="B52:B53"/>
    <mergeCell ref="C52:C53"/>
    <mergeCell ref="J52:J53"/>
    <mergeCell ref="K52:K53"/>
    <mergeCell ref="L52:L53"/>
    <mergeCell ref="M52:M53"/>
    <mergeCell ref="N48:N49"/>
    <mergeCell ref="O48:O49"/>
    <mergeCell ref="P48:P49"/>
    <mergeCell ref="Q48:Q49"/>
    <mergeCell ref="B50:B51"/>
    <mergeCell ref="C50:C51"/>
    <mergeCell ref="J50:J51"/>
    <mergeCell ref="K50:K51"/>
    <mergeCell ref="L50:L51"/>
    <mergeCell ref="M50:M51"/>
    <mergeCell ref="N46:N47"/>
    <mergeCell ref="O46:O47"/>
    <mergeCell ref="P46:P47"/>
    <mergeCell ref="Q46:Q47"/>
    <mergeCell ref="B48:B49"/>
    <mergeCell ref="C48:C49"/>
    <mergeCell ref="J48:J49"/>
    <mergeCell ref="K48:K49"/>
    <mergeCell ref="L48:L49"/>
    <mergeCell ref="M48:M49"/>
    <mergeCell ref="Q44:Q45"/>
    <mergeCell ref="B46:B47"/>
    <mergeCell ref="C46:C47"/>
    <mergeCell ref="E46:E47"/>
    <mergeCell ref="G46:G47"/>
    <mergeCell ref="I46:I47"/>
    <mergeCell ref="J46:J47"/>
    <mergeCell ref="K46:K47"/>
    <mergeCell ref="L46:L47"/>
    <mergeCell ref="M46:M47"/>
    <mergeCell ref="K44:K45"/>
    <mergeCell ref="L44:L45"/>
    <mergeCell ref="M44:M45"/>
    <mergeCell ref="N44:N45"/>
    <mergeCell ref="O44:O45"/>
    <mergeCell ref="P44:P45"/>
    <mergeCell ref="B44:B45"/>
    <mergeCell ref="C44:C45"/>
    <mergeCell ref="E44:E45"/>
    <mergeCell ref="G44:G45"/>
    <mergeCell ref="I44:I45"/>
    <mergeCell ref="J44:J45"/>
    <mergeCell ref="L42:L43"/>
    <mergeCell ref="M42:M43"/>
    <mergeCell ref="N42:N43"/>
    <mergeCell ref="O42:O43"/>
    <mergeCell ref="P42:P43"/>
    <mergeCell ref="Q42:Q43"/>
    <mergeCell ref="M40:M41"/>
    <mergeCell ref="N40:N41"/>
    <mergeCell ref="O40:O41"/>
    <mergeCell ref="P40:P41"/>
    <mergeCell ref="Q40:Q41"/>
    <mergeCell ref="B42:B43"/>
    <mergeCell ref="C42:C43"/>
    <mergeCell ref="G42:G43"/>
    <mergeCell ref="J42:J43"/>
    <mergeCell ref="K42:K43"/>
    <mergeCell ref="M38:M39"/>
    <mergeCell ref="N38:N39"/>
    <mergeCell ref="O38:O39"/>
    <mergeCell ref="P38:P39"/>
    <mergeCell ref="Q38:Q39"/>
    <mergeCell ref="B40:B41"/>
    <mergeCell ref="C40:C41"/>
    <mergeCell ref="J40:J41"/>
    <mergeCell ref="K40:K41"/>
    <mergeCell ref="L40:L41"/>
    <mergeCell ref="M36:M37"/>
    <mergeCell ref="N36:N37"/>
    <mergeCell ref="O36:O37"/>
    <mergeCell ref="P36:P37"/>
    <mergeCell ref="Q36:Q37"/>
    <mergeCell ref="B38:B39"/>
    <mergeCell ref="C38:C39"/>
    <mergeCell ref="J38:J39"/>
    <mergeCell ref="K38:K39"/>
    <mergeCell ref="L38:L39"/>
    <mergeCell ref="M34:M35"/>
    <mergeCell ref="N34:N35"/>
    <mergeCell ref="O34:O35"/>
    <mergeCell ref="P34:P35"/>
    <mergeCell ref="Q34:Q35"/>
    <mergeCell ref="B36:B37"/>
    <mergeCell ref="C36:C37"/>
    <mergeCell ref="J36:J37"/>
    <mergeCell ref="K36:K37"/>
    <mergeCell ref="L36:L37"/>
    <mergeCell ref="M32:M33"/>
    <mergeCell ref="N32:N33"/>
    <mergeCell ref="O32:O33"/>
    <mergeCell ref="P32:P33"/>
    <mergeCell ref="Q32:Q33"/>
    <mergeCell ref="B34:B35"/>
    <mergeCell ref="C34:C35"/>
    <mergeCell ref="J34:J35"/>
    <mergeCell ref="K34:K35"/>
    <mergeCell ref="L34:L35"/>
    <mergeCell ref="M30:M31"/>
    <mergeCell ref="N30:N31"/>
    <mergeCell ref="O30:O31"/>
    <mergeCell ref="P30:P31"/>
    <mergeCell ref="Q30:Q31"/>
    <mergeCell ref="B32:B33"/>
    <mergeCell ref="C32:C33"/>
    <mergeCell ref="J32:J33"/>
    <mergeCell ref="K32:K33"/>
    <mergeCell ref="L32:L33"/>
    <mergeCell ref="M28:M29"/>
    <mergeCell ref="N28:N29"/>
    <mergeCell ref="O28:O29"/>
    <mergeCell ref="P28:P29"/>
    <mergeCell ref="Q28:Q29"/>
    <mergeCell ref="B30:B31"/>
    <mergeCell ref="C30:C31"/>
    <mergeCell ref="J30:J31"/>
    <mergeCell ref="K30:K31"/>
    <mergeCell ref="L30:L31"/>
    <mergeCell ref="M26:M27"/>
    <mergeCell ref="N26:N27"/>
    <mergeCell ref="O26:O27"/>
    <mergeCell ref="P26:P27"/>
    <mergeCell ref="Q26:Q27"/>
    <mergeCell ref="B28:B29"/>
    <mergeCell ref="C28:C29"/>
    <mergeCell ref="J28:J29"/>
    <mergeCell ref="K28:K29"/>
    <mergeCell ref="L28:L29"/>
    <mergeCell ref="M24:M25"/>
    <mergeCell ref="N24:N25"/>
    <mergeCell ref="O24:O25"/>
    <mergeCell ref="P24:P25"/>
    <mergeCell ref="Q24:Q25"/>
    <mergeCell ref="B26:B27"/>
    <mergeCell ref="C26:C27"/>
    <mergeCell ref="J26:J27"/>
    <mergeCell ref="K26:K27"/>
    <mergeCell ref="L26:L27"/>
    <mergeCell ref="M22:M23"/>
    <mergeCell ref="N22:N23"/>
    <mergeCell ref="O22:O23"/>
    <mergeCell ref="P22:P23"/>
    <mergeCell ref="Q22:Q23"/>
    <mergeCell ref="B24:B25"/>
    <mergeCell ref="C24:C25"/>
    <mergeCell ref="J24:J25"/>
    <mergeCell ref="K24:K25"/>
    <mergeCell ref="L24:L25"/>
    <mergeCell ref="M20:M21"/>
    <mergeCell ref="N20:N21"/>
    <mergeCell ref="O20:O21"/>
    <mergeCell ref="P20:P21"/>
    <mergeCell ref="Q20:Q21"/>
    <mergeCell ref="B22:B23"/>
    <mergeCell ref="C22:C23"/>
    <mergeCell ref="J22:J23"/>
    <mergeCell ref="K22:K23"/>
    <mergeCell ref="L22:L23"/>
    <mergeCell ref="M18:M19"/>
    <mergeCell ref="N18:N19"/>
    <mergeCell ref="O18:O19"/>
    <mergeCell ref="P18:P19"/>
    <mergeCell ref="Q18:Q19"/>
    <mergeCell ref="B20:B21"/>
    <mergeCell ref="C20:C21"/>
    <mergeCell ref="J20:J21"/>
    <mergeCell ref="K20:K21"/>
    <mergeCell ref="L20:L21"/>
    <mergeCell ref="M16:M17"/>
    <mergeCell ref="N16:N17"/>
    <mergeCell ref="O16:O17"/>
    <mergeCell ref="P16:P17"/>
    <mergeCell ref="Q16:Q17"/>
    <mergeCell ref="B18:B19"/>
    <mergeCell ref="C18:C19"/>
    <mergeCell ref="J18:J19"/>
    <mergeCell ref="K18:K19"/>
    <mergeCell ref="L18:L19"/>
    <mergeCell ref="M14:M15"/>
    <mergeCell ref="N14:N15"/>
    <mergeCell ref="O14:O15"/>
    <mergeCell ref="P14:P15"/>
    <mergeCell ref="Q14:Q15"/>
    <mergeCell ref="B16:B17"/>
    <mergeCell ref="C16:C17"/>
    <mergeCell ref="J16:J17"/>
    <mergeCell ref="K16:K17"/>
    <mergeCell ref="L16:L17"/>
    <mergeCell ref="M12:M13"/>
    <mergeCell ref="N12:N13"/>
    <mergeCell ref="O12:O13"/>
    <mergeCell ref="P12:P13"/>
    <mergeCell ref="Q12:Q13"/>
    <mergeCell ref="B14:B15"/>
    <mergeCell ref="C14:C15"/>
    <mergeCell ref="J14:J15"/>
    <mergeCell ref="K14:K15"/>
    <mergeCell ref="L14:L15"/>
    <mergeCell ref="M10:M11"/>
    <mergeCell ref="N10:N11"/>
    <mergeCell ref="O10:O11"/>
    <mergeCell ref="P10:P11"/>
    <mergeCell ref="Q10:Q11"/>
    <mergeCell ref="B12:B13"/>
    <mergeCell ref="C12:C13"/>
    <mergeCell ref="J12:J13"/>
    <mergeCell ref="K12:K13"/>
    <mergeCell ref="L12:L13"/>
    <mergeCell ref="M8:M9"/>
    <mergeCell ref="N8:N9"/>
    <mergeCell ref="O8:O9"/>
    <mergeCell ref="P8:P9"/>
    <mergeCell ref="Q8:Q9"/>
    <mergeCell ref="B10:B11"/>
    <mergeCell ref="C10:C11"/>
    <mergeCell ref="J10:J11"/>
    <mergeCell ref="K10:K11"/>
    <mergeCell ref="L10:L11"/>
    <mergeCell ref="M6:M7"/>
    <mergeCell ref="N6:N7"/>
    <mergeCell ref="O6:O7"/>
    <mergeCell ref="P6:P7"/>
    <mergeCell ref="Q6:Q7"/>
    <mergeCell ref="B8:B9"/>
    <mergeCell ref="C8:C9"/>
    <mergeCell ref="J8:J9"/>
    <mergeCell ref="K8:K9"/>
    <mergeCell ref="L8:L9"/>
    <mergeCell ref="M4:M5"/>
    <mergeCell ref="N4:N5"/>
    <mergeCell ref="O4:O5"/>
    <mergeCell ref="P4:P5"/>
    <mergeCell ref="Q4:Q5"/>
    <mergeCell ref="B6:B7"/>
    <mergeCell ref="C6:C7"/>
    <mergeCell ref="J6:J7"/>
    <mergeCell ref="K6:K7"/>
    <mergeCell ref="L6:L7"/>
    <mergeCell ref="K2:L2"/>
    <mergeCell ref="M2:M3"/>
    <mergeCell ref="N2:N3"/>
    <mergeCell ref="O2:P2"/>
    <mergeCell ref="Q2:Q3"/>
    <mergeCell ref="B4:B5"/>
    <mergeCell ref="C4:C5"/>
    <mergeCell ref="J4:J5"/>
    <mergeCell ref="K4:K5"/>
    <mergeCell ref="L4:L5"/>
    <mergeCell ref="B2:B3"/>
    <mergeCell ref="C2:C3"/>
    <mergeCell ref="D2:E2"/>
    <mergeCell ref="F2:G2"/>
    <mergeCell ref="H2:I2"/>
    <mergeCell ref="J2:J3"/>
  </mergeCells>
  <conditionalFormatting sqref="J60:J82">
    <cfRule type="containsText" dxfId="18" priority="9" operator="containsText" text="SITE2">
      <formula>NOT(ISERROR(SEARCH("SITE2",J60)))</formula>
    </cfRule>
    <cfRule type="containsText" dxfId="17" priority="10" operator="containsText" text="SITE1">
      <formula>NOT(ISERROR(SEARCH("SITE1",J60)))</formula>
    </cfRule>
    <cfRule type="containsText" dxfId="16" priority="11" operator="containsText" text="UNUSED">
      <formula>NOT(ISERROR(SEARCH("UNUSED",J60)))</formula>
    </cfRule>
    <cfRule type="containsText" dxfId="15" priority="12" operator="containsText" text="COMMON">
      <formula>NOT(ISERROR(SEARCH("COMMON",J60)))</formula>
    </cfRule>
  </conditionalFormatting>
  <conditionalFormatting sqref="J4:J59">
    <cfRule type="containsText" dxfId="14" priority="5" operator="containsText" text="SITEA">
      <formula>NOT(ISERROR(SEARCH("SITEA",J4)))</formula>
    </cfRule>
    <cfRule type="containsText" dxfId="13" priority="6" operator="containsText" text="SITEB">
      <formula>NOT(ISERROR(SEARCH("SITEB",J4)))</formula>
    </cfRule>
    <cfRule type="containsText" dxfId="12" priority="7" operator="containsText" text="UNUSED">
      <formula>NOT(ISERROR(SEARCH("UNUSED",J4)))</formula>
    </cfRule>
    <cfRule type="containsText" dxfId="11" priority="8" operator="containsText" text="SITE A&amp;B">
      <formula>NOT(ISERROR(SEARCH("SITE A&amp;B",J4)))</formula>
    </cfRule>
  </conditionalFormatting>
  <conditionalFormatting sqref="J4:J59">
    <cfRule type="containsText" dxfId="10" priority="1" operator="containsText" text="ALL SITES">
      <formula>NOT(ISERROR(SEARCH("ALL SITES",J4)))</formula>
    </cfRule>
    <cfRule type="containsText" dxfId="9" priority="2" operator="containsText" text="SITED">
      <formula>NOT(ISERROR(SEARCH("SITED",J4)))</formula>
    </cfRule>
    <cfRule type="containsText" dxfId="8" priority="3" operator="containsText" text="SITEC">
      <formula>NOT(ISERROR(SEARCH("SITEC",J4)))</formula>
    </cfRule>
    <cfRule type="containsText" dxfId="7" priority="4" operator="containsText" text="SITE C&amp;D">
      <formula>NOT(ISERROR(SEARCH("SITE C&amp;D",J4)))</formula>
    </cfRule>
  </conditionalFormatting>
  <dataValidations count="2">
    <dataValidation type="list" allowBlank="1" showInputMessage="1" showErrorMessage="1" sqref="J4:J59" xr:uid="{C0854C33-54C5-4D9B-AA5A-AED7AFA9B0E4}">
      <formula1>"SITE A&amp;B, SITE C&amp;D, UNUSED, SITEA, SITEB, SITEC, SITED, ALL SITES"</formula1>
    </dataValidation>
    <dataValidation type="list" allowBlank="1" showInputMessage="1" showErrorMessage="1" sqref="J60:J82" xr:uid="{B0813BD1-99CA-4F1F-80A1-3BCD3CF70F55}">
      <formula1>"COMMON, UNUSED, SITE1, SITE2"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6D49-1297-4D1A-B2FB-43ECB0828DCB}">
  <dimension ref="B1:Q1187"/>
  <sheetViews>
    <sheetView topLeftCell="E158" zoomScale="55" zoomScaleNormal="55" workbookViewId="0">
      <selection activeCell="Q21" sqref="Q21"/>
    </sheetView>
  </sheetViews>
  <sheetFormatPr defaultRowHeight="15" x14ac:dyDescent="0.25"/>
  <cols>
    <col min="1" max="1" width="2.140625" customWidth="1"/>
    <col min="2" max="2" width="9.140625" style="17"/>
    <col min="3" max="3" width="29.42578125" style="17" customWidth="1"/>
    <col min="4" max="4" width="24.5703125" style="17" customWidth="1"/>
    <col min="5" max="7" width="18.140625" style="17" customWidth="1"/>
    <col min="8" max="8" width="27" style="17" customWidth="1"/>
    <col min="9" max="9" width="10.42578125" style="17" customWidth="1"/>
    <col min="10" max="11" width="11.42578125" style="18" customWidth="1"/>
    <col min="12" max="12" width="13.140625" style="18" customWidth="1"/>
    <col min="13" max="13" width="51.42578125" style="19" customWidth="1"/>
    <col min="14" max="14" width="37.28515625" style="17" customWidth="1"/>
    <col min="15" max="15" width="47.28515625" style="20" customWidth="1"/>
    <col min="16" max="16" width="16.85546875" style="17" customWidth="1"/>
    <col min="17" max="17" width="113.42578125" style="21" customWidth="1"/>
  </cols>
  <sheetData>
    <row r="1" spans="2:17" ht="3.75" customHeight="1" x14ac:dyDescent="0.25"/>
    <row r="2" spans="2:17" ht="4.5" customHeight="1" thickBot="1" x14ac:dyDescent="0.3"/>
    <row r="3" spans="2:17" x14ac:dyDescent="0.25">
      <c r="B3" s="605" t="s">
        <v>59</v>
      </c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  <c r="Q3" s="607"/>
    </row>
    <row r="4" spans="2:17" ht="15.75" thickBot="1" x14ac:dyDescent="0.3">
      <c r="B4" s="608"/>
      <c r="C4" s="609"/>
      <c r="D4" s="609"/>
      <c r="E4" s="609"/>
      <c r="F4" s="609"/>
      <c r="G4" s="609"/>
      <c r="H4" s="609"/>
      <c r="I4" s="609"/>
      <c r="J4" s="609"/>
      <c r="K4" s="609"/>
      <c r="L4" s="609"/>
      <c r="M4" s="609"/>
      <c r="N4" s="609"/>
      <c r="O4" s="609"/>
      <c r="P4" s="609"/>
      <c r="Q4" s="610"/>
    </row>
    <row r="5" spans="2:17" ht="30.75" thickBot="1" x14ac:dyDescent="0.3">
      <c r="B5" s="13" t="s">
        <v>22</v>
      </c>
      <c r="C5" s="22" t="s">
        <v>60</v>
      </c>
      <c r="D5" s="15" t="s">
        <v>61</v>
      </c>
      <c r="E5" s="22" t="s">
        <v>62</v>
      </c>
      <c r="F5" s="15" t="s">
        <v>63</v>
      </c>
      <c r="G5" s="22" t="s">
        <v>64</v>
      </c>
      <c r="H5" s="15" t="s">
        <v>65</v>
      </c>
      <c r="I5" s="22" t="s">
        <v>66</v>
      </c>
      <c r="J5" s="23" t="s">
        <v>67</v>
      </c>
      <c r="K5" s="24" t="s">
        <v>68</v>
      </c>
      <c r="L5" s="23" t="s">
        <v>69</v>
      </c>
      <c r="M5" s="22" t="s">
        <v>32</v>
      </c>
      <c r="N5" s="15" t="s">
        <v>70</v>
      </c>
      <c r="O5" s="24" t="s">
        <v>71</v>
      </c>
      <c r="P5" s="16" t="s">
        <v>27</v>
      </c>
      <c r="Q5" s="16" t="s">
        <v>56</v>
      </c>
    </row>
    <row r="6" spans="2:17" hidden="1" x14ac:dyDescent="0.25">
      <c r="B6" s="25">
        <v>1</v>
      </c>
      <c r="C6" s="26" t="s">
        <v>72</v>
      </c>
      <c r="D6" s="17" t="s">
        <v>73</v>
      </c>
      <c r="E6" s="26"/>
      <c r="G6" s="26"/>
      <c r="I6" s="26">
        <v>1</v>
      </c>
      <c r="J6" s="18" t="s">
        <v>74</v>
      </c>
      <c r="K6" s="27" t="s">
        <v>75</v>
      </c>
      <c r="L6" s="18" t="str">
        <f>J6&amp;"_"&amp;K6</f>
        <v>P143_A1</v>
      </c>
      <c r="M6" s="28" t="s">
        <v>76</v>
      </c>
      <c r="N6" s="29" t="s">
        <v>77</v>
      </c>
      <c r="O6" s="30" t="s">
        <v>78</v>
      </c>
      <c r="P6" s="31" t="s">
        <v>58</v>
      </c>
      <c r="Q6" s="32" t="s">
        <v>79</v>
      </c>
    </row>
    <row r="7" spans="2:17" hidden="1" x14ac:dyDescent="0.25">
      <c r="B7" s="25">
        <v>2</v>
      </c>
      <c r="C7" s="26" t="s">
        <v>72</v>
      </c>
      <c r="D7" s="17" t="s">
        <v>73</v>
      </c>
      <c r="E7" s="26"/>
      <c r="G7" s="26"/>
      <c r="I7" s="26">
        <v>6</v>
      </c>
      <c r="J7" s="18" t="s">
        <v>74</v>
      </c>
      <c r="K7" s="27" t="s">
        <v>80</v>
      </c>
      <c r="L7" s="18" t="str">
        <f t="shared" ref="L7:L70" si="0">J7&amp;"_"&amp;K7</f>
        <v>P143_B1</v>
      </c>
      <c r="M7" s="28" t="s">
        <v>76</v>
      </c>
      <c r="N7" s="29" t="s">
        <v>77</v>
      </c>
      <c r="O7" s="30" t="s">
        <v>78</v>
      </c>
      <c r="P7" s="31" t="s">
        <v>58</v>
      </c>
      <c r="Q7" s="32"/>
    </row>
    <row r="8" spans="2:17" hidden="1" x14ac:dyDescent="0.25">
      <c r="B8" s="25">
        <v>3</v>
      </c>
      <c r="C8" s="26" t="s">
        <v>72</v>
      </c>
      <c r="D8" s="17" t="s">
        <v>73</v>
      </c>
      <c r="E8" s="26"/>
      <c r="G8" s="26"/>
      <c r="I8" s="26">
        <v>2</v>
      </c>
      <c r="J8" s="18" t="s">
        <v>74</v>
      </c>
      <c r="K8" s="27" t="s">
        <v>81</v>
      </c>
      <c r="L8" s="18" t="str">
        <f t="shared" si="0"/>
        <v>P143_A2</v>
      </c>
      <c r="M8" s="28" t="s">
        <v>82</v>
      </c>
      <c r="N8" s="17" t="s">
        <v>83</v>
      </c>
      <c r="O8" s="33"/>
      <c r="P8" s="31" t="s">
        <v>58</v>
      </c>
      <c r="Q8" s="32"/>
    </row>
    <row r="9" spans="2:17" hidden="1" x14ac:dyDescent="0.25">
      <c r="B9" s="25">
        <v>4</v>
      </c>
      <c r="C9" s="26" t="s">
        <v>72</v>
      </c>
      <c r="D9" s="17" t="s">
        <v>73</v>
      </c>
      <c r="E9" s="26"/>
      <c r="G9" s="26"/>
      <c r="I9" s="26">
        <v>7</v>
      </c>
      <c r="J9" s="18" t="s">
        <v>74</v>
      </c>
      <c r="K9" s="27" t="s">
        <v>84</v>
      </c>
      <c r="L9" s="18" t="str">
        <f t="shared" si="0"/>
        <v>P143_B2</v>
      </c>
      <c r="M9" s="28" t="s">
        <v>82</v>
      </c>
      <c r="N9" s="17" t="s">
        <v>83</v>
      </c>
      <c r="O9" s="33"/>
      <c r="P9" s="31" t="s">
        <v>58</v>
      </c>
      <c r="Q9" s="32"/>
    </row>
    <row r="10" spans="2:17" hidden="1" x14ac:dyDescent="0.25">
      <c r="B10" s="25">
        <v>5</v>
      </c>
      <c r="C10" s="26" t="s">
        <v>72</v>
      </c>
      <c r="D10" s="17" t="s">
        <v>73</v>
      </c>
      <c r="E10" s="26"/>
      <c r="G10" s="26"/>
      <c r="I10" s="26">
        <v>3</v>
      </c>
      <c r="J10" s="18" t="s">
        <v>74</v>
      </c>
      <c r="K10" s="27" t="s">
        <v>85</v>
      </c>
      <c r="L10" s="18" t="str">
        <f t="shared" si="0"/>
        <v>P143_A3</v>
      </c>
      <c r="M10" s="28" t="s">
        <v>86</v>
      </c>
      <c r="N10" s="29" t="s">
        <v>77</v>
      </c>
      <c r="O10" s="30" t="s">
        <v>77</v>
      </c>
      <c r="P10" s="31" t="s">
        <v>58</v>
      </c>
      <c r="Q10" s="32"/>
    </row>
    <row r="11" spans="2:17" hidden="1" x14ac:dyDescent="0.25">
      <c r="B11" s="25">
        <v>6</v>
      </c>
      <c r="C11" s="26" t="s">
        <v>72</v>
      </c>
      <c r="D11" s="17" t="s">
        <v>73</v>
      </c>
      <c r="E11" s="26"/>
      <c r="G11" s="26"/>
      <c r="I11" s="26">
        <v>8</v>
      </c>
      <c r="J11" s="18" t="s">
        <v>74</v>
      </c>
      <c r="K11" s="27" t="s">
        <v>87</v>
      </c>
      <c r="L11" s="18" t="str">
        <f t="shared" si="0"/>
        <v>P143_B3</v>
      </c>
      <c r="M11" s="28" t="s">
        <v>86</v>
      </c>
      <c r="N11" s="29" t="s">
        <v>77</v>
      </c>
      <c r="O11" s="30" t="s">
        <v>77</v>
      </c>
      <c r="P11" s="31" t="s">
        <v>58</v>
      </c>
      <c r="Q11" s="32"/>
    </row>
    <row r="12" spans="2:17" hidden="1" x14ac:dyDescent="0.25">
      <c r="B12" s="25">
        <v>7</v>
      </c>
      <c r="C12" s="26" t="s">
        <v>72</v>
      </c>
      <c r="D12" s="17" t="s">
        <v>73</v>
      </c>
      <c r="E12" s="26"/>
      <c r="G12" s="26"/>
      <c r="I12" s="26">
        <v>11</v>
      </c>
      <c r="J12" s="18" t="s">
        <v>74</v>
      </c>
      <c r="K12" s="27" t="s">
        <v>88</v>
      </c>
      <c r="L12" s="18" t="str">
        <f t="shared" si="0"/>
        <v>P143_C3</v>
      </c>
      <c r="M12" s="28" t="s">
        <v>86</v>
      </c>
      <c r="N12" s="29" t="s">
        <v>77</v>
      </c>
      <c r="O12" s="30" t="s">
        <v>77</v>
      </c>
      <c r="P12" s="31" t="s">
        <v>58</v>
      </c>
      <c r="Q12" s="32"/>
    </row>
    <row r="13" spans="2:17" hidden="1" x14ac:dyDescent="0.25">
      <c r="B13" s="25">
        <v>8</v>
      </c>
      <c r="C13" s="26" t="s">
        <v>72</v>
      </c>
      <c r="D13" s="17" t="s">
        <v>73</v>
      </c>
      <c r="E13" s="26"/>
      <c r="G13" s="26"/>
      <c r="I13" s="26">
        <v>14</v>
      </c>
      <c r="J13" s="18" t="s">
        <v>74</v>
      </c>
      <c r="K13" s="27" t="s">
        <v>89</v>
      </c>
      <c r="L13" s="18" t="str">
        <f t="shared" si="0"/>
        <v>P143_D3</v>
      </c>
      <c r="M13" s="28" t="s">
        <v>90</v>
      </c>
      <c r="N13" s="17" t="s">
        <v>83</v>
      </c>
      <c r="O13" s="33"/>
      <c r="P13" s="31" t="s">
        <v>58</v>
      </c>
      <c r="Q13" s="32"/>
    </row>
    <row r="14" spans="2:17" hidden="1" x14ac:dyDescent="0.25">
      <c r="B14" s="25">
        <v>9</v>
      </c>
      <c r="C14" s="26" t="s">
        <v>72</v>
      </c>
      <c r="D14" s="17" t="s">
        <v>73</v>
      </c>
      <c r="E14" s="26"/>
      <c r="G14" s="26"/>
      <c r="I14" s="26">
        <v>17</v>
      </c>
      <c r="J14" s="18" t="s">
        <v>74</v>
      </c>
      <c r="K14" s="27" t="s">
        <v>91</v>
      </c>
      <c r="L14" s="18" t="str">
        <f t="shared" si="0"/>
        <v>P143_E3</v>
      </c>
      <c r="M14" s="28" t="s">
        <v>90</v>
      </c>
      <c r="N14" s="17" t="s">
        <v>83</v>
      </c>
      <c r="O14" s="33"/>
      <c r="P14" s="31" t="s">
        <v>58</v>
      </c>
      <c r="Q14" s="32"/>
    </row>
    <row r="15" spans="2:17" hidden="1" x14ac:dyDescent="0.25">
      <c r="B15" s="25">
        <v>10</v>
      </c>
      <c r="C15" s="26" t="s">
        <v>72</v>
      </c>
      <c r="D15" s="17" t="s">
        <v>73</v>
      </c>
      <c r="E15" s="26"/>
      <c r="G15" s="26"/>
      <c r="I15" s="26">
        <v>21</v>
      </c>
      <c r="J15" s="18" t="s">
        <v>74</v>
      </c>
      <c r="K15" s="27" t="s">
        <v>92</v>
      </c>
      <c r="L15" s="18" t="str">
        <f t="shared" si="0"/>
        <v>P143_F2</v>
      </c>
      <c r="M15" s="28" t="s">
        <v>90</v>
      </c>
      <c r="N15" s="17" t="s">
        <v>83</v>
      </c>
      <c r="O15" s="33"/>
      <c r="P15" s="31" t="s">
        <v>58</v>
      </c>
      <c r="Q15" s="32"/>
    </row>
    <row r="16" spans="2:17" hidden="1" x14ac:dyDescent="0.25">
      <c r="B16" s="34">
        <v>11</v>
      </c>
      <c r="C16" s="35" t="s">
        <v>93</v>
      </c>
      <c r="D16" s="36" t="s">
        <v>94</v>
      </c>
      <c r="E16" s="35"/>
      <c r="F16" s="36"/>
      <c r="G16" s="35"/>
      <c r="H16" s="36"/>
      <c r="I16" s="35">
        <v>62</v>
      </c>
      <c r="J16" s="37" t="s">
        <v>95</v>
      </c>
      <c r="K16" s="38" t="s">
        <v>75</v>
      </c>
      <c r="L16" s="37" t="str">
        <f t="shared" si="0"/>
        <v>P179_A1</v>
      </c>
      <c r="M16" s="39" t="s">
        <v>96</v>
      </c>
      <c r="N16" s="36" t="s">
        <v>97</v>
      </c>
      <c r="O16" s="40"/>
      <c r="P16" s="41" t="s">
        <v>98</v>
      </c>
      <c r="Q16" s="42"/>
    </row>
    <row r="17" spans="2:17" hidden="1" x14ac:dyDescent="0.25">
      <c r="B17" s="34">
        <v>12</v>
      </c>
      <c r="C17" s="35" t="s">
        <v>93</v>
      </c>
      <c r="D17" s="36" t="s">
        <v>94</v>
      </c>
      <c r="E17" s="35"/>
      <c r="F17" s="36"/>
      <c r="G17" s="35"/>
      <c r="H17" s="36"/>
      <c r="I17" s="35">
        <v>63</v>
      </c>
      <c r="J17" s="37" t="s">
        <v>95</v>
      </c>
      <c r="K17" s="38" t="s">
        <v>81</v>
      </c>
      <c r="L17" s="37" t="str">
        <f t="shared" si="0"/>
        <v>P179_A2</v>
      </c>
      <c r="M17" s="39" t="s">
        <v>96</v>
      </c>
      <c r="N17" s="36" t="s">
        <v>97</v>
      </c>
      <c r="O17" s="40"/>
      <c r="P17" s="41" t="s">
        <v>98</v>
      </c>
      <c r="Q17" s="42"/>
    </row>
    <row r="18" spans="2:17" hidden="1" x14ac:dyDescent="0.25">
      <c r="B18" s="34">
        <v>13</v>
      </c>
      <c r="C18" s="35" t="s">
        <v>93</v>
      </c>
      <c r="D18" s="36" t="s">
        <v>94</v>
      </c>
      <c r="E18" s="35"/>
      <c r="F18" s="36"/>
      <c r="G18" s="35"/>
      <c r="H18" s="36"/>
      <c r="I18" s="35">
        <v>68</v>
      </c>
      <c r="J18" s="37" t="s">
        <v>95</v>
      </c>
      <c r="K18" s="38" t="s">
        <v>80</v>
      </c>
      <c r="L18" s="37" t="str">
        <f t="shared" si="0"/>
        <v>P179_B1</v>
      </c>
      <c r="M18" s="39" t="s">
        <v>96</v>
      </c>
      <c r="N18" s="36" t="s">
        <v>97</v>
      </c>
      <c r="O18" s="40"/>
      <c r="P18" s="41" t="s">
        <v>98</v>
      </c>
      <c r="Q18" s="42"/>
    </row>
    <row r="19" spans="2:17" hidden="1" x14ac:dyDescent="0.25">
      <c r="B19" s="34">
        <v>14</v>
      </c>
      <c r="C19" s="35" t="s">
        <v>93</v>
      </c>
      <c r="D19" s="36" t="s">
        <v>94</v>
      </c>
      <c r="E19" s="35"/>
      <c r="F19" s="36"/>
      <c r="G19" s="35"/>
      <c r="H19" s="36"/>
      <c r="I19" s="35">
        <v>69</v>
      </c>
      <c r="J19" s="37" t="s">
        <v>95</v>
      </c>
      <c r="K19" s="38" t="s">
        <v>84</v>
      </c>
      <c r="L19" s="37" t="str">
        <f t="shared" si="0"/>
        <v>P179_B2</v>
      </c>
      <c r="M19" s="39" t="s">
        <v>96</v>
      </c>
      <c r="N19" s="36" t="s">
        <v>97</v>
      </c>
      <c r="O19" s="40"/>
      <c r="P19" s="41" t="s">
        <v>98</v>
      </c>
      <c r="Q19" s="42"/>
    </row>
    <row r="20" spans="2:17" hidden="1" x14ac:dyDescent="0.25">
      <c r="B20" s="34">
        <v>15</v>
      </c>
      <c r="C20" s="35" t="s">
        <v>93</v>
      </c>
      <c r="D20" s="36" t="s">
        <v>94</v>
      </c>
      <c r="E20" s="35"/>
      <c r="F20" s="36"/>
      <c r="G20" s="35"/>
      <c r="H20" s="36"/>
      <c r="I20" s="35">
        <v>70</v>
      </c>
      <c r="J20" s="37" t="s">
        <v>95</v>
      </c>
      <c r="K20" s="38" t="s">
        <v>87</v>
      </c>
      <c r="L20" s="37" t="str">
        <f t="shared" si="0"/>
        <v>P179_B3</v>
      </c>
      <c r="M20" s="39" t="s">
        <v>96</v>
      </c>
      <c r="N20" s="36" t="s">
        <v>97</v>
      </c>
      <c r="O20" s="40"/>
      <c r="P20" s="41" t="s">
        <v>98</v>
      </c>
      <c r="Q20" s="42"/>
    </row>
    <row r="21" spans="2:17" hidden="1" x14ac:dyDescent="0.25">
      <c r="B21" s="34">
        <v>16</v>
      </c>
      <c r="C21" s="35" t="s">
        <v>93</v>
      </c>
      <c r="D21" s="36" t="s">
        <v>94</v>
      </c>
      <c r="E21" s="35"/>
      <c r="F21" s="36"/>
      <c r="G21" s="35"/>
      <c r="H21" s="36"/>
      <c r="I21" s="35">
        <v>74</v>
      </c>
      <c r="J21" s="37" t="s">
        <v>95</v>
      </c>
      <c r="K21" s="38" t="s">
        <v>99</v>
      </c>
      <c r="L21" s="37" t="str">
        <f t="shared" si="0"/>
        <v>P179_C1</v>
      </c>
      <c r="M21" s="39" t="s">
        <v>96</v>
      </c>
      <c r="N21" s="36" t="s">
        <v>97</v>
      </c>
      <c r="O21" s="40"/>
      <c r="P21" s="41" t="s">
        <v>98</v>
      </c>
      <c r="Q21" s="42"/>
    </row>
    <row r="22" spans="2:17" hidden="1" x14ac:dyDescent="0.25">
      <c r="B22" s="34">
        <v>17</v>
      </c>
      <c r="C22" s="35" t="s">
        <v>93</v>
      </c>
      <c r="D22" s="36" t="s">
        <v>94</v>
      </c>
      <c r="E22" s="35"/>
      <c r="F22" s="36"/>
      <c r="G22" s="35"/>
      <c r="H22" s="36"/>
      <c r="I22" s="35">
        <v>75</v>
      </c>
      <c r="J22" s="37" t="s">
        <v>95</v>
      </c>
      <c r="K22" s="38" t="s">
        <v>100</v>
      </c>
      <c r="L22" s="37" t="str">
        <f t="shared" si="0"/>
        <v>P179_C2</v>
      </c>
      <c r="M22" s="39" t="s">
        <v>96</v>
      </c>
      <c r="N22" s="36" t="s">
        <v>97</v>
      </c>
      <c r="O22" s="40"/>
      <c r="P22" s="41" t="s">
        <v>98</v>
      </c>
      <c r="Q22" s="42"/>
    </row>
    <row r="23" spans="2:17" hidden="1" x14ac:dyDescent="0.25">
      <c r="B23" s="34">
        <v>18</v>
      </c>
      <c r="C23" s="35" t="s">
        <v>93</v>
      </c>
      <c r="D23" s="36" t="s">
        <v>94</v>
      </c>
      <c r="E23" s="35"/>
      <c r="F23" s="36"/>
      <c r="G23" s="35"/>
      <c r="H23" s="36"/>
      <c r="I23" s="35">
        <v>65</v>
      </c>
      <c r="J23" s="37" t="s">
        <v>95</v>
      </c>
      <c r="K23" s="38" t="s">
        <v>101</v>
      </c>
      <c r="L23" s="37" t="str">
        <f t="shared" si="0"/>
        <v>P179_A4</v>
      </c>
      <c r="M23" s="39" t="s">
        <v>102</v>
      </c>
      <c r="N23" s="36" t="s">
        <v>103</v>
      </c>
      <c r="O23" s="40"/>
      <c r="P23" s="41" t="s">
        <v>98</v>
      </c>
      <c r="Q23" s="42"/>
    </row>
    <row r="24" spans="2:17" hidden="1" x14ac:dyDescent="0.25">
      <c r="B24" s="34">
        <v>19</v>
      </c>
      <c r="C24" s="35" t="s">
        <v>93</v>
      </c>
      <c r="D24" s="36" t="s">
        <v>94</v>
      </c>
      <c r="E24" s="35"/>
      <c r="F24" s="36"/>
      <c r="G24" s="35"/>
      <c r="H24" s="36"/>
      <c r="I24" s="35">
        <v>66</v>
      </c>
      <c r="J24" s="37" t="s">
        <v>95</v>
      </c>
      <c r="K24" s="38" t="s">
        <v>104</v>
      </c>
      <c r="L24" s="37" t="str">
        <f t="shared" si="0"/>
        <v>P179_A5</v>
      </c>
      <c r="M24" s="39" t="s">
        <v>102</v>
      </c>
      <c r="N24" s="36" t="s">
        <v>103</v>
      </c>
      <c r="O24" s="40"/>
      <c r="P24" s="41" t="s">
        <v>98</v>
      </c>
      <c r="Q24" s="42"/>
    </row>
    <row r="25" spans="2:17" hidden="1" x14ac:dyDescent="0.25">
      <c r="B25" s="34">
        <v>20</v>
      </c>
      <c r="C25" s="35" t="s">
        <v>93</v>
      </c>
      <c r="D25" s="36" t="s">
        <v>94</v>
      </c>
      <c r="E25" s="35"/>
      <c r="F25" s="36"/>
      <c r="G25" s="35"/>
      <c r="H25" s="36"/>
      <c r="I25" s="35">
        <v>67</v>
      </c>
      <c r="J25" s="37" t="s">
        <v>95</v>
      </c>
      <c r="K25" s="38" t="s">
        <v>105</v>
      </c>
      <c r="L25" s="37" t="str">
        <f t="shared" si="0"/>
        <v>P179_A6</v>
      </c>
      <c r="M25" s="39" t="s">
        <v>102</v>
      </c>
      <c r="N25" s="36" t="s">
        <v>103</v>
      </c>
      <c r="O25" s="40"/>
      <c r="P25" s="41" t="s">
        <v>98</v>
      </c>
      <c r="Q25" s="42"/>
    </row>
    <row r="26" spans="2:17" hidden="1" x14ac:dyDescent="0.25">
      <c r="B26" s="34">
        <v>21</v>
      </c>
      <c r="C26" s="35" t="s">
        <v>93</v>
      </c>
      <c r="D26" s="36" t="s">
        <v>94</v>
      </c>
      <c r="E26" s="35"/>
      <c r="F26" s="36"/>
      <c r="G26" s="35"/>
      <c r="H26" s="36"/>
      <c r="I26" s="35">
        <v>72</v>
      </c>
      <c r="J26" s="37" t="s">
        <v>95</v>
      </c>
      <c r="K26" s="38" t="s">
        <v>106</v>
      </c>
      <c r="L26" s="37" t="str">
        <f t="shared" si="0"/>
        <v>P179_B5</v>
      </c>
      <c r="M26" s="39" t="s">
        <v>102</v>
      </c>
      <c r="N26" s="36" t="s">
        <v>103</v>
      </c>
      <c r="O26" s="40"/>
      <c r="P26" s="41" t="s">
        <v>98</v>
      </c>
      <c r="Q26" s="42"/>
    </row>
    <row r="27" spans="2:17" hidden="1" x14ac:dyDescent="0.25">
      <c r="B27" s="34">
        <v>22</v>
      </c>
      <c r="C27" s="35" t="s">
        <v>93</v>
      </c>
      <c r="D27" s="36" t="s">
        <v>94</v>
      </c>
      <c r="E27" s="35"/>
      <c r="F27" s="36"/>
      <c r="G27" s="35"/>
      <c r="H27" s="36"/>
      <c r="I27" s="35">
        <v>73</v>
      </c>
      <c r="J27" s="37" t="s">
        <v>95</v>
      </c>
      <c r="K27" s="38" t="s">
        <v>107</v>
      </c>
      <c r="L27" s="37" t="str">
        <f t="shared" si="0"/>
        <v>P179_B6</v>
      </c>
      <c r="M27" s="39" t="s">
        <v>102</v>
      </c>
      <c r="N27" s="36" t="s">
        <v>103</v>
      </c>
      <c r="O27" s="40"/>
      <c r="P27" s="41" t="s">
        <v>98</v>
      </c>
      <c r="Q27" s="42"/>
    </row>
    <row r="28" spans="2:17" hidden="1" x14ac:dyDescent="0.25">
      <c r="B28" s="34">
        <v>23</v>
      </c>
      <c r="C28" s="35" t="s">
        <v>93</v>
      </c>
      <c r="D28" s="36" t="s">
        <v>94</v>
      </c>
      <c r="E28" s="35"/>
      <c r="F28" s="36"/>
      <c r="G28" s="35"/>
      <c r="H28" s="36"/>
      <c r="I28" s="35">
        <v>78</v>
      </c>
      <c r="J28" s="37" t="s">
        <v>95</v>
      </c>
      <c r="K28" s="38" t="s">
        <v>108</v>
      </c>
      <c r="L28" s="37" t="str">
        <f t="shared" si="0"/>
        <v>P179_C5</v>
      </c>
      <c r="M28" s="39" t="s">
        <v>102</v>
      </c>
      <c r="N28" s="36" t="s">
        <v>103</v>
      </c>
      <c r="O28" s="40"/>
      <c r="P28" s="41" t="s">
        <v>98</v>
      </c>
      <c r="Q28" s="42"/>
    </row>
    <row r="29" spans="2:17" hidden="1" x14ac:dyDescent="0.25">
      <c r="B29" s="34">
        <v>24</v>
      </c>
      <c r="C29" s="35" t="s">
        <v>93</v>
      </c>
      <c r="D29" s="36" t="s">
        <v>94</v>
      </c>
      <c r="E29" s="35"/>
      <c r="F29" s="36"/>
      <c r="G29" s="35"/>
      <c r="H29" s="36"/>
      <c r="I29" s="35">
        <v>79</v>
      </c>
      <c r="J29" s="37" t="s">
        <v>95</v>
      </c>
      <c r="K29" s="38" t="s">
        <v>109</v>
      </c>
      <c r="L29" s="37" t="str">
        <f t="shared" si="0"/>
        <v>P179_C6</v>
      </c>
      <c r="M29" s="39" t="s">
        <v>102</v>
      </c>
      <c r="N29" s="36" t="s">
        <v>103</v>
      </c>
      <c r="O29" s="40"/>
      <c r="P29" s="41" t="s">
        <v>98</v>
      </c>
      <c r="Q29" s="42"/>
    </row>
    <row r="30" spans="2:17" hidden="1" x14ac:dyDescent="0.25">
      <c r="B30" s="34">
        <v>25</v>
      </c>
      <c r="C30" s="35" t="s">
        <v>93</v>
      </c>
      <c r="D30" s="36" t="s">
        <v>94</v>
      </c>
      <c r="E30" s="35"/>
      <c r="F30" s="36"/>
      <c r="G30" s="35"/>
      <c r="H30" s="36"/>
      <c r="I30" s="35">
        <v>26</v>
      </c>
      <c r="J30" s="37" t="s">
        <v>110</v>
      </c>
      <c r="K30" s="38" t="s">
        <v>75</v>
      </c>
      <c r="L30" s="37" t="str">
        <f t="shared" si="0"/>
        <v>P102_A1</v>
      </c>
      <c r="M30" s="39" t="s">
        <v>111</v>
      </c>
      <c r="N30" s="36" t="s">
        <v>112</v>
      </c>
      <c r="O30" s="40"/>
      <c r="P30" s="41" t="s">
        <v>98</v>
      </c>
      <c r="Q30" s="42"/>
    </row>
    <row r="31" spans="2:17" hidden="1" x14ac:dyDescent="0.25">
      <c r="B31" s="34">
        <v>26</v>
      </c>
      <c r="C31" s="35" t="s">
        <v>93</v>
      </c>
      <c r="D31" s="36" t="s">
        <v>94</v>
      </c>
      <c r="E31" s="35"/>
      <c r="F31" s="36"/>
      <c r="G31" s="35"/>
      <c r="H31" s="36"/>
      <c r="I31" s="35">
        <v>27</v>
      </c>
      <c r="J31" s="37" t="s">
        <v>110</v>
      </c>
      <c r="K31" s="38" t="s">
        <v>81</v>
      </c>
      <c r="L31" s="37" t="str">
        <f t="shared" si="0"/>
        <v>P102_A2</v>
      </c>
      <c r="M31" s="39" t="s">
        <v>111</v>
      </c>
      <c r="N31" s="36" t="s">
        <v>112</v>
      </c>
      <c r="O31" s="40"/>
      <c r="P31" s="41" t="s">
        <v>98</v>
      </c>
      <c r="Q31" s="42"/>
    </row>
    <row r="32" spans="2:17" hidden="1" x14ac:dyDescent="0.25">
      <c r="B32" s="34">
        <v>27</v>
      </c>
      <c r="C32" s="35" t="s">
        <v>93</v>
      </c>
      <c r="D32" s="36" t="s">
        <v>94</v>
      </c>
      <c r="E32" s="35"/>
      <c r="F32" s="36"/>
      <c r="G32" s="35"/>
      <c r="H32" s="36"/>
      <c r="I32" s="35">
        <v>32</v>
      </c>
      <c r="J32" s="37" t="s">
        <v>110</v>
      </c>
      <c r="K32" s="38" t="s">
        <v>80</v>
      </c>
      <c r="L32" s="37" t="str">
        <f t="shared" si="0"/>
        <v>P102_B1</v>
      </c>
      <c r="M32" s="39" t="s">
        <v>111</v>
      </c>
      <c r="N32" s="36" t="s">
        <v>112</v>
      </c>
      <c r="O32" s="40"/>
      <c r="P32" s="41" t="s">
        <v>98</v>
      </c>
      <c r="Q32" s="42"/>
    </row>
    <row r="33" spans="2:17" hidden="1" x14ac:dyDescent="0.25">
      <c r="B33" s="34">
        <v>28</v>
      </c>
      <c r="C33" s="35" t="s">
        <v>93</v>
      </c>
      <c r="D33" s="36" t="s">
        <v>94</v>
      </c>
      <c r="E33" s="35"/>
      <c r="F33" s="36"/>
      <c r="G33" s="35"/>
      <c r="H33" s="36"/>
      <c r="I33" s="35">
        <v>33</v>
      </c>
      <c r="J33" s="37" t="s">
        <v>110</v>
      </c>
      <c r="K33" s="38" t="s">
        <v>84</v>
      </c>
      <c r="L33" s="37" t="str">
        <f t="shared" si="0"/>
        <v>P102_B2</v>
      </c>
      <c r="M33" s="39" t="s">
        <v>111</v>
      </c>
      <c r="N33" s="36" t="s">
        <v>112</v>
      </c>
      <c r="O33" s="40"/>
      <c r="P33" s="41" t="s">
        <v>98</v>
      </c>
      <c r="Q33" s="42"/>
    </row>
    <row r="34" spans="2:17" hidden="1" x14ac:dyDescent="0.25">
      <c r="B34" s="34">
        <v>29</v>
      </c>
      <c r="C34" s="35" t="s">
        <v>93</v>
      </c>
      <c r="D34" s="36" t="s">
        <v>94</v>
      </c>
      <c r="E34" s="35"/>
      <c r="F34" s="36"/>
      <c r="G34" s="35"/>
      <c r="H34" s="36"/>
      <c r="I34" s="35">
        <v>34</v>
      </c>
      <c r="J34" s="37" t="s">
        <v>110</v>
      </c>
      <c r="K34" s="38" t="s">
        <v>87</v>
      </c>
      <c r="L34" s="37" t="str">
        <f t="shared" si="0"/>
        <v>P102_B3</v>
      </c>
      <c r="M34" s="39" t="s">
        <v>111</v>
      </c>
      <c r="N34" s="36" t="s">
        <v>112</v>
      </c>
      <c r="O34" s="40"/>
      <c r="P34" s="41" t="s">
        <v>98</v>
      </c>
      <c r="Q34" s="42"/>
    </row>
    <row r="35" spans="2:17" hidden="1" x14ac:dyDescent="0.25">
      <c r="B35" s="34">
        <v>30</v>
      </c>
      <c r="C35" s="35" t="s">
        <v>93</v>
      </c>
      <c r="D35" s="36" t="s">
        <v>94</v>
      </c>
      <c r="E35" s="35"/>
      <c r="F35" s="36"/>
      <c r="G35" s="35"/>
      <c r="H35" s="36"/>
      <c r="I35" s="35">
        <v>38</v>
      </c>
      <c r="J35" s="37" t="s">
        <v>110</v>
      </c>
      <c r="K35" s="38" t="s">
        <v>99</v>
      </c>
      <c r="L35" s="37" t="str">
        <f t="shared" si="0"/>
        <v>P102_C1</v>
      </c>
      <c r="M35" s="39" t="s">
        <v>111</v>
      </c>
      <c r="N35" s="36" t="s">
        <v>112</v>
      </c>
      <c r="O35" s="40"/>
      <c r="P35" s="41" t="s">
        <v>98</v>
      </c>
      <c r="Q35" s="42"/>
    </row>
    <row r="36" spans="2:17" hidden="1" x14ac:dyDescent="0.25">
      <c r="B36" s="34">
        <v>31</v>
      </c>
      <c r="C36" s="35" t="s">
        <v>93</v>
      </c>
      <c r="D36" s="36" t="s">
        <v>94</v>
      </c>
      <c r="E36" s="35"/>
      <c r="F36" s="36"/>
      <c r="G36" s="35"/>
      <c r="H36" s="36"/>
      <c r="I36" s="35">
        <v>39</v>
      </c>
      <c r="J36" s="37" t="s">
        <v>110</v>
      </c>
      <c r="K36" s="38" t="s">
        <v>100</v>
      </c>
      <c r="L36" s="37" t="str">
        <f t="shared" si="0"/>
        <v>P102_C2</v>
      </c>
      <c r="M36" s="39" t="s">
        <v>111</v>
      </c>
      <c r="N36" s="36" t="s">
        <v>112</v>
      </c>
      <c r="O36" s="40"/>
      <c r="P36" s="41" t="s">
        <v>98</v>
      </c>
      <c r="Q36" s="42"/>
    </row>
    <row r="37" spans="2:17" hidden="1" x14ac:dyDescent="0.25">
      <c r="B37" s="34">
        <v>32</v>
      </c>
      <c r="C37" s="35" t="s">
        <v>93</v>
      </c>
      <c r="D37" s="36" t="s">
        <v>94</v>
      </c>
      <c r="E37" s="35"/>
      <c r="F37" s="36"/>
      <c r="G37" s="35"/>
      <c r="H37" s="36"/>
      <c r="I37" s="35">
        <v>29</v>
      </c>
      <c r="J37" s="37" t="s">
        <v>110</v>
      </c>
      <c r="K37" s="38" t="s">
        <v>101</v>
      </c>
      <c r="L37" s="37" t="str">
        <f t="shared" si="0"/>
        <v>P102_A4</v>
      </c>
      <c r="M37" s="39" t="s">
        <v>113</v>
      </c>
      <c r="N37" s="36" t="s">
        <v>114</v>
      </c>
      <c r="O37" s="40"/>
      <c r="P37" s="41" t="s">
        <v>98</v>
      </c>
      <c r="Q37" s="42"/>
    </row>
    <row r="38" spans="2:17" hidden="1" x14ac:dyDescent="0.25">
      <c r="B38" s="34">
        <v>33</v>
      </c>
      <c r="C38" s="35" t="s">
        <v>93</v>
      </c>
      <c r="D38" s="36" t="s">
        <v>94</v>
      </c>
      <c r="E38" s="35"/>
      <c r="F38" s="36"/>
      <c r="G38" s="35"/>
      <c r="H38" s="36"/>
      <c r="I38" s="35">
        <v>30</v>
      </c>
      <c r="J38" s="37" t="s">
        <v>110</v>
      </c>
      <c r="K38" s="38" t="s">
        <v>104</v>
      </c>
      <c r="L38" s="37" t="str">
        <f t="shared" si="0"/>
        <v>P102_A5</v>
      </c>
      <c r="M38" s="39" t="s">
        <v>113</v>
      </c>
      <c r="N38" s="36" t="s">
        <v>114</v>
      </c>
      <c r="O38" s="40"/>
      <c r="P38" s="41" t="s">
        <v>98</v>
      </c>
      <c r="Q38" s="42"/>
    </row>
    <row r="39" spans="2:17" hidden="1" x14ac:dyDescent="0.25">
      <c r="B39" s="34">
        <v>34</v>
      </c>
      <c r="C39" s="35" t="s">
        <v>93</v>
      </c>
      <c r="D39" s="36" t="s">
        <v>94</v>
      </c>
      <c r="E39" s="35"/>
      <c r="F39" s="36"/>
      <c r="G39" s="35"/>
      <c r="H39" s="36"/>
      <c r="I39" s="35">
        <v>31</v>
      </c>
      <c r="J39" s="37" t="s">
        <v>110</v>
      </c>
      <c r="K39" s="38" t="s">
        <v>105</v>
      </c>
      <c r="L39" s="37" t="str">
        <f t="shared" si="0"/>
        <v>P102_A6</v>
      </c>
      <c r="M39" s="39" t="s">
        <v>113</v>
      </c>
      <c r="N39" s="36" t="s">
        <v>114</v>
      </c>
      <c r="O39" s="40"/>
      <c r="P39" s="41" t="s">
        <v>98</v>
      </c>
      <c r="Q39" s="42"/>
    </row>
    <row r="40" spans="2:17" hidden="1" x14ac:dyDescent="0.25">
      <c r="B40" s="34">
        <v>35</v>
      </c>
      <c r="C40" s="35" t="s">
        <v>93</v>
      </c>
      <c r="D40" s="36" t="s">
        <v>94</v>
      </c>
      <c r="E40" s="35"/>
      <c r="F40" s="36"/>
      <c r="G40" s="35"/>
      <c r="H40" s="36"/>
      <c r="I40" s="35">
        <v>36</v>
      </c>
      <c r="J40" s="37" t="s">
        <v>110</v>
      </c>
      <c r="K40" s="38" t="s">
        <v>106</v>
      </c>
      <c r="L40" s="37" t="str">
        <f t="shared" si="0"/>
        <v>P102_B5</v>
      </c>
      <c r="M40" s="39" t="s">
        <v>113</v>
      </c>
      <c r="N40" s="36" t="s">
        <v>114</v>
      </c>
      <c r="O40" s="40"/>
      <c r="P40" s="41" t="s">
        <v>98</v>
      </c>
      <c r="Q40" s="42"/>
    </row>
    <row r="41" spans="2:17" hidden="1" x14ac:dyDescent="0.25">
      <c r="B41" s="34">
        <v>36</v>
      </c>
      <c r="C41" s="35" t="s">
        <v>93</v>
      </c>
      <c r="D41" s="36" t="s">
        <v>94</v>
      </c>
      <c r="E41" s="35"/>
      <c r="F41" s="36"/>
      <c r="G41" s="35"/>
      <c r="H41" s="36"/>
      <c r="I41" s="35">
        <v>37</v>
      </c>
      <c r="J41" s="37" t="s">
        <v>110</v>
      </c>
      <c r="K41" s="38" t="s">
        <v>107</v>
      </c>
      <c r="L41" s="37" t="str">
        <f t="shared" si="0"/>
        <v>P102_B6</v>
      </c>
      <c r="M41" s="39" t="s">
        <v>113</v>
      </c>
      <c r="N41" s="36" t="s">
        <v>114</v>
      </c>
      <c r="O41" s="40"/>
      <c r="P41" s="41" t="s">
        <v>98</v>
      </c>
      <c r="Q41" s="42"/>
    </row>
    <row r="42" spans="2:17" hidden="1" x14ac:dyDescent="0.25">
      <c r="B42" s="34">
        <v>37</v>
      </c>
      <c r="C42" s="35" t="s">
        <v>93</v>
      </c>
      <c r="D42" s="36" t="s">
        <v>94</v>
      </c>
      <c r="E42" s="35"/>
      <c r="F42" s="36"/>
      <c r="G42" s="35"/>
      <c r="H42" s="36"/>
      <c r="I42" s="35">
        <v>42</v>
      </c>
      <c r="J42" s="37" t="s">
        <v>110</v>
      </c>
      <c r="K42" s="38" t="s">
        <v>108</v>
      </c>
      <c r="L42" s="37" t="str">
        <f t="shared" si="0"/>
        <v>P102_C5</v>
      </c>
      <c r="M42" s="39" t="s">
        <v>113</v>
      </c>
      <c r="N42" s="36" t="s">
        <v>114</v>
      </c>
      <c r="O42" s="40"/>
      <c r="P42" s="41" t="s">
        <v>98</v>
      </c>
      <c r="Q42" s="42"/>
    </row>
    <row r="43" spans="2:17" hidden="1" x14ac:dyDescent="0.25">
      <c r="B43" s="34">
        <v>38</v>
      </c>
      <c r="C43" s="35" t="s">
        <v>93</v>
      </c>
      <c r="D43" s="36" t="s">
        <v>94</v>
      </c>
      <c r="E43" s="35"/>
      <c r="F43" s="36"/>
      <c r="G43" s="35"/>
      <c r="H43" s="36"/>
      <c r="I43" s="35">
        <v>43</v>
      </c>
      <c r="J43" s="37" t="s">
        <v>110</v>
      </c>
      <c r="K43" s="38" t="s">
        <v>109</v>
      </c>
      <c r="L43" s="37" t="str">
        <f t="shared" si="0"/>
        <v>P102_C6</v>
      </c>
      <c r="M43" s="39" t="s">
        <v>113</v>
      </c>
      <c r="N43" s="36" t="s">
        <v>114</v>
      </c>
      <c r="O43" s="40"/>
      <c r="P43" s="41" t="s">
        <v>98</v>
      </c>
      <c r="Q43" s="42"/>
    </row>
    <row r="44" spans="2:17" hidden="1" x14ac:dyDescent="0.25">
      <c r="B44" s="34">
        <v>39</v>
      </c>
      <c r="C44" s="35" t="s">
        <v>93</v>
      </c>
      <c r="D44" s="36" t="s">
        <v>94</v>
      </c>
      <c r="E44" s="35"/>
      <c r="F44" s="36"/>
      <c r="G44" s="35"/>
      <c r="H44" s="36"/>
      <c r="I44" s="35">
        <v>44</v>
      </c>
      <c r="J44" s="37" t="s">
        <v>110</v>
      </c>
      <c r="K44" s="38" t="s">
        <v>115</v>
      </c>
      <c r="L44" s="37" t="str">
        <f t="shared" si="0"/>
        <v>P102_D1</v>
      </c>
      <c r="M44" s="39" t="s">
        <v>116</v>
      </c>
      <c r="N44" s="36" t="s">
        <v>117</v>
      </c>
      <c r="O44" s="40"/>
      <c r="P44" s="41" t="s">
        <v>98</v>
      </c>
      <c r="Q44" s="42"/>
    </row>
    <row r="45" spans="2:17" hidden="1" x14ac:dyDescent="0.25">
      <c r="B45" s="34">
        <v>40</v>
      </c>
      <c r="C45" s="35" t="s">
        <v>93</v>
      </c>
      <c r="D45" s="36" t="s">
        <v>94</v>
      </c>
      <c r="E45" s="35"/>
      <c r="F45" s="36"/>
      <c r="G45" s="35"/>
      <c r="H45" s="36"/>
      <c r="I45" s="35">
        <v>45</v>
      </c>
      <c r="J45" s="37" t="s">
        <v>110</v>
      </c>
      <c r="K45" s="38" t="s">
        <v>118</v>
      </c>
      <c r="L45" s="37" t="str">
        <f t="shared" si="0"/>
        <v>P102_D2</v>
      </c>
      <c r="M45" s="39" t="s">
        <v>116</v>
      </c>
      <c r="N45" s="36" t="s">
        <v>117</v>
      </c>
      <c r="O45" s="40"/>
      <c r="P45" s="41" t="s">
        <v>98</v>
      </c>
      <c r="Q45" s="42"/>
    </row>
    <row r="46" spans="2:17" hidden="1" x14ac:dyDescent="0.25">
      <c r="B46" s="34">
        <v>41</v>
      </c>
      <c r="C46" s="35" t="s">
        <v>93</v>
      </c>
      <c r="D46" s="36" t="s">
        <v>94</v>
      </c>
      <c r="E46" s="35"/>
      <c r="F46" s="36"/>
      <c r="G46" s="35"/>
      <c r="H46" s="36"/>
      <c r="I46" s="35">
        <v>50</v>
      </c>
      <c r="J46" s="37" t="s">
        <v>110</v>
      </c>
      <c r="K46" s="38" t="s">
        <v>119</v>
      </c>
      <c r="L46" s="37" t="str">
        <f t="shared" si="0"/>
        <v>P102_E1</v>
      </c>
      <c r="M46" s="39" t="s">
        <v>116</v>
      </c>
      <c r="N46" s="36" t="s">
        <v>117</v>
      </c>
      <c r="O46" s="40"/>
      <c r="P46" s="41" t="s">
        <v>98</v>
      </c>
      <c r="Q46" s="42"/>
    </row>
    <row r="47" spans="2:17" hidden="1" x14ac:dyDescent="0.25">
      <c r="B47" s="34">
        <v>42</v>
      </c>
      <c r="C47" s="35" t="s">
        <v>93</v>
      </c>
      <c r="D47" s="36" t="s">
        <v>94</v>
      </c>
      <c r="E47" s="35"/>
      <c r="F47" s="36"/>
      <c r="G47" s="35"/>
      <c r="H47" s="36"/>
      <c r="I47" s="35">
        <v>51</v>
      </c>
      <c r="J47" s="37" t="s">
        <v>110</v>
      </c>
      <c r="K47" s="38" t="s">
        <v>120</v>
      </c>
      <c r="L47" s="37" t="str">
        <f t="shared" si="0"/>
        <v>P102_E2</v>
      </c>
      <c r="M47" s="39" t="s">
        <v>116</v>
      </c>
      <c r="N47" s="36" t="s">
        <v>117</v>
      </c>
      <c r="O47" s="40"/>
      <c r="P47" s="41" t="s">
        <v>98</v>
      </c>
      <c r="Q47" s="42"/>
    </row>
    <row r="48" spans="2:17" hidden="1" x14ac:dyDescent="0.25">
      <c r="B48" s="34">
        <v>43</v>
      </c>
      <c r="C48" s="35" t="s">
        <v>93</v>
      </c>
      <c r="D48" s="36" t="s">
        <v>94</v>
      </c>
      <c r="E48" s="35"/>
      <c r="F48" s="36"/>
      <c r="G48" s="35"/>
      <c r="H48" s="36"/>
      <c r="I48" s="35">
        <v>52</v>
      </c>
      <c r="J48" s="37" t="s">
        <v>110</v>
      </c>
      <c r="K48" s="38" t="s">
        <v>91</v>
      </c>
      <c r="L48" s="37" t="str">
        <f t="shared" si="0"/>
        <v>P102_E3</v>
      </c>
      <c r="M48" s="39" t="s">
        <v>116</v>
      </c>
      <c r="N48" s="36" t="s">
        <v>117</v>
      </c>
      <c r="O48" s="40"/>
      <c r="P48" s="41" t="s">
        <v>98</v>
      </c>
      <c r="Q48" s="42"/>
    </row>
    <row r="49" spans="2:17" hidden="1" x14ac:dyDescent="0.25">
      <c r="B49" s="34">
        <v>44</v>
      </c>
      <c r="C49" s="35" t="s">
        <v>93</v>
      </c>
      <c r="D49" s="36" t="s">
        <v>94</v>
      </c>
      <c r="E49" s="35"/>
      <c r="F49" s="36"/>
      <c r="G49" s="35"/>
      <c r="H49" s="36"/>
      <c r="I49" s="35">
        <v>56</v>
      </c>
      <c r="J49" s="37" t="s">
        <v>110</v>
      </c>
      <c r="K49" s="38" t="s">
        <v>121</v>
      </c>
      <c r="L49" s="37" t="str">
        <f t="shared" si="0"/>
        <v>P102_F1</v>
      </c>
      <c r="M49" s="39" t="s">
        <v>116</v>
      </c>
      <c r="N49" s="36" t="s">
        <v>117</v>
      </c>
      <c r="O49" s="40"/>
      <c r="P49" s="41" t="s">
        <v>98</v>
      </c>
      <c r="Q49" s="42"/>
    </row>
    <row r="50" spans="2:17" hidden="1" x14ac:dyDescent="0.25">
      <c r="B50" s="34">
        <v>45</v>
      </c>
      <c r="C50" s="35" t="s">
        <v>93</v>
      </c>
      <c r="D50" s="36" t="s">
        <v>94</v>
      </c>
      <c r="E50" s="35"/>
      <c r="F50" s="36"/>
      <c r="G50" s="35"/>
      <c r="H50" s="36"/>
      <c r="I50" s="35">
        <v>57</v>
      </c>
      <c r="J50" s="37" t="s">
        <v>110</v>
      </c>
      <c r="K50" s="38" t="s">
        <v>92</v>
      </c>
      <c r="L50" s="37" t="str">
        <f t="shared" si="0"/>
        <v>P102_F2</v>
      </c>
      <c r="M50" s="39" t="s">
        <v>116</v>
      </c>
      <c r="N50" s="36" t="s">
        <v>117</v>
      </c>
      <c r="O50" s="40"/>
      <c r="P50" s="41" t="s">
        <v>98</v>
      </c>
      <c r="Q50" s="42"/>
    </row>
    <row r="51" spans="2:17" hidden="1" x14ac:dyDescent="0.25">
      <c r="B51" s="34">
        <v>46</v>
      </c>
      <c r="C51" s="35" t="s">
        <v>93</v>
      </c>
      <c r="D51" s="36" t="s">
        <v>94</v>
      </c>
      <c r="E51" s="35"/>
      <c r="F51" s="36"/>
      <c r="G51" s="35"/>
      <c r="H51" s="36"/>
      <c r="I51" s="35">
        <v>48</v>
      </c>
      <c r="J51" s="37" t="s">
        <v>110</v>
      </c>
      <c r="K51" s="38" t="s">
        <v>122</v>
      </c>
      <c r="L51" s="37" t="str">
        <f t="shared" si="0"/>
        <v>P102_D5</v>
      </c>
      <c r="M51" s="39" t="s">
        <v>123</v>
      </c>
      <c r="N51" s="36" t="s">
        <v>124</v>
      </c>
      <c r="O51" s="40"/>
      <c r="P51" s="41" t="s">
        <v>98</v>
      </c>
      <c r="Q51" s="42"/>
    </row>
    <row r="52" spans="2:17" hidden="1" x14ac:dyDescent="0.25">
      <c r="B52" s="34">
        <v>47</v>
      </c>
      <c r="C52" s="35" t="s">
        <v>93</v>
      </c>
      <c r="D52" s="36" t="s">
        <v>94</v>
      </c>
      <c r="E52" s="35"/>
      <c r="F52" s="36"/>
      <c r="G52" s="35"/>
      <c r="H52" s="36"/>
      <c r="I52" s="35">
        <v>49</v>
      </c>
      <c r="J52" s="37" t="s">
        <v>110</v>
      </c>
      <c r="K52" s="38" t="s">
        <v>125</v>
      </c>
      <c r="L52" s="37" t="str">
        <f t="shared" si="0"/>
        <v>P102_D6</v>
      </c>
      <c r="M52" s="39" t="s">
        <v>123</v>
      </c>
      <c r="N52" s="36" t="s">
        <v>124</v>
      </c>
      <c r="O52" s="40"/>
      <c r="P52" s="41" t="s">
        <v>98</v>
      </c>
      <c r="Q52" s="42"/>
    </row>
    <row r="53" spans="2:17" hidden="1" x14ac:dyDescent="0.25">
      <c r="B53" s="34">
        <v>48</v>
      </c>
      <c r="C53" s="35" t="s">
        <v>93</v>
      </c>
      <c r="D53" s="36" t="s">
        <v>94</v>
      </c>
      <c r="E53" s="35"/>
      <c r="F53" s="36"/>
      <c r="G53" s="35"/>
      <c r="H53" s="36"/>
      <c r="I53" s="35">
        <v>54</v>
      </c>
      <c r="J53" s="37" t="s">
        <v>110</v>
      </c>
      <c r="K53" s="38" t="s">
        <v>126</v>
      </c>
      <c r="L53" s="37" t="str">
        <f t="shared" si="0"/>
        <v>P102_E5</v>
      </c>
      <c r="M53" s="39" t="s">
        <v>123</v>
      </c>
      <c r="N53" s="36" t="s">
        <v>124</v>
      </c>
      <c r="O53" s="40"/>
      <c r="P53" s="41" t="s">
        <v>98</v>
      </c>
      <c r="Q53" s="42"/>
    </row>
    <row r="54" spans="2:17" hidden="1" x14ac:dyDescent="0.25">
      <c r="B54" s="34">
        <v>49</v>
      </c>
      <c r="C54" s="35" t="s">
        <v>93</v>
      </c>
      <c r="D54" s="36" t="s">
        <v>94</v>
      </c>
      <c r="E54" s="35"/>
      <c r="F54" s="36"/>
      <c r="G54" s="35"/>
      <c r="H54" s="36"/>
      <c r="I54" s="35">
        <v>55</v>
      </c>
      <c r="J54" s="37" t="s">
        <v>110</v>
      </c>
      <c r="K54" s="38" t="s">
        <v>127</v>
      </c>
      <c r="L54" s="37" t="str">
        <f t="shared" si="0"/>
        <v>P102_E6</v>
      </c>
      <c r="M54" s="39" t="s">
        <v>123</v>
      </c>
      <c r="N54" s="36" t="s">
        <v>124</v>
      </c>
      <c r="O54" s="40"/>
      <c r="P54" s="41" t="s">
        <v>98</v>
      </c>
      <c r="Q54" s="42"/>
    </row>
    <row r="55" spans="2:17" hidden="1" x14ac:dyDescent="0.25">
      <c r="B55" s="34">
        <v>50</v>
      </c>
      <c r="C55" s="35" t="s">
        <v>93</v>
      </c>
      <c r="D55" s="36" t="s">
        <v>94</v>
      </c>
      <c r="E55" s="35"/>
      <c r="F55" s="36"/>
      <c r="G55" s="35"/>
      <c r="H55" s="36"/>
      <c r="I55" s="35">
        <v>59</v>
      </c>
      <c r="J55" s="37" t="s">
        <v>110</v>
      </c>
      <c r="K55" s="38" t="s">
        <v>128</v>
      </c>
      <c r="L55" s="37" t="str">
        <f t="shared" si="0"/>
        <v>P102_F4</v>
      </c>
      <c r="M55" s="39" t="s">
        <v>123</v>
      </c>
      <c r="N55" s="36" t="s">
        <v>124</v>
      </c>
      <c r="O55" s="40"/>
      <c r="P55" s="41" t="s">
        <v>98</v>
      </c>
      <c r="Q55" s="42"/>
    </row>
    <row r="56" spans="2:17" hidden="1" x14ac:dyDescent="0.25">
      <c r="B56" s="34">
        <v>51</v>
      </c>
      <c r="C56" s="35" t="s">
        <v>93</v>
      </c>
      <c r="D56" s="36" t="s">
        <v>94</v>
      </c>
      <c r="E56" s="35"/>
      <c r="F56" s="36"/>
      <c r="G56" s="35"/>
      <c r="H56" s="36"/>
      <c r="I56" s="35">
        <v>60</v>
      </c>
      <c r="J56" s="37" t="s">
        <v>110</v>
      </c>
      <c r="K56" s="38" t="s">
        <v>129</v>
      </c>
      <c r="L56" s="37" t="str">
        <f t="shared" si="0"/>
        <v>P102_F5</v>
      </c>
      <c r="M56" s="39" t="s">
        <v>123</v>
      </c>
      <c r="N56" s="36" t="s">
        <v>124</v>
      </c>
      <c r="O56" s="40"/>
      <c r="P56" s="41" t="s">
        <v>98</v>
      </c>
      <c r="Q56" s="42"/>
    </row>
    <row r="57" spans="2:17" hidden="1" x14ac:dyDescent="0.25">
      <c r="B57" s="34">
        <v>52</v>
      </c>
      <c r="C57" s="35" t="s">
        <v>93</v>
      </c>
      <c r="D57" s="36" t="s">
        <v>94</v>
      </c>
      <c r="E57" s="35"/>
      <c r="F57" s="36"/>
      <c r="G57" s="35"/>
      <c r="H57" s="36"/>
      <c r="I57" s="35">
        <v>61</v>
      </c>
      <c r="J57" s="37" t="s">
        <v>110</v>
      </c>
      <c r="K57" s="38" t="s">
        <v>130</v>
      </c>
      <c r="L57" s="37" t="str">
        <f t="shared" si="0"/>
        <v>P102_F6</v>
      </c>
      <c r="M57" s="39" t="s">
        <v>123</v>
      </c>
      <c r="N57" s="36" t="s">
        <v>124</v>
      </c>
      <c r="O57" s="40"/>
      <c r="P57" s="41" t="s">
        <v>98</v>
      </c>
      <c r="Q57" s="42"/>
    </row>
    <row r="58" spans="2:17" hidden="1" x14ac:dyDescent="0.25">
      <c r="B58" s="34">
        <v>53</v>
      </c>
      <c r="C58" s="35" t="s">
        <v>93</v>
      </c>
      <c r="D58" s="36" t="s">
        <v>94</v>
      </c>
      <c r="E58" s="35"/>
      <c r="F58" s="36"/>
      <c r="G58" s="35"/>
      <c r="H58" s="36"/>
      <c r="I58" s="35">
        <v>80</v>
      </c>
      <c r="J58" s="37" t="s">
        <v>95</v>
      </c>
      <c r="K58" s="38" t="s">
        <v>115</v>
      </c>
      <c r="L58" s="37" t="str">
        <f t="shared" si="0"/>
        <v>P179_D1</v>
      </c>
      <c r="M58" s="39" t="s">
        <v>131</v>
      </c>
      <c r="N58" s="36" t="s">
        <v>132</v>
      </c>
      <c r="O58" s="40"/>
      <c r="P58" s="41" t="s">
        <v>98</v>
      </c>
      <c r="Q58" s="42"/>
    </row>
    <row r="59" spans="2:17" hidden="1" x14ac:dyDescent="0.25">
      <c r="B59" s="34">
        <v>54</v>
      </c>
      <c r="C59" s="35" t="s">
        <v>93</v>
      </c>
      <c r="D59" s="36" t="s">
        <v>94</v>
      </c>
      <c r="E59" s="35"/>
      <c r="F59" s="36"/>
      <c r="G59" s="35"/>
      <c r="H59" s="36"/>
      <c r="I59" s="35">
        <v>81</v>
      </c>
      <c r="J59" s="37" t="s">
        <v>95</v>
      </c>
      <c r="K59" s="38" t="s">
        <v>118</v>
      </c>
      <c r="L59" s="37" t="str">
        <f t="shared" si="0"/>
        <v>P179_D2</v>
      </c>
      <c r="M59" s="39" t="s">
        <v>131</v>
      </c>
      <c r="N59" s="36" t="s">
        <v>132</v>
      </c>
      <c r="O59" s="40"/>
      <c r="P59" s="41" t="s">
        <v>98</v>
      </c>
      <c r="Q59" s="42"/>
    </row>
    <row r="60" spans="2:17" hidden="1" x14ac:dyDescent="0.25">
      <c r="B60" s="34">
        <v>55</v>
      </c>
      <c r="C60" s="35" t="s">
        <v>93</v>
      </c>
      <c r="D60" s="36" t="s">
        <v>94</v>
      </c>
      <c r="E60" s="35"/>
      <c r="F60" s="36"/>
      <c r="G60" s="35"/>
      <c r="H60" s="36"/>
      <c r="I60" s="35">
        <v>86</v>
      </c>
      <c r="J60" s="37" t="s">
        <v>95</v>
      </c>
      <c r="K60" s="38" t="s">
        <v>119</v>
      </c>
      <c r="L60" s="37" t="str">
        <f t="shared" si="0"/>
        <v>P179_E1</v>
      </c>
      <c r="M60" s="39" t="s">
        <v>131</v>
      </c>
      <c r="N60" s="36" t="s">
        <v>132</v>
      </c>
      <c r="O60" s="40"/>
      <c r="P60" s="41" t="s">
        <v>98</v>
      </c>
      <c r="Q60" s="42"/>
    </row>
    <row r="61" spans="2:17" hidden="1" x14ac:dyDescent="0.25">
      <c r="B61" s="34">
        <v>56</v>
      </c>
      <c r="C61" s="35" t="s">
        <v>93</v>
      </c>
      <c r="D61" s="36" t="s">
        <v>94</v>
      </c>
      <c r="E61" s="35"/>
      <c r="F61" s="36"/>
      <c r="G61" s="35"/>
      <c r="H61" s="36"/>
      <c r="I61" s="35">
        <v>87</v>
      </c>
      <c r="J61" s="37" t="s">
        <v>95</v>
      </c>
      <c r="K61" s="38" t="s">
        <v>120</v>
      </c>
      <c r="L61" s="37" t="str">
        <f t="shared" si="0"/>
        <v>P179_E2</v>
      </c>
      <c r="M61" s="39" t="s">
        <v>131</v>
      </c>
      <c r="N61" s="36" t="s">
        <v>132</v>
      </c>
      <c r="O61" s="40"/>
      <c r="P61" s="41" t="s">
        <v>98</v>
      </c>
      <c r="Q61" s="42"/>
    </row>
    <row r="62" spans="2:17" hidden="1" x14ac:dyDescent="0.25">
      <c r="B62" s="34">
        <v>57</v>
      </c>
      <c r="C62" s="35" t="s">
        <v>93</v>
      </c>
      <c r="D62" s="36" t="s">
        <v>94</v>
      </c>
      <c r="E62" s="35"/>
      <c r="F62" s="36"/>
      <c r="G62" s="35"/>
      <c r="H62" s="36"/>
      <c r="I62" s="35">
        <v>88</v>
      </c>
      <c r="J62" s="37" t="s">
        <v>95</v>
      </c>
      <c r="K62" s="38" t="s">
        <v>91</v>
      </c>
      <c r="L62" s="37" t="str">
        <f t="shared" si="0"/>
        <v>P179_E3</v>
      </c>
      <c r="M62" s="39" t="s">
        <v>131</v>
      </c>
      <c r="N62" s="36" t="s">
        <v>132</v>
      </c>
      <c r="O62" s="40"/>
      <c r="P62" s="41" t="s">
        <v>98</v>
      </c>
      <c r="Q62" s="42"/>
    </row>
    <row r="63" spans="2:17" hidden="1" x14ac:dyDescent="0.25">
      <c r="B63" s="34">
        <v>58</v>
      </c>
      <c r="C63" s="35" t="s">
        <v>93</v>
      </c>
      <c r="D63" s="36" t="s">
        <v>94</v>
      </c>
      <c r="E63" s="35"/>
      <c r="F63" s="36"/>
      <c r="G63" s="35"/>
      <c r="H63" s="36"/>
      <c r="I63" s="35">
        <v>92</v>
      </c>
      <c r="J63" s="37" t="s">
        <v>95</v>
      </c>
      <c r="K63" s="38" t="s">
        <v>121</v>
      </c>
      <c r="L63" s="37" t="str">
        <f t="shared" si="0"/>
        <v>P179_F1</v>
      </c>
      <c r="M63" s="39" t="s">
        <v>131</v>
      </c>
      <c r="N63" s="36" t="s">
        <v>132</v>
      </c>
      <c r="O63" s="40"/>
      <c r="P63" s="41" t="s">
        <v>98</v>
      </c>
      <c r="Q63" s="42"/>
    </row>
    <row r="64" spans="2:17" hidden="1" x14ac:dyDescent="0.25">
      <c r="B64" s="34">
        <v>59</v>
      </c>
      <c r="C64" s="35" t="s">
        <v>93</v>
      </c>
      <c r="D64" s="36" t="s">
        <v>94</v>
      </c>
      <c r="E64" s="35"/>
      <c r="F64" s="36"/>
      <c r="G64" s="35"/>
      <c r="H64" s="36"/>
      <c r="I64" s="35">
        <v>93</v>
      </c>
      <c r="J64" s="37" t="s">
        <v>95</v>
      </c>
      <c r="K64" s="38" t="s">
        <v>92</v>
      </c>
      <c r="L64" s="37" t="str">
        <f t="shared" si="0"/>
        <v>P179_F2</v>
      </c>
      <c r="M64" s="39" t="s">
        <v>131</v>
      </c>
      <c r="N64" s="36" t="s">
        <v>132</v>
      </c>
      <c r="O64" s="40"/>
      <c r="P64" s="41" t="s">
        <v>98</v>
      </c>
      <c r="Q64" s="42"/>
    </row>
    <row r="65" spans="2:17" hidden="1" x14ac:dyDescent="0.25">
      <c r="B65" s="34">
        <v>60</v>
      </c>
      <c r="C65" s="35" t="s">
        <v>93</v>
      </c>
      <c r="D65" s="36" t="s">
        <v>94</v>
      </c>
      <c r="E65" s="35"/>
      <c r="F65" s="36"/>
      <c r="G65" s="35"/>
      <c r="H65" s="36"/>
      <c r="I65" s="35">
        <v>84</v>
      </c>
      <c r="J65" s="37" t="s">
        <v>95</v>
      </c>
      <c r="K65" s="38" t="s">
        <v>122</v>
      </c>
      <c r="L65" s="37" t="str">
        <f t="shared" si="0"/>
        <v>P179_D5</v>
      </c>
      <c r="M65" s="39" t="s">
        <v>133</v>
      </c>
      <c r="N65" s="36" t="s">
        <v>134</v>
      </c>
      <c r="O65" s="40"/>
      <c r="P65" s="41" t="s">
        <v>98</v>
      </c>
      <c r="Q65" s="42"/>
    </row>
    <row r="66" spans="2:17" hidden="1" x14ac:dyDescent="0.25">
      <c r="B66" s="34">
        <v>61</v>
      </c>
      <c r="C66" s="35" t="s">
        <v>93</v>
      </c>
      <c r="D66" s="36" t="s">
        <v>94</v>
      </c>
      <c r="E66" s="35"/>
      <c r="F66" s="36"/>
      <c r="G66" s="35"/>
      <c r="H66" s="36"/>
      <c r="I66" s="35">
        <v>85</v>
      </c>
      <c r="J66" s="37" t="s">
        <v>95</v>
      </c>
      <c r="K66" s="38" t="s">
        <v>125</v>
      </c>
      <c r="L66" s="37" t="str">
        <f t="shared" si="0"/>
        <v>P179_D6</v>
      </c>
      <c r="M66" s="39" t="s">
        <v>133</v>
      </c>
      <c r="N66" s="36" t="s">
        <v>134</v>
      </c>
      <c r="O66" s="40"/>
      <c r="P66" s="41" t="s">
        <v>98</v>
      </c>
      <c r="Q66" s="42"/>
    </row>
    <row r="67" spans="2:17" hidden="1" x14ac:dyDescent="0.25">
      <c r="B67" s="34">
        <v>62</v>
      </c>
      <c r="C67" s="35" t="s">
        <v>93</v>
      </c>
      <c r="D67" s="36" t="s">
        <v>94</v>
      </c>
      <c r="E67" s="35"/>
      <c r="F67" s="36"/>
      <c r="G67" s="35"/>
      <c r="H67" s="36"/>
      <c r="I67" s="35">
        <v>90</v>
      </c>
      <c r="J67" s="37" t="s">
        <v>95</v>
      </c>
      <c r="K67" s="38" t="s">
        <v>126</v>
      </c>
      <c r="L67" s="37" t="str">
        <f t="shared" si="0"/>
        <v>P179_E5</v>
      </c>
      <c r="M67" s="39" t="s">
        <v>133</v>
      </c>
      <c r="N67" s="36" t="s">
        <v>134</v>
      </c>
      <c r="O67" s="40"/>
      <c r="P67" s="41" t="s">
        <v>98</v>
      </c>
      <c r="Q67" s="42"/>
    </row>
    <row r="68" spans="2:17" hidden="1" x14ac:dyDescent="0.25">
      <c r="B68" s="34">
        <v>63</v>
      </c>
      <c r="C68" s="35" t="s">
        <v>93</v>
      </c>
      <c r="D68" s="36" t="s">
        <v>94</v>
      </c>
      <c r="E68" s="35"/>
      <c r="F68" s="36"/>
      <c r="G68" s="35"/>
      <c r="H68" s="36"/>
      <c r="I68" s="35">
        <v>91</v>
      </c>
      <c r="J68" s="37" t="s">
        <v>95</v>
      </c>
      <c r="K68" s="38" t="s">
        <v>127</v>
      </c>
      <c r="L68" s="37" t="str">
        <f t="shared" si="0"/>
        <v>P179_E6</v>
      </c>
      <c r="M68" s="39" t="s">
        <v>133</v>
      </c>
      <c r="N68" s="36" t="s">
        <v>134</v>
      </c>
      <c r="O68" s="40"/>
      <c r="P68" s="41" t="s">
        <v>98</v>
      </c>
      <c r="Q68" s="42"/>
    </row>
    <row r="69" spans="2:17" hidden="1" x14ac:dyDescent="0.25">
      <c r="B69" s="34">
        <v>64</v>
      </c>
      <c r="C69" s="35" t="s">
        <v>93</v>
      </c>
      <c r="D69" s="36" t="s">
        <v>94</v>
      </c>
      <c r="E69" s="35"/>
      <c r="F69" s="36"/>
      <c r="G69" s="35"/>
      <c r="H69" s="36"/>
      <c r="I69" s="35">
        <v>95</v>
      </c>
      <c r="J69" s="37" t="s">
        <v>95</v>
      </c>
      <c r="K69" s="38" t="s">
        <v>128</v>
      </c>
      <c r="L69" s="37" t="str">
        <f t="shared" si="0"/>
        <v>P179_F4</v>
      </c>
      <c r="M69" s="39" t="s">
        <v>133</v>
      </c>
      <c r="N69" s="36" t="s">
        <v>134</v>
      </c>
      <c r="O69" s="40"/>
      <c r="P69" s="41" t="s">
        <v>98</v>
      </c>
      <c r="Q69" s="42"/>
    </row>
    <row r="70" spans="2:17" hidden="1" x14ac:dyDescent="0.25">
      <c r="B70" s="34">
        <v>65</v>
      </c>
      <c r="C70" s="35" t="s">
        <v>93</v>
      </c>
      <c r="D70" s="36" t="s">
        <v>94</v>
      </c>
      <c r="E70" s="35"/>
      <c r="F70" s="36"/>
      <c r="G70" s="35"/>
      <c r="H70" s="36"/>
      <c r="I70" s="35">
        <v>96</v>
      </c>
      <c r="J70" s="37" t="s">
        <v>95</v>
      </c>
      <c r="K70" s="38" t="s">
        <v>129</v>
      </c>
      <c r="L70" s="37" t="str">
        <f t="shared" si="0"/>
        <v>P179_F5</v>
      </c>
      <c r="M70" s="39" t="s">
        <v>133</v>
      </c>
      <c r="N70" s="36" t="s">
        <v>134</v>
      </c>
      <c r="O70" s="40"/>
      <c r="P70" s="41" t="s">
        <v>98</v>
      </c>
      <c r="Q70" s="42"/>
    </row>
    <row r="71" spans="2:17" hidden="1" x14ac:dyDescent="0.25">
      <c r="B71" s="34">
        <v>66</v>
      </c>
      <c r="C71" s="35" t="s">
        <v>93</v>
      </c>
      <c r="D71" s="36" t="s">
        <v>94</v>
      </c>
      <c r="E71" s="35"/>
      <c r="F71" s="36"/>
      <c r="G71" s="35"/>
      <c r="H71" s="36"/>
      <c r="I71" s="35">
        <v>97</v>
      </c>
      <c r="J71" s="37" t="s">
        <v>95</v>
      </c>
      <c r="K71" s="38" t="s">
        <v>130</v>
      </c>
      <c r="L71" s="37" t="str">
        <f t="shared" ref="L71:L134" si="1">J71&amp;"_"&amp;K71</f>
        <v>P179_F6</v>
      </c>
      <c r="M71" s="39" t="s">
        <v>133</v>
      </c>
      <c r="N71" s="36" t="s">
        <v>134</v>
      </c>
      <c r="O71" s="40"/>
      <c r="P71" s="41" t="s">
        <v>98</v>
      </c>
      <c r="Q71" s="42"/>
    </row>
    <row r="72" spans="2:17" x14ac:dyDescent="0.25">
      <c r="B72" s="25">
        <v>67</v>
      </c>
      <c r="C72" s="26" t="s">
        <v>135</v>
      </c>
      <c r="D72" s="17" t="s">
        <v>136</v>
      </c>
      <c r="E72" s="26">
        <v>4110</v>
      </c>
      <c r="F72" s="17" t="s">
        <v>99</v>
      </c>
      <c r="G72" s="26" t="s">
        <v>137</v>
      </c>
      <c r="H72" s="17" t="str">
        <f>D72&amp;"_"&amp;E72&amp;"_"&amp;F72&amp;"_"&amp;G72</f>
        <v>PWR_4110_C1_S07</v>
      </c>
      <c r="I72" s="26">
        <v>98</v>
      </c>
      <c r="J72" s="18" t="s">
        <v>74</v>
      </c>
      <c r="K72" s="27" t="s">
        <v>99</v>
      </c>
      <c r="L72" s="18" t="str">
        <f t="shared" si="1"/>
        <v>P143_C1</v>
      </c>
      <c r="M72" s="43" t="s">
        <v>138</v>
      </c>
      <c r="N72" s="29" t="s">
        <v>139</v>
      </c>
      <c r="O72" s="33"/>
      <c r="P72" s="31" t="s">
        <v>98</v>
      </c>
      <c r="Q72" s="32"/>
    </row>
    <row r="73" spans="2:17" x14ac:dyDescent="0.25">
      <c r="B73" s="25">
        <v>68</v>
      </c>
      <c r="C73" s="26" t="s">
        <v>135</v>
      </c>
      <c r="D73" s="17" t="s">
        <v>136</v>
      </c>
      <c r="E73" s="26">
        <v>4110</v>
      </c>
      <c r="F73" s="17" t="s">
        <v>99</v>
      </c>
      <c r="G73" s="26" t="s">
        <v>137</v>
      </c>
      <c r="H73" s="17" t="str">
        <f t="shared" ref="H73:H136" si="2">D73&amp;"_"&amp;E73&amp;"_"&amp;F73&amp;"_"&amp;G73</f>
        <v>PWR_4110_C1_S07</v>
      </c>
      <c r="I73" s="26">
        <v>99</v>
      </c>
      <c r="J73" s="18" t="s">
        <v>74</v>
      </c>
      <c r="K73" s="27" t="s">
        <v>100</v>
      </c>
      <c r="L73" s="18" t="str">
        <f t="shared" si="1"/>
        <v>P143_C2</v>
      </c>
      <c r="M73" s="43" t="s">
        <v>140</v>
      </c>
      <c r="N73" s="17" t="s">
        <v>83</v>
      </c>
      <c r="O73" s="33"/>
      <c r="P73" s="31" t="s">
        <v>98</v>
      </c>
      <c r="Q73" s="32"/>
    </row>
    <row r="74" spans="2:17" x14ac:dyDescent="0.25">
      <c r="B74" s="25">
        <v>69</v>
      </c>
      <c r="C74" s="26" t="s">
        <v>135</v>
      </c>
      <c r="D74" s="17" t="s">
        <v>136</v>
      </c>
      <c r="E74" s="26">
        <v>4110</v>
      </c>
      <c r="F74" s="17" t="s">
        <v>99</v>
      </c>
      <c r="G74" s="26" t="s">
        <v>137</v>
      </c>
      <c r="H74" s="17" t="str">
        <f t="shared" si="2"/>
        <v>PWR_4110_C1_S07</v>
      </c>
      <c r="I74" s="26">
        <v>100</v>
      </c>
      <c r="J74" s="18" t="s">
        <v>74</v>
      </c>
      <c r="K74" s="27" t="s">
        <v>115</v>
      </c>
      <c r="L74" s="18" t="str">
        <f t="shared" si="1"/>
        <v>P143_D1</v>
      </c>
      <c r="M74" s="43" t="s">
        <v>141</v>
      </c>
      <c r="N74" s="29" t="s">
        <v>142</v>
      </c>
      <c r="O74" s="33" t="s">
        <v>143</v>
      </c>
      <c r="P74" s="31" t="s">
        <v>58</v>
      </c>
      <c r="Q74" s="32"/>
    </row>
    <row r="75" spans="2:17" x14ac:dyDescent="0.25">
      <c r="B75" s="25">
        <v>70</v>
      </c>
      <c r="C75" s="26" t="s">
        <v>135</v>
      </c>
      <c r="D75" s="17" t="s">
        <v>136</v>
      </c>
      <c r="E75" s="26">
        <v>4110</v>
      </c>
      <c r="F75" s="17" t="s">
        <v>99</v>
      </c>
      <c r="G75" s="26" t="s">
        <v>137</v>
      </c>
      <c r="H75" s="17" t="str">
        <f t="shared" si="2"/>
        <v>PWR_4110_C1_S07</v>
      </c>
      <c r="I75" s="26">
        <v>101</v>
      </c>
      <c r="J75" s="18" t="s">
        <v>74</v>
      </c>
      <c r="K75" s="27" t="s">
        <v>119</v>
      </c>
      <c r="L75" s="18" t="str">
        <f t="shared" si="1"/>
        <v>P143_E1</v>
      </c>
      <c r="M75" s="43" t="s">
        <v>144</v>
      </c>
      <c r="N75" s="29" t="s">
        <v>145</v>
      </c>
      <c r="O75" s="33" t="s">
        <v>146</v>
      </c>
      <c r="P75" s="31" t="s">
        <v>58</v>
      </c>
      <c r="Q75" s="32"/>
    </row>
    <row r="76" spans="2:17" x14ac:dyDescent="0.25">
      <c r="B76" s="25">
        <v>71</v>
      </c>
      <c r="C76" s="26" t="s">
        <v>135</v>
      </c>
      <c r="D76" s="17" t="s">
        <v>136</v>
      </c>
      <c r="E76" s="26">
        <v>4110</v>
      </c>
      <c r="F76" s="17" t="s">
        <v>99</v>
      </c>
      <c r="G76" s="26" t="s">
        <v>137</v>
      </c>
      <c r="H76" s="17" t="str">
        <f t="shared" si="2"/>
        <v>PWR_4110_C1_S07</v>
      </c>
      <c r="I76" s="26">
        <v>102</v>
      </c>
      <c r="J76" s="18" t="s">
        <v>74</v>
      </c>
      <c r="K76" s="27" t="s">
        <v>118</v>
      </c>
      <c r="L76" s="18" t="str">
        <f t="shared" si="1"/>
        <v>P143_D2</v>
      </c>
      <c r="M76" s="43" t="s">
        <v>147</v>
      </c>
      <c r="N76" s="29" t="s">
        <v>148</v>
      </c>
      <c r="O76" s="33"/>
      <c r="P76" s="31" t="s">
        <v>58</v>
      </c>
      <c r="Q76" s="32"/>
    </row>
    <row r="77" spans="2:17" x14ac:dyDescent="0.25">
      <c r="B77" s="25">
        <v>72</v>
      </c>
      <c r="C77" s="26" t="s">
        <v>135</v>
      </c>
      <c r="D77" s="17" t="s">
        <v>136</v>
      </c>
      <c r="E77" s="26">
        <v>4110</v>
      </c>
      <c r="F77" s="17" t="s">
        <v>99</v>
      </c>
      <c r="G77" s="26" t="s">
        <v>137</v>
      </c>
      <c r="H77" s="17" t="str">
        <f t="shared" si="2"/>
        <v>PWR_4110_C1_S07</v>
      </c>
      <c r="I77" s="26">
        <v>103</v>
      </c>
      <c r="J77" s="18" t="s">
        <v>74</v>
      </c>
      <c r="K77" s="27" t="s">
        <v>120</v>
      </c>
      <c r="L77" s="18" t="str">
        <f t="shared" si="1"/>
        <v>P143_E2</v>
      </c>
      <c r="M77" s="43" t="s">
        <v>147</v>
      </c>
      <c r="N77" s="29" t="s">
        <v>148</v>
      </c>
      <c r="O77" s="33"/>
      <c r="P77" s="31" t="s">
        <v>58</v>
      </c>
      <c r="Q77" s="32"/>
    </row>
    <row r="78" spans="2:17" x14ac:dyDescent="0.25">
      <c r="B78" s="34">
        <v>73</v>
      </c>
      <c r="C78" s="35" t="s">
        <v>149</v>
      </c>
      <c r="D78" s="36" t="s">
        <v>150</v>
      </c>
      <c r="E78" s="35">
        <v>2567</v>
      </c>
      <c r="F78" s="36" t="s">
        <v>99</v>
      </c>
      <c r="G78" s="35" t="s">
        <v>151</v>
      </c>
      <c r="H78" s="36" t="str">
        <f t="shared" si="2"/>
        <v>RLY_2567_C1_S08</v>
      </c>
      <c r="I78" s="35">
        <v>1185</v>
      </c>
      <c r="J78" s="37" t="s">
        <v>152</v>
      </c>
      <c r="K78" s="38" t="s">
        <v>130</v>
      </c>
      <c r="L78" s="37" t="str">
        <f t="shared" si="1"/>
        <v>P118_F6</v>
      </c>
      <c r="M78" s="39" t="s">
        <v>153</v>
      </c>
      <c r="N78" s="36" t="s">
        <v>154</v>
      </c>
      <c r="O78" s="44" t="s">
        <v>1108</v>
      </c>
      <c r="P78" s="41" t="s">
        <v>42</v>
      </c>
      <c r="Q78" s="42"/>
    </row>
    <row r="79" spans="2:17" x14ac:dyDescent="0.25">
      <c r="B79" s="34">
        <v>74</v>
      </c>
      <c r="C79" s="35" t="s">
        <v>149</v>
      </c>
      <c r="D79" s="36" t="s">
        <v>150</v>
      </c>
      <c r="E79" s="35">
        <v>2567</v>
      </c>
      <c r="F79" s="36" t="s">
        <v>99</v>
      </c>
      <c r="G79" s="35" t="s">
        <v>151</v>
      </c>
      <c r="H79" s="36" t="str">
        <f t="shared" si="2"/>
        <v>RLY_2567_C1_S08</v>
      </c>
      <c r="I79" s="35">
        <v>1184</v>
      </c>
      <c r="J79" s="37" t="s">
        <v>152</v>
      </c>
      <c r="K79" s="38" t="s">
        <v>129</v>
      </c>
      <c r="L79" s="37" t="str">
        <f t="shared" si="1"/>
        <v>P118_F5</v>
      </c>
      <c r="M79" s="39" t="s">
        <v>155</v>
      </c>
      <c r="N79" s="36" t="s">
        <v>156</v>
      </c>
      <c r="O79" s="44" t="s">
        <v>1109</v>
      </c>
      <c r="P79" s="41" t="s">
        <v>42</v>
      </c>
      <c r="Q79" s="42"/>
    </row>
    <row r="80" spans="2:17" x14ac:dyDescent="0.25">
      <c r="B80" s="34">
        <v>75</v>
      </c>
      <c r="C80" s="35" t="s">
        <v>149</v>
      </c>
      <c r="D80" s="36" t="s">
        <v>150</v>
      </c>
      <c r="E80" s="35">
        <v>2567</v>
      </c>
      <c r="F80" s="36" t="s">
        <v>99</v>
      </c>
      <c r="G80" s="35" t="s">
        <v>151</v>
      </c>
      <c r="H80" s="36" t="str">
        <f t="shared" si="2"/>
        <v>RLY_2567_C1_S08</v>
      </c>
      <c r="I80" s="35">
        <v>1183</v>
      </c>
      <c r="J80" s="37" t="s">
        <v>152</v>
      </c>
      <c r="K80" s="38" t="s">
        <v>128</v>
      </c>
      <c r="L80" s="37" t="str">
        <f t="shared" si="1"/>
        <v>P118_F4</v>
      </c>
      <c r="M80" s="39" t="s">
        <v>157</v>
      </c>
      <c r="N80" s="36" t="s">
        <v>158</v>
      </c>
      <c r="O80" s="44" t="s">
        <v>1110</v>
      </c>
      <c r="P80" s="41" t="s">
        <v>42</v>
      </c>
      <c r="Q80" s="42"/>
    </row>
    <row r="81" spans="2:17" x14ac:dyDescent="0.25">
      <c r="B81" s="34">
        <v>76</v>
      </c>
      <c r="C81" s="35" t="s">
        <v>149</v>
      </c>
      <c r="D81" s="36" t="s">
        <v>150</v>
      </c>
      <c r="E81" s="35">
        <v>2567</v>
      </c>
      <c r="F81" s="36" t="s">
        <v>99</v>
      </c>
      <c r="G81" s="35" t="s">
        <v>151</v>
      </c>
      <c r="H81" s="36" t="str">
        <f t="shared" si="2"/>
        <v>RLY_2567_C1_S08</v>
      </c>
      <c r="I81" s="35">
        <v>1177</v>
      </c>
      <c r="J81" s="37" t="s">
        <v>152</v>
      </c>
      <c r="K81" s="38" t="s">
        <v>159</v>
      </c>
      <c r="L81" s="37" t="str">
        <f t="shared" si="1"/>
        <v>P118_E4</v>
      </c>
      <c r="M81" s="39" t="s">
        <v>160</v>
      </c>
      <c r="N81" s="36" t="s">
        <v>161</v>
      </c>
      <c r="O81" s="44" t="s">
        <v>1111</v>
      </c>
      <c r="P81" s="41" t="s">
        <v>42</v>
      </c>
      <c r="Q81" s="42"/>
    </row>
    <row r="82" spans="2:17" x14ac:dyDescent="0.25">
      <c r="B82" s="34">
        <v>77</v>
      </c>
      <c r="C82" s="35" t="s">
        <v>149</v>
      </c>
      <c r="D82" s="36" t="s">
        <v>150</v>
      </c>
      <c r="E82" s="35">
        <v>2567</v>
      </c>
      <c r="F82" s="36" t="s">
        <v>99</v>
      </c>
      <c r="G82" s="35" t="s">
        <v>151</v>
      </c>
      <c r="H82" s="36" t="str">
        <f t="shared" si="2"/>
        <v>RLY_2567_C1_S08</v>
      </c>
      <c r="I82" s="35">
        <v>1179</v>
      </c>
      <c r="J82" s="37" t="s">
        <v>152</v>
      </c>
      <c r="K82" s="38" t="s">
        <v>127</v>
      </c>
      <c r="L82" s="37" t="str">
        <f t="shared" si="1"/>
        <v>P118_E6</v>
      </c>
      <c r="M82" s="39" t="s">
        <v>162</v>
      </c>
      <c r="N82" s="36" t="s">
        <v>163</v>
      </c>
      <c r="O82" s="44" t="s">
        <v>1112</v>
      </c>
      <c r="P82" s="41" t="s">
        <v>42</v>
      </c>
      <c r="Q82" s="42"/>
    </row>
    <row r="83" spans="2:17" x14ac:dyDescent="0.25">
      <c r="B83" s="34">
        <v>78</v>
      </c>
      <c r="C83" s="35" t="s">
        <v>149</v>
      </c>
      <c r="D83" s="36" t="s">
        <v>150</v>
      </c>
      <c r="E83" s="35">
        <v>2567</v>
      </c>
      <c r="F83" s="36" t="s">
        <v>99</v>
      </c>
      <c r="G83" s="35" t="s">
        <v>151</v>
      </c>
      <c r="H83" s="36" t="str">
        <f t="shared" si="2"/>
        <v>RLY_2567_C1_S08</v>
      </c>
      <c r="I83" s="35">
        <v>1173</v>
      </c>
      <c r="J83" s="37" t="s">
        <v>152</v>
      </c>
      <c r="K83" s="38" t="s">
        <v>125</v>
      </c>
      <c r="L83" s="37" t="str">
        <f t="shared" si="1"/>
        <v>P118_D6</v>
      </c>
      <c r="M83" s="39" t="s">
        <v>164</v>
      </c>
      <c r="N83" s="36" t="s">
        <v>165</v>
      </c>
      <c r="O83" s="44" t="s">
        <v>1838</v>
      </c>
      <c r="P83" s="41" t="s">
        <v>42</v>
      </c>
      <c r="Q83" s="42"/>
    </row>
    <row r="84" spans="2:17" x14ac:dyDescent="0.25">
      <c r="B84" s="34">
        <v>79</v>
      </c>
      <c r="C84" s="35" t="s">
        <v>149</v>
      </c>
      <c r="D84" s="36" t="s">
        <v>150</v>
      </c>
      <c r="E84" s="35">
        <v>2567</v>
      </c>
      <c r="F84" s="36" t="s">
        <v>99</v>
      </c>
      <c r="G84" s="35" t="s">
        <v>151</v>
      </c>
      <c r="H84" s="36" t="str">
        <f t="shared" si="2"/>
        <v>RLY_2567_C1_S08</v>
      </c>
      <c r="I84" s="35">
        <v>1172</v>
      </c>
      <c r="J84" s="37" t="s">
        <v>152</v>
      </c>
      <c r="K84" s="38" t="s">
        <v>122</v>
      </c>
      <c r="L84" s="37" t="str">
        <f t="shared" si="1"/>
        <v>P118_D5</v>
      </c>
      <c r="M84" s="39" t="s">
        <v>166</v>
      </c>
      <c r="N84" s="36" t="s">
        <v>167</v>
      </c>
      <c r="O84" s="44" t="s">
        <v>1113</v>
      </c>
      <c r="P84" s="41" t="s">
        <v>42</v>
      </c>
      <c r="Q84" s="42"/>
    </row>
    <row r="85" spans="2:17" x14ac:dyDescent="0.25">
      <c r="B85" s="34">
        <v>80</v>
      </c>
      <c r="C85" s="35" t="s">
        <v>149</v>
      </c>
      <c r="D85" s="36" t="s">
        <v>150</v>
      </c>
      <c r="E85" s="35">
        <v>2567</v>
      </c>
      <c r="F85" s="36" t="s">
        <v>99</v>
      </c>
      <c r="G85" s="35" t="s">
        <v>151</v>
      </c>
      <c r="H85" s="36" t="str">
        <f t="shared" si="2"/>
        <v>RLY_2567_C1_S08</v>
      </c>
      <c r="I85" s="35">
        <v>1171</v>
      </c>
      <c r="J85" s="37" t="s">
        <v>152</v>
      </c>
      <c r="K85" s="38" t="s">
        <v>168</v>
      </c>
      <c r="L85" s="37" t="str">
        <f t="shared" si="1"/>
        <v>P118_D4</v>
      </c>
      <c r="M85" s="39" t="s">
        <v>169</v>
      </c>
      <c r="N85" s="36" t="s">
        <v>170</v>
      </c>
      <c r="O85" s="44" t="s">
        <v>1114</v>
      </c>
      <c r="P85" s="41" t="s">
        <v>42</v>
      </c>
      <c r="Q85" s="42"/>
    </row>
    <row r="86" spans="2:17" x14ac:dyDescent="0.25">
      <c r="B86" s="34">
        <v>81</v>
      </c>
      <c r="C86" s="35" t="s">
        <v>149</v>
      </c>
      <c r="D86" s="36" t="s">
        <v>150</v>
      </c>
      <c r="E86" s="35">
        <v>2567</v>
      </c>
      <c r="F86" s="36" t="s">
        <v>99</v>
      </c>
      <c r="G86" s="35" t="s">
        <v>151</v>
      </c>
      <c r="H86" s="36" t="str">
        <f t="shared" si="2"/>
        <v>RLY_2567_C1_S08</v>
      </c>
      <c r="I86" s="35">
        <v>1149</v>
      </c>
      <c r="J86" s="37" t="s">
        <v>171</v>
      </c>
      <c r="K86" s="38" t="s">
        <v>130</v>
      </c>
      <c r="L86" s="37" t="str">
        <f>J86&amp;"_"&amp;K86</f>
        <v>P162_F6</v>
      </c>
      <c r="M86" s="39" t="s">
        <v>172</v>
      </c>
      <c r="N86" s="36" t="s">
        <v>173</v>
      </c>
      <c r="O86" s="44" t="s">
        <v>1115</v>
      </c>
      <c r="P86" s="41" t="s">
        <v>43</v>
      </c>
      <c r="Q86" s="42"/>
    </row>
    <row r="87" spans="2:17" x14ac:dyDescent="0.25">
      <c r="B87" s="34">
        <v>82</v>
      </c>
      <c r="C87" s="35" t="s">
        <v>149</v>
      </c>
      <c r="D87" s="36" t="s">
        <v>150</v>
      </c>
      <c r="E87" s="35">
        <v>2567</v>
      </c>
      <c r="F87" s="36" t="s">
        <v>99</v>
      </c>
      <c r="G87" s="35" t="s">
        <v>151</v>
      </c>
      <c r="H87" s="36" t="str">
        <f t="shared" si="2"/>
        <v>RLY_2567_C1_S08</v>
      </c>
      <c r="I87" s="35">
        <v>1148</v>
      </c>
      <c r="J87" s="37" t="s">
        <v>171</v>
      </c>
      <c r="K87" s="38" t="s">
        <v>129</v>
      </c>
      <c r="L87" s="37" t="str">
        <f t="shared" si="1"/>
        <v>P162_F5</v>
      </c>
      <c r="M87" s="39" t="s">
        <v>174</v>
      </c>
      <c r="N87" s="36" t="s">
        <v>175</v>
      </c>
      <c r="O87" s="44" t="s">
        <v>1839</v>
      </c>
      <c r="P87" s="41" t="s">
        <v>43</v>
      </c>
      <c r="Q87" s="42"/>
    </row>
    <row r="88" spans="2:17" x14ac:dyDescent="0.25">
      <c r="B88" s="34">
        <v>83</v>
      </c>
      <c r="C88" s="35" t="s">
        <v>149</v>
      </c>
      <c r="D88" s="36" t="s">
        <v>150</v>
      </c>
      <c r="E88" s="35">
        <v>2567</v>
      </c>
      <c r="F88" s="36" t="s">
        <v>99</v>
      </c>
      <c r="G88" s="35" t="s">
        <v>151</v>
      </c>
      <c r="H88" s="36" t="str">
        <f t="shared" si="2"/>
        <v>RLY_2567_C1_S08</v>
      </c>
      <c r="I88" s="35">
        <v>1147</v>
      </c>
      <c r="J88" s="37" t="s">
        <v>171</v>
      </c>
      <c r="K88" s="38" t="s">
        <v>128</v>
      </c>
      <c r="L88" s="37" t="str">
        <f t="shared" si="1"/>
        <v>P162_F4</v>
      </c>
      <c r="M88" s="39" t="s">
        <v>176</v>
      </c>
      <c r="N88" s="36" t="s">
        <v>177</v>
      </c>
      <c r="O88" s="44" t="s">
        <v>1104</v>
      </c>
      <c r="P88" s="41" t="s">
        <v>43</v>
      </c>
      <c r="Q88" s="42"/>
    </row>
    <row r="89" spans="2:17" x14ac:dyDescent="0.25">
      <c r="B89" s="34">
        <v>84</v>
      </c>
      <c r="C89" s="35" t="s">
        <v>149</v>
      </c>
      <c r="D89" s="36" t="s">
        <v>150</v>
      </c>
      <c r="E89" s="35">
        <v>2567</v>
      </c>
      <c r="F89" s="36" t="s">
        <v>99</v>
      </c>
      <c r="G89" s="35" t="s">
        <v>151</v>
      </c>
      <c r="H89" s="36" t="str">
        <f t="shared" si="2"/>
        <v>RLY_2567_C1_S08</v>
      </c>
      <c r="I89" s="35">
        <v>1141</v>
      </c>
      <c r="J89" s="37" t="s">
        <v>171</v>
      </c>
      <c r="K89" s="38" t="s">
        <v>159</v>
      </c>
      <c r="L89" s="37" t="str">
        <f t="shared" si="1"/>
        <v>P162_E4</v>
      </c>
      <c r="M89" s="39" t="s">
        <v>178</v>
      </c>
      <c r="N89" s="36" t="s">
        <v>179</v>
      </c>
      <c r="O89" s="44" t="s">
        <v>1106</v>
      </c>
      <c r="P89" s="41" t="s">
        <v>43</v>
      </c>
      <c r="Q89" s="42"/>
    </row>
    <row r="90" spans="2:17" x14ac:dyDescent="0.25">
      <c r="B90" s="34">
        <v>85</v>
      </c>
      <c r="C90" s="35" t="s">
        <v>149</v>
      </c>
      <c r="D90" s="36" t="s">
        <v>150</v>
      </c>
      <c r="E90" s="35">
        <v>2567</v>
      </c>
      <c r="F90" s="36" t="s">
        <v>99</v>
      </c>
      <c r="G90" s="35" t="s">
        <v>151</v>
      </c>
      <c r="H90" s="36" t="str">
        <f t="shared" si="2"/>
        <v>RLY_2567_C1_S08</v>
      </c>
      <c r="I90" s="35">
        <v>1143</v>
      </c>
      <c r="J90" s="37" t="s">
        <v>171</v>
      </c>
      <c r="K90" s="38" t="s">
        <v>127</v>
      </c>
      <c r="L90" s="37" t="str">
        <f t="shared" si="1"/>
        <v>P162_E6</v>
      </c>
      <c r="M90" s="39" t="s">
        <v>180</v>
      </c>
      <c r="N90" s="36" t="s">
        <v>181</v>
      </c>
      <c r="O90" s="44" t="s">
        <v>1107</v>
      </c>
      <c r="P90" s="41" t="s">
        <v>43</v>
      </c>
      <c r="Q90" s="42"/>
    </row>
    <row r="91" spans="2:17" x14ac:dyDescent="0.25">
      <c r="B91" s="34">
        <v>86</v>
      </c>
      <c r="C91" s="35" t="s">
        <v>149</v>
      </c>
      <c r="D91" s="36" t="s">
        <v>150</v>
      </c>
      <c r="E91" s="35">
        <v>2567</v>
      </c>
      <c r="F91" s="36" t="s">
        <v>99</v>
      </c>
      <c r="G91" s="35" t="s">
        <v>151</v>
      </c>
      <c r="H91" s="36" t="str">
        <f t="shared" si="2"/>
        <v>RLY_2567_C1_S08</v>
      </c>
      <c r="I91" s="35">
        <v>1137</v>
      </c>
      <c r="J91" s="37" t="s">
        <v>171</v>
      </c>
      <c r="K91" s="38" t="s">
        <v>125</v>
      </c>
      <c r="L91" s="37" t="str">
        <f>J91&amp;"_"&amp;K91</f>
        <v>P162_D6</v>
      </c>
      <c r="M91" s="39" t="s">
        <v>182</v>
      </c>
      <c r="N91" s="36" t="s">
        <v>183</v>
      </c>
      <c r="O91" s="44" t="s">
        <v>1116</v>
      </c>
      <c r="P91" s="41" t="s">
        <v>43</v>
      </c>
      <c r="Q91" s="42"/>
    </row>
    <row r="92" spans="2:17" x14ac:dyDescent="0.25">
      <c r="B92" s="34">
        <v>87</v>
      </c>
      <c r="C92" s="35" t="s">
        <v>149</v>
      </c>
      <c r="D92" s="36" t="s">
        <v>150</v>
      </c>
      <c r="E92" s="35">
        <v>2567</v>
      </c>
      <c r="F92" s="36" t="s">
        <v>99</v>
      </c>
      <c r="G92" s="35" t="s">
        <v>151</v>
      </c>
      <c r="H92" s="36" t="str">
        <f t="shared" si="2"/>
        <v>RLY_2567_C1_S08</v>
      </c>
      <c r="I92" s="35">
        <v>1136</v>
      </c>
      <c r="J92" s="37" t="s">
        <v>171</v>
      </c>
      <c r="K92" s="38" t="s">
        <v>122</v>
      </c>
      <c r="L92" s="37" t="str">
        <f t="shared" si="1"/>
        <v>P162_D5</v>
      </c>
      <c r="M92" s="39" t="s">
        <v>184</v>
      </c>
      <c r="N92" s="36" t="s">
        <v>185</v>
      </c>
      <c r="O92" s="44" t="s">
        <v>1117</v>
      </c>
      <c r="P92" s="41" t="s">
        <v>43</v>
      </c>
      <c r="Q92" s="42"/>
    </row>
    <row r="93" spans="2:17" x14ac:dyDescent="0.25">
      <c r="B93" s="34">
        <v>88</v>
      </c>
      <c r="C93" s="35" t="s">
        <v>149</v>
      </c>
      <c r="D93" s="36" t="s">
        <v>150</v>
      </c>
      <c r="E93" s="35">
        <v>2567</v>
      </c>
      <c r="F93" s="36" t="s">
        <v>99</v>
      </c>
      <c r="G93" s="35" t="s">
        <v>151</v>
      </c>
      <c r="H93" s="36" t="str">
        <f t="shared" si="2"/>
        <v>RLY_2567_C1_S08</v>
      </c>
      <c r="I93" s="35">
        <v>1135</v>
      </c>
      <c r="J93" s="37" t="s">
        <v>171</v>
      </c>
      <c r="K93" s="38" t="s">
        <v>168</v>
      </c>
      <c r="L93" s="37" t="str">
        <f t="shared" si="1"/>
        <v>P162_D4</v>
      </c>
      <c r="M93" s="39" t="s">
        <v>186</v>
      </c>
      <c r="N93" s="36" t="s">
        <v>187</v>
      </c>
      <c r="O93" s="44" t="s">
        <v>1840</v>
      </c>
      <c r="P93" s="41" t="s">
        <v>43</v>
      </c>
      <c r="Q93" s="42"/>
    </row>
    <row r="94" spans="2:17" hidden="1" x14ac:dyDescent="0.25">
      <c r="B94" s="34">
        <v>89</v>
      </c>
      <c r="C94" s="35" t="s">
        <v>149</v>
      </c>
      <c r="D94" s="36" t="s">
        <v>150</v>
      </c>
      <c r="E94" s="35">
        <v>2567</v>
      </c>
      <c r="F94" s="36" t="s">
        <v>99</v>
      </c>
      <c r="G94" s="35" t="s">
        <v>151</v>
      </c>
      <c r="H94" s="36" t="str">
        <f t="shared" si="2"/>
        <v>RLY_2567_C1_S08</v>
      </c>
      <c r="I94" s="35">
        <v>1182</v>
      </c>
      <c r="J94" s="37" t="s">
        <v>152</v>
      </c>
      <c r="K94" s="38" t="s">
        <v>188</v>
      </c>
      <c r="L94" s="37" t="str">
        <f t="shared" si="1"/>
        <v>P118_F3</v>
      </c>
      <c r="M94" s="39" t="s">
        <v>189</v>
      </c>
      <c r="N94" s="36" t="s">
        <v>190</v>
      </c>
      <c r="O94" s="44"/>
      <c r="P94" s="41" t="s">
        <v>58</v>
      </c>
      <c r="Q94" s="42"/>
    </row>
    <row r="95" spans="2:17" hidden="1" x14ac:dyDescent="0.25">
      <c r="B95" s="34">
        <v>90</v>
      </c>
      <c r="C95" s="35" t="s">
        <v>149</v>
      </c>
      <c r="D95" s="36" t="s">
        <v>150</v>
      </c>
      <c r="E95" s="35">
        <v>2567</v>
      </c>
      <c r="F95" s="36" t="s">
        <v>99</v>
      </c>
      <c r="G95" s="35" t="s">
        <v>151</v>
      </c>
      <c r="H95" s="36" t="str">
        <f t="shared" si="2"/>
        <v>RLY_2567_C1_S08</v>
      </c>
      <c r="I95" s="35">
        <v>1181</v>
      </c>
      <c r="J95" s="37" t="s">
        <v>152</v>
      </c>
      <c r="K95" s="38" t="s">
        <v>92</v>
      </c>
      <c r="L95" s="37" t="str">
        <f t="shared" si="1"/>
        <v>P118_F2</v>
      </c>
      <c r="M95" s="39" t="s">
        <v>191</v>
      </c>
      <c r="N95" s="36" t="s">
        <v>192</v>
      </c>
      <c r="O95" s="44"/>
      <c r="P95" s="41" t="s">
        <v>58</v>
      </c>
      <c r="Q95" s="42"/>
    </row>
    <row r="96" spans="2:17" hidden="1" x14ac:dyDescent="0.25">
      <c r="B96" s="34">
        <v>91</v>
      </c>
      <c r="C96" s="35" t="s">
        <v>149</v>
      </c>
      <c r="D96" s="36" t="s">
        <v>150</v>
      </c>
      <c r="E96" s="35">
        <v>2567</v>
      </c>
      <c r="F96" s="36" t="s">
        <v>99</v>
      </c>
      <c r="G96" s="35" t="s">
        <v>151</v>
      </c>
      <c r="H96" s="36" t="str">
        <f t="shared" si="2"/>
        <v>RLY_2567_C1_S08</v>
      </c>
      <c r="I96" s="35">
        <v>1180</v>
      </c>
      <c r="J96" s="37" t="s">
        <v>152</v>
      </c>
      <c r="K96" s="38" t="s">
        <v>121</v>
      </c>
      <c r="L96" s="37" t="str">
        <f t="shared" si="1"/>
        <v>P118_F1</v>
      </c>
      <c r="M96" s="39" t="s">
        <v>193</v>
      </c>
      <c r="N96" s="36" t="s">
        <v>194</v>
      </c>
      <c r="O96" s="44"/>
      <c r="P96" s="41" t="s">
        <v>58</v>
      </c>
      <c r="Q96" s="42"/>
    </row>
    <row r="97" spans="2:17" hidden="1" x14ac:dyDescent="0.25">
      <c r="B97" s="34">
        <v>92</v>
      </c>
      <c r="C97" s="35" t="s">
        <v>149</v>
      </c>
      <c r="D97" s="36" t="s">
        <v>150</v>
      </c>
      <c r="E97" s="35">
        <v>2567</v>
      </c>
      <c r="F97" s="36" t="s">
        <v>99</v>
      </c>
      <c r="G97" s="35" t="s">
        <v>151</v>
      </c>
      <c r="H97" s="36" t="str">
        <f t="shared" si="2"/>
        <v>RLY_2567_C1_S08</v>
      </c>
      <c r="I97" s="35">
        <v>1174</v>
      </c>
      <c r="J97" s="37" t="s">
        <v>152</v>
      </c>
      <c r="K97" s="38" t="s">
        <v>119</v>
      </c>
      <c r="L97" s="37" t="str">
        <f t="shared" si="1"/>
        <v>P118_E1</v>
      </c>
      <c r="M97" s="39" t="s">
        <v>195</v>
      </c>
      <c r="N97" s="36" t="s">
        <v>196</v>
      </c>
      <c r="O97" s="44"/>
      <c r="P97" s="41" t="s">
        <v>58</v>
      </c>
      <c r="Q97" s="42"/>
    </row>
    <row r="98" spans="2:17" hidden="1" x14ac:dyDescent="0.25">
      <c r="B98" s="34">
        <v>93</v>
      </c>
      <c r="C98" s="35" t="s">
        <v>149</v>
      </c>
      <c r="D98" s="36" t="s">
        <v>150</v>
      </c>
      <c r="E98" s="35">
        <v>2567</v>
      </c>
      <c r="F98" s="36" t="s">
        <v>99</v>
      </c>
      <c r="G98" s="35" t="s">
        <v>151</v>
      </c>
      <c r="H98" s="36" t="str">
        <f t="shared" si="2"/>
        <v>RLY_2567_C1_S08</v>
      </c>
      <c r="I98" s="35">
        <v>1176</v>
      </c>
      <c r="J98" s="37" t="s">
        <v>152</v>
      </c>
      <c r="K98" s="38" t="s">
        <v>91</v>
      </c>
      <c r="L98" s="37" t="str">
        <f t="shared" si="1"/>
        <v>P118_E3</v>
      </c>
      <c r="M98" s="39" t="s">
        <v>197</v>
      </c>
      <c r="N98" s="36" t="s">
        <v>198</v>
      </c>
      <c r="O98" s="44"/>
      <c r="P98" s="41" t="s">
        <v>58</v>
      </c>
      <c r="Q98" s="42"/>
    </row>
    <row r="99" spans="2:17" hidden="1" x14ac:dyDescent="0.25">
      <c r="B99" s="34">
        <v>94</v>
      </c>
      <c r="C99" s="35" t="s">
        <v>149</v>
      </c>
      <c r="D99" s="36" t="s">
        <v>150</v>
      </c>
      <c r="E99" s="35">
        <v>2567</v>
      </c>
      <c r="F99" s="36" t="s">
        <v>99</v>
      </c>
      <c r="G99" s="35" t="s">
        <v>151</v>
      </c>
      <c r="H99" s="36" t="str">
        <f t="shared" si="2"/>
        <v>RLY_2567_C1_S08</v>
      </c>
      <c r="I99" s="35">
        <v>1170</v>
      </c>
      <c r="J99" s="37" t="s">
        <v>152</v>
      </c>
      <c r="K99" s="38" t="s">
        <v>89</v>
      </c>
      <c r="L99" s="37" t="str">
        <f t="shared" si="1"/>
        <v>P118_D3</v>
      </c>
      <c r="M99" s="39" t="s">
        <v>199</v>
      </c>
      <c r="N99" s="36" t="s">
        <v>200</v>
      </c>
      <c r="O99" s="44"/>
      <c r="P99" s="41" t="s">
        <v>58</v>
      </c>
      <c r="Q99" s="42"/>
    </row>
    <row r="100" spans="2:17" hidden="1" x14ac:dyDescent="0.25">
      <c r="B100" s="34">
        <v>95</v>
      </c>
      <c r="C100" s="35" t="s">
        <v>149</v>
      </c>
      <c r="D100" s="36" t="s">
        <v>150</v>
      </c>
      <c r="E100" s="35">
        <v>2567</v>
      </c>
      <c r="F100" s="36" t="s">
        <v>99</v>
      </c>
      <c r="G100" s="35" t="s">
        <v>151</v>
      </c>
      <c r="H100" s="36" t="str">
        <f t="shared" si="2"/>
        <v>RLY_2567_C1_S08</v>
      </c>
      <c r="I100" s="35">
        <v>1169</v>
      </c>
      <c r="J100" s="37" t="s">
        <v>152</v>
      </c>
      <c r="K100" s="38" t="s">
        <v>118</v>
      </c>
      <c r="L100" s="37" t="str">
        <f t="shared" si="1"/>
        <v>P118_D2</v>
      </c>
      <c r="M100" s="39" t="s">
        <v>201</v>
      </c>
      <c r="N100" s="36" t="s">
        <v>202</v>
      </c>
      <c r="O100" s="44"/>
      <c r="P100" s="41" t="s">
        <v>58</v>
      </c>
      <c r="Q100" s="42"/>
    </row>
    <row r="101" spans="2:17" hidden="1" x14ac:dyDescent="0.25">
      <c r="B101" s="34">
        <v>96</v>
      </c>
      <c r="C101" s="35" t="s">
        <v>149</v>
      </c>
      <c r="D101" s="36" t="s">
        <v>150</v>
      </c>
      <c r="E101" s="35">
        <v>2567</v>
      </c>
      <c r="F101" s="36" t="s">
        <v>99</v>
      </c>
      <c r="G101" s="35" t="s">
        <v>151</v>
      </c>
      <c r="H101" s="36" t="str">
        <f t="shared" si="2"/>
        <v>RLY_2567_C1_S08</v>
      </c>
      <c r="I101" s="35">
        <v>1168</v>
      </c>
      <c r="J101" s="37" t="s">
        <v>152</v>
      </c>
      <c r="K101" s="38" t="s">
        <v>115</v>
      </c>
      <c r="L101" s="37" t="str">
        <f t="shared" si="1"/>
        <v>P118_D1</v>
      </c>
      <c r="M101" s="39" t="s">
        <v>203</v>
      </c>
      <c r="N101" s="36" t="s">
        <v>204</v>
      </c>
      <c r="O101" s="44"/>
      <c r="P101" s="41" t="s">
        <v>58</v>
      </c>
      <c r="Q101" s="42"/>
    </row>
    <row r="102" spans="2:17" hidden="1" x14ac:dyDescent="0.25">
      <c r="B102" s="34">
        <v>97</v>
      </c>
      <c r="C102" s="35" t="s">
        <v>149</v>
      </c>
      <c r="D102" s="36" t="s">
        <v>150</v>
      </c>
      <c r="E102" s="35">
        <v>2567</v>
      </c>
      <c r="F102" s="36" t="s">
        <v>99</v>
      </c>
      <c r="G102" s="35" t="s">
        <v>151</v>
      </c>
      <c r="H102" s="36" t="str">
        <f t="shared" si="2"/>
        <v>RLY_2567_C1_S08</v>
      </c>
      <c r="I102" s="35">
        <v>1146</v>
      </c>
      <c r="J102" s="37" t="s">
        <v>171</v>
      </c>
      <c r="K102" s="38" t="s">
        <v>188</v>
      </c>
      <c r="L102" s="37" t="str">
        <f t="shared" si="1"/>
        <v>P162_F3</v>
      </c>
      <c r="M102" s="39" t="s">
        <v>205</v>
      </c>
      <c r="N102" s="36" t="s">
        <v>206</v>
      </c>
      <c r="O102" s="44"/>
      <c r="P102" s="41" t="s">
        <v>58</v>
      </c>
      <c r="Q102" s="42"/>
    </row>
    <row r="103" spans="2:17" hidden="1" x14ac:dyDescent="0.25">
      <c r="B103" s="34">
        <v>98</v>
      </c>
      <c r="C103" s="35" t="s">
        <v>149</v>
      </c>
      <c r="D103" s="36" t="s">
        <v>150</v>
      </c>
      <c r="E103" s="35">
        <v>2567</v>
      </c>
      <c r="F103" s="36" t="s">
        <v>99</v>
      </c>
      <c r="G103" s="35" t="s">
        <v>151</v>
      </c>
      <c r="H103" s="36" t="str">
        <f t="shared" si="2"/>
        <v>RLY_2567_C1_S08</v>
      </c>
      <c r="I103" s="35">
        <v>1145</v>
      </c>
      <c r="J103" s="37" t="s">
        <v>171</v>
      </c>
      <c r="K103" s="38" t="s">
        <v>92</v>
      </c>
      <c r="L103" s="37" t="str">
        <f t="shared" si="1"/>
        <v>P162_F2</v>
      </c>
      <c r="M103" s="39" t="s">
        <v>207</v>
      </c>
      <c r="N103" s="36" t="s">
        <v>208</v>
      </c>
      <c r="O103" s="44"/>
      <c r="P103" s="41" t="s">
        <v>58</v>
      </c>
      <c r="Q103" s="42"/>
    </row>
    <row r="104" spans="2:17" hidden="1" x14ac:dyDescent="0.25">
      <c r="B104" s="34">
        <v>99</v>
      </c>
      <c r="C104" s="35" t="s">
        <v>149</v>
      </c>
      <c r="D104" s="36" t="s">
        <v>150</v>
      </c>
      <c r="E104" s="35">
        <v>2567</v>
      </c>
      <c r="F104" s="36" t="s">
        <v>99</v>
      </c>
      <c r="G104" s="35" t="s">
        <v>151</v>
      </c>
      <c r="H104" s="36" t="str">
        <f t="shared" si="2"/>
        <v>RLY_2567_C1_S08</v>
      </c>
      <c r="I104" s="35">
        <v>1144</v>
      </c>
      <c r="J104" s="37" t="s">
        <v>171</v>
      </c>
      <c r="K104" s="38" t="s">
        <v>121</v>
      </c>
      <c r="L104" s="37" t="str">
        <f t="shared" si="1"/>
        <v>P162_F1</v>
      </c>
      <c r="M104" s="39" t="s">
        <v>209</v>
      </c>
      <c r="N104" s="36" t="s">
        <v>210</v>
      </c>
      <c r="O104" s="44"/>
      <c r="P104" s="41" t="s">
        <v>58</v>
      </c>
      <c r="Q104" s="42"/>
    </row>
    <row r="105" spans="2:17" hidden="1" x14ac:dyDescent="0.25">
      <c r="B105" s="34">
        <v>100</v>
      </c>
      <c r="C105" s="35" t="s">
        <v>149</v>
      </c>
      <c r="D105" s="36" t="s">
        <v>150</v>
      </c>
      <c r="E105" s="35">
        <v>2567</v>
      </c>
      <c r="F105" s="36" t="s">
        <v>99</v>
      </c>
      <c r="G105" s="35" t="s">
        <v>151</v>
      </c>
      <c r="H105" s="36" t="str">
        <f t="shared" si="2"/>
        <v>RLY_2567_C1_S08</v>
      </c>
      <c r="I105" s="35">
        <v>1138</v>
      </c>
      <c r="J105" s="37" t="s">
        <v>171</v>
      </c>
      <c r="K105" s="38" t="s">
        <v>119</v>
      </c>
      <c r="L105" s="37" t="str">
        <f t="shared" si="1"/>
        <v>P162_E1</v>
      </c>
      <c r="M105" s="39" t="s">
        <v>211</v>
      </c>
      <c r="N105" s="36" t="s">
        <v>212</v>
      </c>
      <c r="O105" s="44"/>
      <c r="P105" s="41" t="s">
        <v>58</v>
      </c>
      <c r="Q105" s="42"/>
    </row>
    <row r="106" spans="2:17" hidden="1" x14ac:dyDescent="0.25">
      <c r="B106" s="34">
        <v>101</v>
      </c>
      <c r="C106" s="35" t="s">
        <v>149</v>
      </c>
      <c r="D106" s="36" t="s">
        <v>150</v>
      </c>
      <c r="E106" s="35">
        <v>2567</v>
      </c>
      <c r="F106" s="36" t="s">
        <v>99</v>
      </c>
      <c r="G106" s="35" t="s">
        <v>151</v>
      </c>
      <c r="H106" s="36" t="str">
        <f t="shared" si="2"/>
        <v>RLY_2567_C1_S08</v>
      </c>
      <c r="I106" s="35">
        <v>1140</v>
      </c>
      <c r="J106" s="37" t="s">
        <v>171</v>
      </c>
      <c r="K106" s="38" t="s">
        <v>91</v>
      </c>
      <c r="L106" s="37" t="str">
        <f t="shared" si="1"/>
        <v>P162_E3</v>
      </c>
      <c r="M106" s="39" t="s">
        <v>213</v>
      </c>
      <c r="N106" s="36" t="s">
        <v>214</v>
      </c>
      <c r="O106" s="44"/>
      <c r="P106" s="41" t="s">
        <v>58</v>
      </c>
      <c r="Q106" s="42"/>
    </row>
    <row r="107" spans="2:17" hidden="1" x14ac:dyDescent="0.25">
      <c r="B107" s="34">
        <v>102</v>
      </c>
      <c r="C107" s="35" t="s">
        <v>149</v>
      </c>
      <c r="D107" s="36" t="s">
        <v>150</v>
      </c>
      <c r="E107" s="35">
        <v>2567</v>
      </c>
      <c r="F107" s="36" t="s">
        <v>99</v>
      </c>
      <c r="G107" s="35" t="s">
        <v>151</v>
      </c>
      <c r="H107" s="36" t="str">
        <f t="shared" si="2"/>
        <v>RLY_2567_C1_S08</v>
      </c>
      <c r="I107" s="35">
        <v>1134</v>
      </c>
      <c r="J107" s="37" t="s">
        <v>171</v>
      </c>
      <c r="K107" s="38" t="s">
        <v>89</v>
      </c>
      <c r="L107" s="37" t="str">
        <f t="shared" si="1"/>
        <v>P162_D3</v>
      </c>
      <c r="M107" s="39" t="s">
        <v>215</v>
      </c>
      <c r="N107" s="36" t="s">
        <v>216</v>
      </c>
      <c r="O107" s="44"/>
      <c r="P107" s="41" t="s">
        <v>58</v>
      </c>
      <c r="Q107" s="42"/>
    </row>
    <row r="108" spans="2:17" hidden="1" x14ac:dyDescent="0.25">
      <c r="B108" s="34">
        <v>103</v>
      </c>
      <c r="C108" s="35" t="s">
        <v>149</v>
      </c>
      <c r="D108" s="36" t="s">
        <v>150</v>
      </c>
      <c r="E108" s="35">
        <v>2567</v>
      </c>
      <c r="F108" s="36" t="s">
        <v>99</v>
      </c>
      <c r="G108" s="35" t="s">
        <v>151</v>
      </c>
      <c r="H108" s="36" t="str">
        <f t="shared" si="2"/>
        <v>RLY_2567_C1_S08</v>
      </c>
      <c r="I108" s="35">
        <v>1133</v>
      </c>
      <c r="J108" s="37" t="s">
        <v>171</v>
      </c>
      <c r="K108" s="38" t="s">
        <v>118</v>
      </c>
      <c r="L108" s="37" t="str">
        <f t="shared" si="1"/>
        <v>P162_D2</v>
      </c>
      <c r="M108" s="39" t="s">
        <v>217</v>
      </c>
      <c r="N108" s="36"/>
      <c r="O108" s="40"/>
      <c r="P108" s="41" t="s">
        <v>98</v>
      </c>
      <c r="Q108" s="42"/>
    </row>
    <row r="109" spans="2:17" hidden="1" x14ac:dyDescent="0.25">
      <c r="B109" s="34">
        <v>104</v>
      </c>
      <c r="C109" s="35" t="s">
        <v>149</v>
      </c>
      <c r="D109" s="36" t="s">
        <v>150</v>
      </c>
      <c r="E109" s="35">
        <v>2567</v>
      </c>
      <c r="F109" s="36" t="s">
        <v>99</v>
      </c>
      <c r="G109" s="35" t="s">
        <v>151</v>
      </c>
      <c r="H109" s="36" t="str">
        <f t="shared" si="2"/>
        <v>RLY_2567_C1_S08</v>
      </c>
      <c r="I109" s="35">
        <v>1132</v>
      </c>
      <c r="J109" s="37" t="s">
        <v>171</v>
      </c>
      <c r="K109" s="38" t="s">
        <v>115</v>
      </c>
      <c r="L109" s="37" t="str">
        <f t="shared" si="1"/>
        <v>P162_D1</v>
      </c>
      <c r="M109" s="39" t="s">
        <v>218</v>
      </c>
      <c r="N109" s="36"/>
      <c r="O109" s="40"/>
      <c r="P109" s="41" t="s">
        <v>98</v>
      </c>
      <c r="Q109" s="42"/>
    </row>
    <row r="110" spans="2:17" hidden="1" x14ac:dyDescent="0.25">
      <c r="B110" s="34">
        <v>105</v>
      </c>
      <c r="C110" s="35" t="s">
        <v>149</v>
      </c>
      <c r="D110" s="36" t="s">
        <v>150</v>
      </c>
      <c r="E110" s="35">
        <v>2567</v>
      </c>
      <c r="F110" s="36" t="s">
        <v>99</v>
      </c>
      <c r="G110" s="35" t="s">
        <v>151</v>
      </c>
      <c r="H110" s="36" t="str">
        <f t="shared" si="2"/>
        <v>RLY_2567_C1_S08</v>
      </c>
      <c r="I110" s="35">
        <v>1167</v>
      </c>
      <c r="J110" s="37" t="s">
        <v>152</v>
      </c>
      <c r="K110" s="38" t="s">
        <v>109</v>
      </c>
      <c r="L110" s="37" t="str">
        <f t="shared" si="1"/>
        <v>P118_C6</v>
      </c>
      <c r="M110" s="39" t="s">
        <v>219</v>
      </c>
      <c r="N110" s="36"/>
      <c r="O110" s="40"/>
      <c r="P110" s="41" t="s">
        <v>98</v>
      </c>
      <c r="Q110" s="42"/>
    </row>
    <row r="111" spans="2:17" hidden="1" x14ac:dyDescent="0.25">
      <c r="B111" s="34">
        <v>106</v>
      </c>
      <c r="C111" s="35" t="s">
        <v>149</v>
      </c>
      <c r="D111" s="36" t="s">
        <v>150</v>
      </c>
      <c r="E111" s="35">
        <v>2567</v>
      </c>
      <c r="F111" s="36" t="s">
        <v>99</v>
      </c>
      <c r="G111" s="35" t="s">
        <v>151</v>
      </c>
      <c r="H111" s="36" t="str">
        <f t="shared" si="2"/>
        <v>RLY_2567_C1_S08</v>
      </c>
      <c r="I111" s="35">
        <v>1166</v>
      </c>
      <c r="J111" s="37" t="s">
        <v>152</v>
      </c>
      <c r="K111" s="38" t="s">
        <v>108</v>
      </c>
      <c r="L111" s="37" t="str">
        <f t="shared" si="1"/>
        <v>P118_C5</v>
      </c>
      <c r="M111" s="39" t="s">
        <v>220</v>
      </c>
      <c r="N111" s="36"/>
      <c r="O111" s="40"/>
      <c r="P111" s="41" t="s">
        <v>98</v>
      </c>
      <c r="Q111" s="42"/>
    </row>
    <row r="112" spans="2:17" hidden="1" x14ac:dyDescent="0.25">
      <c r="B112" s="34">
        <v>107</v>
      </c>
      <c r="C112" s="35" t="s">
        <v>149</v>
      </c>
      <c r="D112" s="36" t="s">
        <v>150</v>
      </c>
      <c r="E112" s="35">
        <v>2567</v>
      </c>
      <c r="F112" s="36" t="s">
        <v>99</v>
      </c>
      <c r="G112" s="35" t="s">
        <v>151</v>
      </c>
      <c r="H112" s="36" t="str">
        <f t="shared" si="2"/>
        <v>RLY_2567_C1_S08</v>
      </c>
      <c r="I112" s="35">
        <v>1165</v>
      </c>
      <c r="J112" s="37" t="s">
        <v>152</v>
      </c>
      <c r="K112" s="38" t="s">
        <v>221</v>
      </c>
      <c r="L112" s="37" t="str">
        <f t="shared" si="1"/>
        <v>P118_C4</v>
      </c>
      <c r="M112" s="39" t="s">
        <v>222</v>
      </c>
      <c r="N112" s="36"/>
      <c r="O112" s="40"/>
      <c r="P112" s="41" t="s">
        <v>98</v>
      </c>
      <c r="Q112" s="42"/>
    </row>
    <row r="113" spans="2:17" hidden="1" x14ac:dyDescent="0.25">
      <c r="B113" s="34">
        <v>108</v>
      </c>
      <c r="C113" s="35" t="s">
        <v>149</v>
      </c>
      <c r="D113" s="36" t="s">
        <v>150</v>
      </c>
      <c r="E113" s="35">
        <v>2567</v>
      </c>
      <c r="F113" s="36" t="s">
        <v>99</v>
      </c>
      <c r="G113" s="35" t="s">
        <v>151</v>
      </c>
      <c r="H113" s="36" t="str">
        <f t="shared" si="2"/>
        <v>RLY_2567_C1_S08</v>
      </c>
      <c r="I113" s="35">
        <v>1159</v>
      </c>
      <c r="J113" s="37" t="s">
        <v>152</v>
      </c>
      <c r="K113" s="38" t="s">
        <v>223</v>
      </c>
      <c r="L113" s="37" t="str">
        <f t="shared" si="1"/>
        <v>P118_B4</v>
      </c>
      <c r="M113" s="39" t="s">
        <v>224</v>
      </c>
      <c r="N113" s="36"/>
      <c r="O113" s="40"/>
      <c r="P113" s="41" t="s">
        <v>98</v>
      </c>
      <c r="Q113" s="42"/>
    </row>
    <row r="114" spans="2:17" hidden="1" x14ac:dyDescent="0.25">
      <c r="B114" s="34">
        <v>109</v>
      </c>
      <c r="C114" s="35" t="s">
        <v>149</v>
      </c>
      <c r="D114" s="36" t="s">
        <v>150</v>
      </c>
      <c r="E114" s="35">
        <v>2567</v>
      </c>
      <c r="F114" s="36" t="s">
        <v>99</v>
      </c>
      <c r="G114" s="35" t="s">
        <v>151</v>
      </c>
      <c r="H114" s="36" t="str">
        <f t="shared" si="2"/>
        <v>RLY_2567_C1_S08</v>
      </c>
      <c r="I114" s="35">
        <v>1161</v>
      </c>
      <c r="J114" s="37" t="s">
        <v>152</v>
      </c>
      <c r="K114" s="38" t="s">
        <v>107</v>
      </c>
      <c r="L114" s="37" t="str">
        <f t="shared" si="1"/>
        <v>P118_B6</v>
      </c>
      <c r="M114" s="39" t="s">
        <v>225</v>
      </c>
      <c r="N114" s="36"/>
      <c r="O114" s="40"/>
      <c r="P114" s="41" t="s">
        <v>98</v>
      </c>
      <c r="Q114" s="42"/>
    </row>
    <row r="115" spans="2:17" hidden="1" x14ac:dyDescent="0.25">
      <c r="B115" s="34">
        <v>110</v>
      </c>
      <c r="C115" s="35" t="s">
        <v>149</v>
      </c>
      <c r="D115" s="36" t="s">
        <v>150</v>
      </c>
      <c r="E115" s="35">
        <v>2567</v>
      </c>
      <c r="F115" s="36" t="s">
        <v>99</v>
      </c>
      <c r="G115" s="35" t="s">
        <v>151</v>
      </c>
      <c r="H115" s="36" t="str">
        <f t="shared" si="2"/>
        <v>RLY_2567_C1_S08</v>
      </c>
      <c r="I115" s="35">
        <v>1155</v>
      </c>
      <c r="J115" s="37" t="s">
        <v>152</v>
      </c>
      <c r="K115" s="38" t="s">
        <v>105</v>
      </c>
      <c r="L115" s="37" t="str">
        <f t="shared" si="1"/>
        <v>P118_A6</v>
      </c>
      <c r="M115" s="39" t="s">
        <v>226</v>
      </c>
      <c r="N115" s="36"/>
      <c r="O115" s="40"/>
      <c r="P115" s="41" t="s">
        <v>98</v>
      </c>
      <c r="Q115" s="42"/>
    </row>
    <row r="116" spans="2:17" hidden="1" x14ac:dyDescent="0.25">
      <c r="B116" s="34">
        <v>111</v>
      </c>
      <c r="C116" s="35" t="s">
        <v>149</v>
      </c>
      <c r="D116" s="36" t="s">
        <v>150</v>
      </c>
      <c r="E116" s="35">
        <v>2567</v>
      </c>
      <c r="F116" s="36" t="s">
        <v>99</v>
      </c>
      <c r="G116" s="35" t="s">
        <v>151</v>
      </c>
      <c r="H116" s="36" t="str">
        <f t="shared" si="2"/>
        <v>RLY_2567_C1_S08</v>
      </c>
      <c r="I116" s="35">
        <v>1154</v>
      </c>
      <c r="J116" s="37" t="s">
        <v>152</v>
      </c>
      <c r="K116" s="38" t="s">
        <v>104</v>
      </c>
      <c r="L116" s="37" t="str">
        <f t="shared" si="1"/>
        <v>P118_A5</v>
      </c>
      <c r="M116" s="39" t="s">
        <v>227</v>
      </c>
      <c r="N116" s="36"/>
      <c r="O116" s="40"/>
      <c r="P116" s="41" t="s">
        <v>98</v>
      </c>
      <c r="Q116" s="42"/>
    </row>
    <row r="117" spans="2:17" hidden="1" x14ac:dyDescent="0.25">
      <c r="B117" s="34">
        <v>112</v>
      </c>
      <c r="C117" s="35" t="s">
        <v>149</v>
      </c>
      <c r="D117" s="36" t="s">
        <v>150</v>
      </c>
      <c r="E117" s="35">
        <v>2567</v>
      </c>
      <c r="F117" s="36" t="s">
        <v>99</v>
      </c>
      <c r="G117" s="35" t="s">
        <v>151</v>
      </c>
      <c r="H117" s="36" t="str">
        <f t="shared" si="2"/>
        <v>RLY_2567_C1_S08</v>
      </c>
      <c r="I117" s="35">
        <v>1153</v>
      </c>
      <c r="J117" s="37" t="s">
        <v>152</v>
      </c>
      <c r="K117" s="38" t="s">
        <v>101</v>
      </c>
      <c r="L117" s="37" t="str">
        <f t="shared" si="1"/>
        <v>P118_A4</v>
      </c>
      <c r="M117" s="39" t="s">
        <v>228</v>
      </c>
      <c r="N117" s="36"/>
      <c r="O117" s="40"/>
      <c r="P117" s="41" t="s">
        <v>98</v>
      </c>
      <c r="Q117" s="42"/>
    </row>
    <row r="118" spans="2:17" hidden="1" x14ac:dyDescent="0.25">
      <c r="B118" s="34">
        <v>113</v>
      </c>
      <c r="C118" s="35" t="s">
        <v>149</v>
      </c>
      <c r="D118" s="36" t="s">
        <v>150</v>
      </c>
      <c r="E118" s="35">
        <v>2567</v>
      </c>
      <c r="F118" s="36" t="s">
        <v>99</v>
      </c>
      <c r="G118" s="35" t="s">
        <v>151</v>
      </c>
      <c r="H118" s="36" t="str">
        <f t="shared" si="2"/>
        <v>RLY_2567_C1_S08</v>
      </c>
      <c r="I118" s="35">
        <v>1131</v>
      </c>
      <c r="J118" s="37" t="s">
        <v>171</v>
      </c>
      <c r="K118" s="38" t="s">
        <v>109</v>
      </c>
      <c r="L118" s="37" t="str">
        <f t="shared" si="1"/>
        <v>P162_C6</v>
      </c>
      <c r="M118" s="39" t="s">
        <v>229</v>
      </c>
      <c r="N118" s="36"/>
      <c r="O118" s="40"/>
      <c r="P118" s="41" t="s">
        <v>98</v>
      </c>
      <c r="Q118" s="42"/>
    </row>
    <row r="119" spans="2:17" hidden="1" x14ac:dyDescent="0.25">
      <c r="B119" s="34">
        <v>114</v>
      </c>
      <c r="C119" s="35" t="s">
        <v>149</v>
      </c>
      <c r="D119" s="36" t="s">
        <v>150</v>
      </c>
      <c r="E119" s="35">
        <v>2567</v>
      </c>
      <c r="F119" s="36" t="s">
        <v>99</v>
      </c>
      <c r="G119" s="35" t="s">
        <v>151</v>
      </c>
      <c r="H119" s="36" t="str">
        <f t="shared" si="2"/>
        <v>RLY_2567_C1_S08</v>
      </c>
      <c r="I119" s="35">
        <v>1130</v>
      </c>
      <c r="J119" s="37" t="s">
        <v>171</v>
      </c>
      <c r="K119" s="38" t="s">
        <v>108</v>
      </c>
      <c r="L119" s="37" t="str">
        <f t="shared" si="1"/>
        <v>P162_C5</v>
      </c>
      <c r="M119" s="39" t="s">
        <v>230</v>
      </c>
      <c r="N119" s="36"/>
      <c r="O119" s="40"/>
      <c r="P119" s="41" t="s">
        <v>98</v>
      </c>
      <c r="Q119" s="42"/>
    </row>
    <row r="120" spans="2:17" hidden="1" x14ac:dyDescent="0.25">
      <c r="B120" s="34">
        <v>115</v>
      </c>
      <c r="C120" s="35" t="s">
        <v>149</v>
      </c>
      <c r="D120" s="36" t="s">
        <v>150</v>
      </c>
      <c r="E120" s="35">
        <v>2567</v>
      </c>
      <c r="F120" s="36" t="s">
        <v>99</v>
      </c>
      <c r="G120" s="35" t="s">
        <v>151</v>
      </c>
      <c r="H120" s="36" t="str">
        <f t="shared" si="2"/>
        <v>RLY_2567_C1_S08</v>
      </c>
      <c r="I120" s="35">
        <v>1129</v>
      </c>
      <c r="J120" s="37" t="s">
        <v>171</v>
      </c>
      <c r="K120" s="38" t="s">
        <v>221</v>
      </c>
      <c r="L120" s="37" t="str">
        <f t="shared" si="1"/>
        <v>P162_C4</v>
      </c>
      <c r="M120" s="39" t="s">
        <v>231</v>
      </c>
      <c r="N120" s="36"/>
      <c r="O120" s="40"/>
      <c r="P120" s="41" t="s">
        <v>98</v>
      </c>
      <c r="Q120" s="42"/>
    </row>
    <row r="121" spans="2:17" hidden="1" x14ac:dyDescent="0.25">
      <c r="B121" s="34">
        <v>116</v>
      </c>
      <c r="C121" s="35" t="s">
        <v>149</v>
      </c>
      <c r="D121" s="36" t="s">
        <v>150</v>
      </c>
      <c r="E121" s="35">
        <v>2567</v>
      </c>
      <c r="F121" s="36" t="s">
        <v>99</v>
      </c>
      <c r="G121" s="35" t="s">
        <v>151</v>
      </c>
      <c r="H121" s="36" t="str">
        <f t="shared" si="2"/>
        <v>RLY_2567_C1_S08</v>
      </c>
      <c r="I121" s="35">
        <v>1123</v>
      </c>
      <c r="J121" s="37" t="s">
        <v>171</v>
      </c>
      <c r="K121" s="38" t="s">
        <v>223</v>
      </c>
      <c r="L121" s="37" t="str">
        <f t="shared" si="1"/>
        <v>P162_B4</v>
      </c>
      <c r="M121" s="39" t="s">
        <v>232</v>
      </c>
      <c r="N121" s="36"/>
      <c r="O121" s="40"/>
      <c r="P121" s="41" t="s">
        <v>98</v>
      </c>
      <c r="Q121" s="42"/>
    </row>
    <row r="122" spans="2:17" hidden="1" x14ac:dyDescent="0.25">
      <c r="B122" s="34">
        <v>117</v>
      </c>
      <c r="C122" s="35" t="s">
        <v>149</v>
      </c>
      <c r="D122" s="36" t="s">
        <v>150</v>
      </c>
      <c r="E122" s="35">
        <v>2567</v>
      </c>
      <c r="F122" s="36" t="s">
        <v>99</v>
      </c>
      <c r="G122" s="35" t="s">
        <v>151</v>
      </c>
      <c r="H122" s="36" t="str">
        <f t="shared" si="2"/>
        <v>RLY_2567_C1_S08</v>
      </c>
      <c r="I122" s="35">
        <v>1125</v>
      </c>
      <c r="J122" s="37" t="s">
        <v>171</v>
      </c>
      <c r="K122" s="38" t="s">
        <v>107</v>
      </c>
      <c r="L122" s="37" t="str">
        <f t="shared" si="1"/>
        <v>P162_B6</v>
      </c>
      <c r="M122" s="39" t="s">
        <v>233</v>
      </c>
      <c r="N122" s="36"/>
      <c r="O122" s="40"/>
      <c r="P122" s="41" t="s">
        <v>98</v>
      </c>
      <c r="Q122" s="42"/>
    </row>
    <row r="123" spans="2:17" hidden="1" x14ac:dyDescent="0.25">
      <c r="B123" s="34">
        <v>118</v>
      </c>
      <c r="C123" s="35" t="s">
        <v>149</v>
      </c>
      <c r="D123" s="36" t="s">
        <v>150</v>
      </c>
      <c r="E123" s="35">
        <v>2567</v>
      </c>
      <c r="F123" s="36" t="s">
        <v>99</v>
      </c>
      <c r="G123" s="35" t="s">
        <v>151</v>
      </c>
      <c r="H123" s="36" t="str">
        <f t="shared" si="2"/>
        <v>RLY_2567_C1_S08</v>
      </c>
      <c r="I123" s="35">
        <v>1119</v>
      </c>
      <c r="J123" s="37" t="s">
        <v>171</v>
      </c>
      <c r="K123" s="38" t="s">
        <v>105</v>
      </c>
      <c r="L123" s="37" t="str">
        <f t="shared" si="1"/>
        <v>P162_A6</v>
      </c>
      <c r="M123" s="39" t="s">
        <v>234</v>
      </c>
      <c r="N123" s="36"/>
      <c r="O123" s="40"/>
      <c r="P123" s="41" t="s">
        <v>98</v>
      </c>
      <c r="Q123" s="42"/>
    </row>
    <row r="124" spans="2:17" hidden="1" x14ac:dyDescent="0.25">
      <c r="B124" s="34">
        <v>119</v>
      </c>
      <c r="C124" s="35" t="s">
        <v>149</v>
      </c>
      <c r="D124" s="36" t="s">
        <v>150</v>
      </c>
      <c r="E124" s="35">
        <v>2567</v>
      </c>
      <c r="F124" s="36" t="s">
        <v>99</v>
      </c>
      <c r="G124" s="35" t="s">
        <v>151</v>
      </c>
      <c r="H124" s="36" t="str">
        <f t="shared" si="2"/>
        <v>RLY_2567_C1_S08</v>
      </c>
      <c r="I124" s="35">
        <v>1118</v>
      </c>
      <c r="J124" s="37" t="s">
        <v>171</v>
      </c>
      <c r="K124" s="38" t="s">
        <v>104</v>
      </c>
      <c r="L124" s="37" t="str">
        <f t="shared" si="1"/>
        <v>P162_A5</v>
      </c>
      <c r="M124" s="39" t="s">
        <v>235</v>
      </c>
      <c r="N124" s="36"/>
      <c r="O124" s="40"/>
      <c r="P124" s="41" t="s">
        <v>98</v>
      </c>
      <c r="Q124" s="42"/>
    </row>
    <row r="125" spans="2:17" hidden="1" x14ac:dyDescent="0.25">
      <c r="B125" s="34">
        <v>120</v>
      </c>
      <c r="C125" s="35" t="s">
        <v>149</v>
      </c>
      <c r="D125" s="36" t="s">
        <v>150</v>
      </c>
      <c r="E125" s="35">
        <v>2567</v>
      </c>
      <c r="F125" s="36" t="s">
        <v>99</v>
      </c>
      <c r="G125" s="35" t="s">
        <v>151</v>
      </c>
      <c r="H125" s="36" t="str">
        <f t="shared" si="2"/>
        <v>RLY_2567_C1_S08</v>
      </c>
      <c r="I125" s="35">
        <v>1117</v>
      </c>
      <c r="J125" s="37" t="s">
        <v>171</v>
      </c>
      <c r="K125" s="38" t="s">
        <v>101</v>
      </c>
      <c r="L125" s="37" t="str">
        <f t="shared" si="1"/>
        <v>P162_A4</v>
      </c>
      <c r="M125" s="39" t="s">
        <v>236</v>
      </c>
      <c r="N125" s="36"/>
      <c r="O125" s="40"/>
      <c r="P125" s="41" t="s">
        <v>98</v>
      </c>
      <c r="Q125" s="42"/>
    </row>
    <row r="126" spans="2:17" hidden="1" x14ac:dyDescent="0.25">
      <c r="B126" s="34">
        <v>121</v>
      </c>
      <c r="C126" s="35" t="s">
        <v>149</v>
      </c>
      <c r="D126" s="36" t="s">
        <v>150</v>
      </c>
      <c r="E126" s="35">
        <v>2567</v>
      </c>
      <c r="F126" s="36" t="s">
        <v>99</v>
      </c>
      <c r="G126" s="35" t="s">
        <v>151</v>
      </c>
      <c r="H126" s="36" t="str">
        <f t="shared" si="2"/>
        <v>RLY_2567_C1_S08</v>
      </c>
      <c r="I126" s="35">
        <v>1164</v>
      </c>
      <c r="J126" s="37" t="s">
        <v>152</v>
      </c>
      <c r="K126" s="38" t="s">
        <v>88</v>
      </c>
      <c r="L126" s="37" t="str">
        <f t="shared" si="1"/>
        <v>P118_C3</v>
      </c>
      <c r="M126" s="39" t="s">
        <v>237</v>
      </c>
      <c r="N126" s="36"/>
      <c r="O126" s="40"/>
      <c r="P126" s="41" t="s">
        <v>98</v>
      </c>
      <c r="Q126" s="42"/>
    </row>
    <row r="127" spans="2:17" hidden="1" x14ac:dyDescent="0.25">
      <c r="B127" s="34">
        <v>122</v>
      </c>
      <c r="C127" s="35" t="s">
        <v>149</v>
      </c>
      <c r="D127" s="36" t="s">
        <v>150</v>
      </c>
      <c r="E127" s="35">
        <v>2567</v>
      </c>
      <c r="F127" s="36" t="s">
        <v>99</v>
      </c>
      <c r="G127" s="35" t="s">
        <v>151</v>
      </c>
      <c r="H127" s="36" t="str">
        <f t="shared" si="2"/>
        <v>RLY_2567_C1_S08</v>
      </c>
      <c r="I127" s="35">
        <v>1163</v>
      </c>
      <c r="J127" s="37" t="s">
        <v>152</v>
      </c>
      <c r="K127" s="38" t="s">
        <v>100</v>
      </c>
      <c r="L127" s="37" t="str">
        <f t="shared" si="1"/>
        <v>P118_C2</v>
      </c>
      <c r="M127" s="39" t="s">
        <v>238</v>
      </c>
      <c r="N127" s="36"/>
      <c r="O127" s="40"/>
      <c r="P127" s="41" t="s">
        <v>98</v>
      </c>
      <c r="Q127" s="42"/>
    </row>
    <row r="128" spans="2:17" hidden="1" x14ac:dyDescent="0.25">
      <c r="B128" s="34">
        <v>123</v>
      </c>
      <c r="C128" s="35" t="s">
        <v>149</v>
      </c>
      <c r="D128" s="36" t="s">
        <v>150</v>
      </c>
      <c r="E128" s="35">
        <v>2567</v>
      </c>
      <c r="F128" s="36" t="s">
        <v>99</v>
      </c>
      <c r="G128" s="35" t="s">
        <v>151</v>
      </c>
      <c r="H128" s="36" t="str">
        <f t="shared" si="2"/>
        <v>RLY_2567_C1_S08</v>
      </c>
      <c r="I128" s="35">
        <v>1162</v>
      </c>
      <c r="J128" s="37" t="s">
        <v>152</v>
      </c>
      <c r="K128" s="38" t="s">
        <v>99</v>
      </c>
      <c r="L128" s="37" t="str">
        <f t="shared" si="1"/>
        <v>P118_C1</v>
      </c>
      <c r="M128" s="39" t="s">
        <v>239</v>
      </c>
      <c r="N128" s="36"/>
      <c r="O128" s="40"/>
      <c r="P128" s="41" t="s">
        <v>98</v>
      </c>
      <c r="Q128" s="42"/>
    </row>
    <row r="129" spans="2:17" hidden="1" x14ac:dyDescent="0.25">
      <c r="B129" s="34">
        <v>124</v>
      </c>
      <c r="C129" s="35" t="s">
        <v>149</v>
      </c>
      <c r="D129" s="36" t="s">
        <v>150</v>
      </c>
      <c r="E129" s="35">
        <v>2567</v>
      </c>
      <c r="F129" s="36" t="s">
        <v>99</v>
      </c>
      <c r="G129" s="35" t="s">
        <v>151</v>
      </c>
      <c r="H129" s="36" t="str">
        <f t="shared" si="2"/>
        <v>RLY_2567_C1_S08</v>
      </c>
      <c r="I129" s="35">
        <v>1156</v>
      </c>
      <c r="J129" s="37" t="s">
        <v>152</v>
      </c>
      <c r="K129" s="38" t="s">
        <v>80</v>
      </c>
      <c r="L129" s="37" t="str">
        <f t="shared" si="1"/>
        <v>P118_B1</v>
      </c>
      <c r="M129" s="39" t="s">
        <v>240</v>
      </c>
      <c r="N129" s="36"/>
      <c r="O129" s="40"/>
      <c r="P129" s="41" t="s">
        <v>98</v>
      </c>
      <c r="Q129" s="42"/>
    </row>
    <row r="130" spans="2:17" hidden="1" x14ac:dyDescent="0.25">
      <c r="B130" s="34">
        <v>125</v>
      </c>
      <c r="C130" s="35" t="s">
        <v>149</v>
      </c>
      <c r="D130" s="36" t="s">
        <v>150</v>
      </c>
      <c r="E130" s="35">
        <v>2567</v>
      </c>
      <c r="F130" s="36" t="s">
        <v>99</v>
      </c>
      <c r="G130" s="35" t="s">
        <v>151</v>
      </c>
      <c r="H130" s="36" t="str">
        <f t="shared" si="2"/>
        <v>RLY_2567_C1_S08</v>
      </c>
      <c r="I130" s="35">
        <v>1158</v>
      </c>
      <c r="J130" s="37" t="s">
        <v>152</v>
      </c>
      <c r="K130" s="38" t="s">
        <v>87</v>
      </c>
      <c r="L130" s="37" t="str">
        <f t="shared" si="1"/>
        <v>P118_B3</v>
      </c>
      <c r="M130" s="39" t="s">
        <v>241</v>
      </c>
      <c r="N130" s="36"/>
      <c r="O130" s="40"/>
      <c r="P130" s="41" t="s">
        <v>98</v>
      </c>
      <c r="Q130" s="42"/>
    </row>
    <row r="131" spans="2:17" hidden="1" x14ac:dyDescent="0.25">
      <c r="B131" s="34">
        <v>126</v>
      </c>
      <c r="C131" s="35" t="s">
        <v>149</v>
      </c>
      <c r="D131" s="36" t="s">
        <v>150</v>
      </c>
      <c r="E131" s="35">
        <v>2567</v>
      </c>
      <c r="F131" s="36" t="s">
        <v>99</v>
      </c>
      <c r="G131" s="35" t="s">
        <v>151</v>
      </c>
      <c r="H131" s="36" t="str">
        <f t="shared" si="2"/>
        <v>RLY_2567_C1_S08</v>
      </c>
      <c r="I131" s="35">
        <v>1152</v>
      </c>
      <c r="J131" s="37" t="s">
        <v>152</v>
      </c>
      <c r="K131" s="38" t="s">
        <v>85</v>
      </c>
      <c r="L131" s="37" t="str">
        <f t="shared" si="1"/>
        <v>P118_A3</v>
      </c>
      <c r="M131" s="39" t="s">
        <v>242</v>
      </c>
      <c r="N131" s="36"/>
      <c r="O131" s="40"/>
      <c r="P131" s="41" t="s">
        <v>98</v>
      </c>
      <c r="Q131" s="42"/>
    </row>
    <row r="132" spans="2:17" hidden="1" x14ac:dyDescent="0.25">
      <c r="B132" s="34">
        <v>127</v>
      </c>
      <c r="C132" s="35" t="s">
        <v>149</v>
      </c>
      <c r="D132" s="36" t="s">
        <v>150</v>
      </c>
      <c r="E132" s="35">
        <v>2567</v>
      </c>
      <c r="F132" s="36" t="s">
        <v>99</v>
      </c>
      <c r="G132" s="35" t="s">
        <v>151</v>
      </c>
      <c r="H132" s="36" t="str">
        <f t="shared" si="2"/>
        <v>RLY_2567_C1_S08</v>
      </c>
      <c r="I132" s="35">
        <v>1151</v>
      </c>
      <c r="J132" s="37" t="s">
        <v>152</v>
      </c>
      <c r="K132" s="38" t="s">
        <v>81</v>
      </c>
      <c r="L132" s="37" t="str">
        <f t="shared" si="1"/>
        <v>P118_A2</v>
      </c>
      <c r="M132" s="39" t="s">
        <v>243</v>
      </c>
      <c r="N132" s="36"/>
      <c r="O132" s="40"/>
      <c r="P132" s="41" t="s">
        <v>98</v>
      </c>
      <c r="Q132" s="42"/>
    </row>
    <row r="133" spans="2:17" hidden="1" x14ac:dyDescent="0.25">
      <c r="B133" s="34">
        <v>128</v>
      </c>
      <c r="C133" s="35" t="s">
        <v>149</v>
      </c>
      <c r="D133" s="36" t="s">
        <v>150</v>
      </c>
      <c r="E133" s="35">
        <v>2567</v>
      </c>
      <c r="F133" s="36" t="s">
        <v>99</v>
      </c>
      <c r="G133" s="35" t="s">
        <v>151</v>
      </c>
      <c r="H133" s="36" t="str">
        <f t="shared" si="2"/>
        <v>RLY_2567_C1_S08</v>
      </c>
      <c r="I133" s="35">
        <v>1150</v>
      </c>
      <c r="J133" s="37" t="s">
        <v>152</v>
      </c>
      <c r="K133" s="38" t="s">
        <v>75</v>
      </c>
      <c r="L133" s="37" t="str">
        <f t="shared" si="1"/>
        <v>P118_A1</v>
      </c>
      <c r="M133" s="39" t="s">
        <v>244</v>
      </c>
      <c r="N133" s="36"/>
      <c r="O133" s="40"/>
      <c r="P133" s="41" t="s">
        <v>98</v>
      </c>
      <c r="Q133" s="42"/>
    </row>
    <row r="134" spans="2:17" hidden="1" x14ac:dyDescent="0.25">
      <c r="B134" s="34">
        <v>129</v>
      </c>
      <c r="C134" s="35" t="s">
        <v>149</v>
      </c>
      <c r="D134" s="36" t="s">
        <v>150</v>
      </c>
      <c r="E134" s="35">
        <v>2567</v>
      </c>
      <c r="F134" s="36" t="s">
        <v>99</v>
      </c>
      <c r="G134" s="35" t="s">
        <v>151</v>
      </c>
      <c r="H134" s="36" t="str">
        <f t="shared" si="2"/>
        <v>RLY_2567_C1_S08</v>
      </c>
      <c r="I134" s="35">
        <v>1128</v>
      </c>
      <c r="J134" s="37" t="s">
        <v>171</v>
      </c>
      <c r="K134" s="38" t="s">
        <v>88</v>
      </c>
      <c r="L134" s="37" t="str">
        <f t="shared" si="1"/>
        <v>P162_C3</v>
      </c>
      <c r="M134" s="39" t="s">
        <v>245</v>
      </c>
      <c r="N134" s="36"/>
      <c r="O134" s="40"/>
      <c r="P134" s="41" t="s">
        <v>98</v>
      </c>
      <c r="Q134" s="42"/>
    </row>
    <row r="135" spans="2:17" hidden="1" x14ac:dyDescent="0.25">
      <c r="B135" s="34">
        <v>130</v>
      </c>
      <c r="C135" s="35" t="s">
        <v>149</v>
      </c>
      <c r="D135" s="36" t="s">
        <v>150</v>
      </c>
      <c r="E135" s="35">
        <v>2567</v>
      </c>
      <c r="F135" s="36" t="s">
        <v>99</v>
      </c>
      <c r="G135" s="35" t="s">
        <v>151</v>
      </c>
      <c r="H135" s="36" t="str">
        <f t="shared" si="2"/>
        <v>RLY_2567_C1_S08</v>
      </c>
      <c r="I135" s="35">
        <v>1127</v>
      </c>
      <c r="J135" s="37" t="s">
        <v>171</v>
      </c>
      <c r="K135" s="38" t="s">
        <v>100</v>
      </c>
      <c r="L135" s="37" t="str">
        <f t="shared" ref="L135:L198" si="3">J135&amp;"_"&amp;K135</f>
        <v>P162_C2</v>
      </c>
      <c r="M135" s="39" t="s">
        <v>246</v>
      </c>
      <c r="N135" s="36"/>
      <c r="O135" s="40"/>
      <c r="P135" s="41" t="s">
        <v>98</v>
      </c>
      <c r="Q135" s="42"/>
    </row>
    <row r="136" spans="2:17" hidden="1" x14ac:dyDescent="0.25">
      <c r="B136" s="34">
        <v>131</v>
      </c>
      <c r="C136" s="35" t="s">
        <v>149</v>
      </c>
      <c r="D136" s="36" t="s">
        <v>150</v>
      </c>
      <c r="E136" s="35">
        <v>2567</v>
      </c>
      <c r="F136" s="36" t="s">
        <v>99</v>
      </c>
      <c r="G136" s="35" t="s">
        <v>151</v>
      </c>
      <c r="H136" s="36" t="str">
        <f t="shared" si="2"/>
        <v>RLY_2567_C1_S08</v>
      </c>
      <c r="I136" s="35">
        <v>1126</v>
      </c>
      <c r="J136" s="37" t="s">
        <v>171</v>
      </c>
      <c r="K136" s="38" t="s">
        <v>99</v>
      </c>
      <c r="L136" s="37" t="str">
        <f t="shared" si="3"/>
        <v>P162_C1</v>
      </c>
      <c r="M136" s="39" t="s">
        <v>247</v>
      </c>
      <c r="N136" s="36"/>
      <c r="O136" s="40"/>
      <c r="P136" s="41" t="s">
        <v>98</v>
      </c>
      <c r="Q136" s="42"/>
    </row>
    <row r="137" spans="2:17" hidden="1" x14ac:dyDescent="0.25">
      <c r="B137" s="34">
        <v>132</v>
      </c>
      <c r="C137" s="35" t="s">
        <v>149</v>
      </c>
      <c r="D137" s="36" t="s">
        <v>150</v>
      </c>
      <c r="E137" s="35">
        <v>2567</v>
      </c>
      <c r="F137" s="36" t="s">
        <v>99</v>
      </c>
      <c r="G137" s="35" t="s">
        <v>151</v>
      </c>
      <c r="H137" s="36" t="str">
        <f t="shared" ref="H137:H200" si="4">D137&amp;"_"&amp;E137&amp;"_"&amp;F137&amp;"_"&amp;G137</f>
        <v>RLY_2567_C1_S08</v>
      </c>
      <c r="I137" s="35">
        <v>1120</v>
      </c>
      <c r="J137" s="37" t="s">
        <v>171</v>
      </c>
      <c r="K137" s="38" t="s">
        <v>80</v>
      </c>
      <c r="L137" s="37" t="str">
        <f t="shared" si="3"/>
        <v>P162_B1</v>
      </c>
      <c r="M137" s="39" t="s">
        <v>248</v>
      </c>
      <c r="N137" s="36"/>
      <c r="O137" s="40"/>
      <c r="P137" s="41" t="s">
        <v>98</v>
      </c>
      <c r="Q137" s="42"/>
    </row>
    <row r="138" spans="2:17" hidden="1" x14ac:dyDescent="0.25">
      <c r="B138" s="34">
        <v>133</v>
      </c>
      <c r="C138" s="35" t="s">
        <v>149</v>
      </c>
      <c r="D138" s="36" t="s">
        <v>150</v>
      </c>
      <c r="E138" s="35">
        <v>2567</v>
      </c>
      <c r="F138" s="36" t="s">
        <v>99</v>
      </c>
      <c r="G138" s="35" t="s">
        <v>151</v>
      </c>
      <c r="H138" s="36" t="str">
        <f t="shared" si="4"/>
        <v>RLY_2567_C1_S08</v>
      </c>
      <c r="I138" s="35">
        <v>1122</v>
      </c>
      <c r="J138" s="37" t="s">
        <v>171</v>
      </c>
      <c r="K138" s="38" t="s">
        <v>87</v>
      </c>
      <c r="L138" s="37" t="str">
        <f t="shared" si="3"/>
        <v>P162_B3</v>
      </c>
      <c r="M138" s="39" t="s">
        <v>249</v>
      </c>
      <c r="N138" s="36"/>
      <c r="O138" s="40"/>
      <c r="P138" s="41" t="s">
        <v>98</v>
      </c>
      <c r="Q138" s="42"/>
    </row>
    <row r="139" spans="2:17" hidden="1" x14ac:dyDescent="0.25">
      <c r="B139" s="34">
        <v>134</v>
      </c>
      <c r="C139" s="35" t="s">
        <v>149</v>
      </c>
      <c r="D139" s="36" t="s">
        <v>150</v>
      </c>
      <c r="E139" s="35">
        <v>2567</v>
      </c>
      <c r="F139" s="36" t="s">
        <v>99</v>
      </c>
      <c r="G139" s="35" t="s">
        <v>151</v>
      </c>
      <c r="H139" s="36" t="str">
        <f t="shared" si="4"/>
        <v>RLY_2567_C1_S08</v>
      </c>
      <c r="I139" s="35">
        <v>1116</v>
      </c>
      <c r="J139" s="37" t="s">
        <v>171</v>
      </c>
      <c r="K139" s="38" t="s">
        <v>85</v>
      </c>
      <c r="L139" s="37" t="str">
        <f t="shared" si="3"/>
        <v>P162_A3</v>
      </c>
      <c r="M139" s="39" t="s">
        <v>250</v>
      </c>
      <c r="N139" s="36"/>
      <c r="O139" s="40"/>
      <c r="P139" s="41" t="s">
        <v>98</v>
      </c>
      <c r="Q139" s="42"/>
    </row>
    <row r="140" spans="2:17" hidden="1" x14ac:dyDescent="0.25">
      <c r="B140" s="34">
        <v>135</v>
      </c>
      <c r="C140" s="35" t="s">
        <v>149</v>
      </c>
      <c r="D140" s="36" t="s">
        <v>150</v>
      </c>
      <c r="E140" s="35">
        <v>2567</v>
      </c>
      <c r="F140" s="36" t="s">
        <v>99</v>
      </c>
      <c r="G140" s="35" t="s">
        <v>151</v>
      </c>
      <c r="H140" s="36" t="str">
        <f t="shared" si="4"/>
        <v>RLY_2567_C1_S08</v>
      </c>
      <c r="I140" s="35">
        <v>1115</v>
      </c>
      <c r="J140" s="37" t="s">
        <v>171</v>
      </c>
      <c r="K140" s="38" t="s">
        <v>81</v>
      </c>
      <c r="L140" s="37" t="str">
        <f t="shared" si="3"/>
        <v>P162_A2</v>
      </c>
      <c r="M140" s="39" t="s">
        <v>251</v>
      </c>
      <c r="N140" s="36"/>
      <c r="O140" s="40"/>
      <c r="P140" s="41" t="s">
        <v>98</v>
      </c>
      <c r="Q140" s="42"/>
    </row>
    <row r="141" spans="2:17" hidden="1" x14ac:dyDescent="0.25">
      <c r="B141" s="34">
        <v>136</v>
      </c>
      <c r="C141" s="35" t="s">
        <v>149</v>
      </c>
      <c r="D141" s="36" t="s">
        <v>150</v>
      </c>
      <c r="E141" s="35">
        <v>2567</v>
      </c>
      <c r="F141" s="36" t="s">
        <v>99</v>
      </c>
      <c r="G141" s="35" t="s">
        <v>151</v>
      </c>
      <c r="H141" s="36" t="str">
        <f t="shared" si="4"/>
        <v>RLY_2567_C1_S08</v>
      </c>
      <c r="I141" s="35">
        <v>1114</v>
      </c>
      <c r="J141" s="37" t="s">
        <v>171</v>
      </c>
      <c r="K141" s="38" t="s">
        <v>75</v>
      </c>
      <c r="L141" s="37" t="str">
        <f t="shared" si="3"/>
        <v>P162_A1</v>
      </c>
      <c r="M141" s="39" t="s">
        <v>252</v>
      </c>
      <c r="N141" s="36"/>
      <c r="O141" s="40"/>
      <c r="P141" s="41" t="s">
        <v>98</v>
      </c>
      <c r="Q141" s="42"/>
    </row>
    <row r="142" spans="2:17" x14ac:dyDescent="0.25">
      <c r="B142" s="25">
        <v>137</v>
      </c>
      <c r="C142" s="26" t="s">
        <v>253</v>
      </c>
      <c r="D142" s="17" t="s">
        <v>254</v>
      </c>
      <c r="E142" s="26">
        <v>4137</v>
      </c>
      <c r="F142" s="17" t="s">
        <v>100</v>
      </c>
      <c r="G142" s="26" t="s">
        <v>255</v>
      </c>
      <c r="H142" s="17" t="str">
        <f t="shared" si="4"/>
        <v>SMU_4137_C2_S02</v>
      </c>
      <c r="I142" s="26">
        <v>677</v>
      </c>
      <c r="J142" s="18" t="s">
        <v>256</v>
      </c>
      <c r="K142" s="27" t="s">
        <v>81</v>
      </c>
      <c r="L142" s="18" t="str">
        <f t="shared" si="3"/>
        <v>P135_A2</v>
      </c>
      <c r="M142" s="43" t="s">
        <v>257</v>
      </c>
      <c r="O142" s="33" t="s">
        <v>1515</v>
      </c>
      <c r="P142" s="41" t="s">
        <v>42</v>
      </c>
      <c r="Q142" s="32"/>
    </row>
    <row r="143" spans="2:17" x14ac:dyDescent="0.25">
      <c r="B143" s="25">
        <v>138</v>
      </c>
      <c r="C143" s="26" t="s">
        <v>253</v>
      </c>
      <c r="D143" s="17" t="s">
        <v>254</v>
      </c>
      <c r="E143" s="26">
        <v>4137</v>
      </c>
      <c r="F143" s="17" t="s">
        <v>100</v>
      </c>
      <c r="G143" s="26" t="s">
        <v>255</v>
      </c>
      <c r="H143" s="17" t="str">
        <f t="shared" si="4"/>
        <v>SMU_4137_C2_S02</v>
      </c>
      <c r="I143" s="26">
        <v>676</v>
      </c>
      <c r="J143" s="18" t="s">
        <v>256</v>
      </c>
      <c r="K143" s="27" t="s">
        <v>75</v>
      </c>
      <c r="L143" s="18" t="str">
        <f t="shared" si="3"/>
        <v>P135_A1</v>
      </c>
      <c r="M143" s="43" t="s">
        <v>258</v>
      </c>
      <c r="O143" s="33" t="s">
        <v>1515</v>
      </c>
      <c r="P143" s="41" t="s">
        <v>42</v>
      </c>
      <c r="Q143" s="32"/>
    </row>
    <row r="144" spans="2:17" x14ac:dyDescent="0.25">
      <c r="B144" s="25">
        <v>139</v>
      </c>
      <c r="C144" s="26" t="s">
        <v>253</v>
      </c>
      <c r="D144" s="17" t="s">
        <v>254</v>
      </c>
      <c r="E144" s="26">
        <v>4137</v>
      </c>
      <c r="F144" s="17" t="s">
        <v>100</v>
      </c>
      <c r="G144" s="26" t="s">
        <v>255</v>
      </c>
      <c r="H144" s="17" t="str">
        <f t="shared" si="4"/>
        <v>SMU_4137_C2_S02</v>
      </c>
      <c r="I144" s="26">
        <v>682</v>
      </c>
      <c r="J144" s="18" t="s">
        <v>256</v>
      </c>
      <c r="K144" s="27" t="s">
        <v>99</v>
      </c>
      <c r="L144" s="18" t="str">
        <f t="shared" si="3"/>
        <v>P135_C1</v>
      </c>
      <c r="M144" s="43" t="s">
        <v>259</v>
      </c>
      <c r="O144" s="33"/>
      <c r="P144" s="41" t="s">
        <v>98</v>
      </c>
      <c r="Q144" s="32"/>
    </row>
    <row r="145" spans="2:17" x14ac:dyDescent="0.25">
      <c r="B145" s="25">
        <v>140</v>
      </c>
      <c r="C145" s="26" t="s">
        <v>253</v>
      </c>
      <c r="D145" s="17" t="s">
        <v>254</v>
      </c>
      <c r="E145" s="26">
        <v>4137</v>
      </c>
      <c r="F145" s="17" t="s">
        <v>100</v>
      </c>
      <c r="G145" s="26" t="s">
        <v>255</v>
      </c>
      <c r="H145" s="17" t="str">
        <f t="shared" si="4"/>
        <v>SMU_4137_C2_S02</v>
      </c>
      <c r="I145" s="26">
        <v>683</v>
      </c>
      <c r="J145" s="18" t="s">
        <v>256</v>
      </c>
      <c r="K145" s="27" t="s">
        <v>100</v>
      </c>
      <c r="L145" s="18" t="str">
        <f t="shared" si="3"/>
        <v>P135_C2</v>
      </c>
      <c r="M145" s="43" t="s">
        <v>260</v>
      </c>
      <c r="O145" s="33"/>
      <c r="P145" s="41" t="s">
        <v>98</v>
      </c>
      <c r="Q145" s="32"/>
    </row>
    <row r="146" spans="2:17" x14ac:dyDescent="0.25">
      <c r="B146" s="25">
        <v>141</v>
      </c>
      <c r="C146" s="26" t="s">
        <v>253</v>
      </c>
      <c r="D146" s="17" t="s">
        <v>254</v>
      </c>
      <c r="E146" s="26">
        <v>4137</v>
      </c>
      <c r="F146" s="17" t="s">
        <v>100</v>
      </c>
      <c r="G146" s="26" t="s">
        <v>255</v>
      </c>
      <c r="H146" s="17" t="str">
        <f t="shared" si="4"/>
        <v>SMU_4137_C2_S02</v>
      </c>
      <c r="I146" s="26">
        <v>680</v>
      </c>
      <c r="J146" s="18" t="s">
        <v>256</v>
      </c>
      <c r="K146" s="27" t="s">
        <v>84</v>
      </c>
      <c r="L146" s="18" t="str">
        <f t="shared" si="3"/>
        <v>P135_B2</v>
      </c>
      <c r="M146" s="43" t="s">
        <v>261</v>
      </c>
      <c r="O146" s="33"/>
      <c r="P146" s="41" t="s">
        <v>98</v>
      </c>
      <c r="Q146" s="32"/>
    </row>
    <row r="147" spans="2:17" x14ac:dyDescent="0.25">
      <c r="B147" s="25">
        <v>142</v>
      </c>
      <c r="C147" s="26" t="s">
        <v>253</v>
      </c>
      <c r="D147" s="17" t="s">
        <v>254</v>
      </c>
      <c r="E147" s="26">
        <v>4137</v>
      </c>
      <c r="F147" s="17" t="s">
        <v>100</v>
      </c>
      <c r="G147" s="26" t="s">
        <v>262</v>
      </c>
      <c r="H147" s="17" t="str">
        <f t="shared" si="4"/>
        <v>SMU_4137_C2_S03</v>
      </c>
      <c r="I147" s="26">
        <v>678</v>
      </c>
      <c r="J147" s="18" t="s">
        <v>256</v>
      </c>
      <c r="K147" s="27" t="s">
        <v>104</v>
      </c>
      <c r="L147" s="18" t="str">
        <f t="shared" si="3"/>
        <v>P135_A5</v>
      </c>
      <c r="M147" s="28" t="s">
        <v>263</v>
      </c>
      <c r="O147" s="33" t="s">
        <v>1515</v>
      </c>
      <c r="P147" s="41" t="s">
        <v>43</v>
      </c>
      <c r="Q147" s="32"/>
    </row>
    <row r="148" spans="2:17" x14ac:dyDescent="0.25">
      <c r="B148" s="25">
        <v>143</v>
      </c>
      <c r="C148" s="26" t="s">
        <v>253</v>
      </c>
      <c r="D148" s="17" t="s">
        <v>254</v>
      </c>
      <c r="E148" s="26">
        <v>4137</v>
      </c>
      <c r="F148" s="17" t="s">
        <v>100</v>
      </c>
      <c r="G148" s="26" t="s">
        <v>262</v>
      </c>
      <c r="H148" s="17" t="str">
        <f t="shared" si="4"/>
        <v>SMU_4137_C2_S03</v>
      </c>
      <c r="I148" s="26">
        <v>679</v>
      </c>
      <c r="J148" s="18" t="s">
        <v>256</v>
      </c>
      <c r="K148" s="27" t="s">
        <v>105</v>
      </c>
      <c r="L148" s="18" t="str">
        <f t="shared" si="3"/>
        <v>P135_A6</v>
      </c>
      <c r="M148" s="28" t="s">
        <v>264</v>
      </c>
      <c r="O148" s="33" t="s">
        <v>1515</v>
      </c>
      <c r="P148" s="41" t="s">
        <v>43</v>
      </c>
      <c r="Q148" s="32"/>
    </row>
    <row r="149" spans="2:17" x14ac:dyDescent="0.25">
      <c r="B149" s="25">
        <v>144</v>
      </c>
      <c r="C149" s="26" t="s">
        <v>253</v>
      </c>
      <c r="D149" s="17" t="s">
        <v>254</v>
      </c>
      <c r="E149" s="26">
        <v>4137</v>
      </c>
      <c r="F149" s="17" t="s">
        <v>100</v>
      </c>
      <c r="G149" s="26" t="s">
        <v>262</v>
      </c>
      <c r="H149" s="17" t="str">
        <f t="shared" si="4"/>
        <v>SMU_4137_C2_S03</v>
      </c>
      <c r="I149" s="26">
        <v>685</v>
      </c>
      <c r="J149" s="18" t="s">
        <v>256</v>
      </c>
      <c r="K149" s="27" t="s">
        <v>109</v>
      </c>
      <c r="L149" s="18" t="str">
        <f t="shared" si="3"/>
        <v>P135_C6</v>
      </c>
      <c r="M149" s="28" t="s">
        <v>265</v>
      </c>
      <c r="O149" s="33"/>
      <c r="P149" s="41" t="s">
        <v>98</v>
      </c>
      <c r="Q149" s="32"/>
    </row>
    <row r="150" spans="2:17" x14ac:dyDescent="0.25">
      <c r="B150" s="25">
        <v>145</v>
      </c>
      <c r="C150" s="26" t="s">
        <v>253</v>
      </c>
      <c r="D150" s="17" t="s">
        <v>254</v>
      </c>
      <c r="E150" s="26">
        <v>4137</v>
      </c>
      <c r="F150" s="17" t="s">
        <v>100</v>
      </c>
      <c r="G150" s="26" t="s">
        <v>262</v>
      </c>
      <c r="H150" s="17" t="str">
        <f>D150&amp;"_"&amp;E150&amp;"_"&amp;F150&amp;"_"&amp;G150</f>
        <v>SMU_4137_C2_S03</v>
      </c>
      <c r="I150" s="26">
        <v>684</v>
      </c>
      <c r="J150" s="18" t="s">
        <v>256</v>
      </c>
      <c r="K150" s="27" t="s">
        <v>108</v>
      </c>
      <c r="L150" s="18" t="str">
        <f t="shared" si="3"/>
        <v>P135_C5</v>
      </c>
      <c r="M150" s="28" t="s">
        <v>266</v>
      </c>
      <c r="O150" s="33"/>
      <c r="P150" s="41" t="s">
        <v>98</v>
      </c>
      <c r="Q150" s="32"/>
    </row>
    <row r="151" spans="2:17" x14ac:dyDescent="0.25">
      <c r="B151" s="25">
        <v>146</v>
      </c>
      <c r="C151" s="26" t="s">
        <v>253</v>
      </c>
      <c r="D151" s="17" t="s">
        <v>254</v>
      </c>
      <c r="E151" s="26">
        <v>4137</v>
      </c>
      <c r="F151" s="17" t="s">
        <v>100</v>
      </c>
      <c r="G151" s="26" t="s">
        <v>262</v>
      </c>
      <c r="H151" s="17" t="str">
        <f>D151&amp;"_"&amp;E151&amp;"_"&amp;F151&amp;"_"&amp;G151</f>
        <v>SMU_4137_C2_S03</v>
      </c>
      <c r="I151" s="26">
        <v>681</v>
      </c>
      <c r="J151" s="18" t="s">
        <v>256</v>
      </c>
      <c r="K151" s="27" t="s">
        <v>106</v>
      </c>
      <c r="L151" s="18" t="str">
        <f t="shared" si="3"/>
        <v>P135_B5</v>
      </c>
      <c r="M151" s="43" t="s">
        <v>267</v>
      </c>
      <c r="O151" s="33"/>
      <c r="P151" s="41" t="s">
        <v>98</v>
      </c>
      <c r="Q151" s="32"/>
    </row>
    <row r="152" spans="2:17" x14ac:dyDescent="0.25">
      <c r="B152" s="25">
        <v>147</v>
      </c>
      <c r="C152" s="26" t="s">
        <v>253</v>
      </c>
      <c r="D152" s="17" t="s">
        <v>254</v>
      </c>
      <c r="E152" s="26">
        <v>4137</v>
      </c>
      <c r="F152" s="17" t="s">
        <v>100</v>
      </c>
      <c r="G152" s="45" t="s">
        <v>268</v>
      </c>
      <c r="H152" s="17" t="str">
        <f t="shared" si="4"/>
        <v>SMU_4137_C2_S04</v>
      </c>
      <c r="I152" s="26">
        <v>694</v>
      </c>
      <c r="J152" s="18" t="s">
        <v>256</v>
      </c>
      <c r="K152" s="27" t="s">
        <v>129</v>
      </c>
      <c r="L152" s="18" t="str">
        <f t="shared" si="3"/>
        <v>P135_F5</v>
      </c>
      <c r="M152" s="43" t="s">
        <v>269</v>
      </c>
      <c r="O152" s="33"/>
      <c r="P152" s="41" t="s">
        <v>98</v>
      </c>
      <c r="Q152" s="32"/>
    </row>
    <row r="153" spans="2:17" x14ac:dyDescent="0.25">
      <c r="B153" s="25">
        <v>148</v>
      </c>
      <c r="C153" s="26" t="s">
        <v>253</v>
      </c>
      <c r="D153" s="17" t="s">
        <v>254</v>
      </c>
      <c r="E153" s="26">
        <v>4137</v>
      </c>
      <c r="F153" s="17" t="s">
        <v>100</v>
      </c>
      <c r="G153" s="45" t="s">
        <v>268</v>
      </c>
      <c r="H153" s="17" t="str">
        <f t="shared" si="4"/>
        <v>SMU_4137_C2_S04</v>
      </c>
      <c r="I153" s="26">
        <v>695</v>
      </c>
      <c r="J153" s="18" t="s">
        <v>256</v>
      </c>
      <c r="K153" s="27" t="s">
        <v>130</v>
      </c>
      <c r="L153" s="18" t="str">
        <f t="shared" si="3"/>
        <v>P135_F6</v>
      </c>
      <c r="M153" s="43" t="s">
        <v>270</v>
      </c>
      <c r="O153" s="33"/>
      <c r="P153" s="41" t="s">
        <v>98</v>
      </c>
      <c r="Q153" s="32"/>
    </row>
    <row r="154" spans="2:17" x14ac:dyDescent="0.25">
      <c r="B154" s="25">
        <v>149</v>
      </c>
      <c r="C154" s="26" t="s">
        <v>253</v>
      </c>
      <c r="D154" s="17" t="s">
        <v>254</v>
      </c>
      <c r="E154" s="26">
        <v>4137</v>
      </c>
      <c r="F154" s="17" t="s">
        <v>100</v>
      </c>
      <c r="G154" s="45" t="s">
        <v>268</v>
      </c>
      <c r="H154" s="17" t="str">
        <f t="shared" si="4"/>
        <v>SMU_4137_C2_S04</v>
      </c>
      <c r="I154" s="26">
        <v>689</v>
      </c>
      <c r="J154" s="18" t="s">
        <v>256</v>
      </c>
      <c r="K154" s="27" t="s">
        <v>125</v>
      </c>
      <c r="L154" s="18" t="str">
        <f t="shared" si="3"/>
        <v>P135_D6</v>
      </c>
      <c r="M154" s="43" t="s">
        <v>271</v>
      </c>
      <c r="O154" s="33"/>
      <c r="P154" s="41" t="s">
        <v>98</v>
      </c>
      <c r="Q154" s="32"/>
    </row>
    <row r="155" spans="2:17" x14ac:dyDescent="0.25">
      <c r="B155" s="25">
        <v>150</v>
      </c>
      <c r="C155" s="26" t="s">
        <v>253</v>
      </c>
      <c r="D155" s="17" t="s">
        <v>254</v>
      </c>
      <c r="E155" s="26">
        <v>4137</v>
      </c>
      <c r="F155" s="17" t="s">
        <v>100</v>
      </c>
      <c r="G155" s="45" t="s">
        <v>268</v>
      </c>
      <c r="H155" s="17" t="str">
        <f t="shared" si="4"/>
        <v>SMU_4137_C2_S04</v>
      </c>
      <c r="I155" s="26">
        <v>688</v>
      </c>
      <c r="J155" s="18" t="s">
        <v>256</v>
      </c>
      <c r="K155" s="27" t="s">
        <v>122</v>
      </c>
      <c r="L155" s="18" t="str">
        <f t="shared" si="3"/>
        <v>P135_D5</v>
      </c>
      <c r="M155" s="43" t="s">
        <v>272</v>
      </c>
      <c r="O155" s="33"/>
      <c r="P155" s="41" t="s">
        <v>98</v>
      </c>
      <c r="Q155" s="32"/>
    </row>
    <row r="156" spans="2:17" x14ac:dyDescent="0.25">
      <c r="B156" s="25">
        <v>151</v>
      </c>
      <c r="C156" s="26" t="s">
        <v>253</v>
      </c>
      <c r="D156" s="17" t="s">
        <v>254</v>
      </c>
      <c r="E156" s="26">
        <v>4137</v>
      </c>
      <c r="F156" s="17" t="s">
        <v>100</v>
      </c>
      <c r="G156" s="45" t="s">
        <v>268</v>
      </c>
      <c r="H156" s="17" t="str">
        <f t="shared" si="4"/>
        <v>SMU_4137_C2_S04</v>
      </c>
      <c r="I156" s="26">
        <v>691</v>
      </c>
      <c r="J156" s="18" t="s">
        <v>256</v>
      </c>
      <c r="K156" s="27" t="s">
        <v>126</v>
      </c>
      <c r="L156" s="18" t="str">
        <f t="shared" si="3"/>
        <v>P135_E5</v>
      </c>
      <c r="M156" s="43" t="s">
        <v>273</v>
      </c>
      <c r="O156" s="33"/>
      <c r="P156" s="41" t="s">
        <v>98</v>
      </c>
      <c r="Q156" s="32"/>
    </row>
    <row r="157" spans="2:17" x14ac:dyDescent="0.25">
      <c r="B157" s="25">
        <v>152</v>
      </c>
      <c r="C157" s="26" t="s">
        <v>253</v>
      </c>
      <c r="D157" s="17" t="s">
        <v>254</v>
      </c>
      <c r="E157" s="26">
        <v>4137</v>
      </c>
      <c r="F157" s="17" t="s">
        <v>100</v>
      </c>
      <c r="G157" s="45" t="s">
        <v>274</v>
      </c>
      <c r="H157" s="17" t="str">
        <f t="shared" si="4"/>
        <v>SMU_4137_C2_S05</v>
      </c>
      <c r="I157" s="26">
        <v>693</v>
      </c>
      <c r="J157" s="18" t="s">
        <v>256</v>
      </c>
      <c r="K157" s="27" t="s">
        <v>92</v>
      </c>
      <c r="L157" s="18" t="str">
        <f t="shared" si="3"/>
        <v>P135_F2</v>
      </c>
      <c r="M157" s="43" t="s">
        <v>275</v>
      </c>
      <c r="O157" s="33"/>
      <c r="P157" s="41" t="s">
        <v>98</v>
      </c>
      <c r="Q157" s="32"/>
    </row>
    <row r="158" spans="2:17" x14ac:dyDescent="0.25">
      <c r="B158" s="25">
        <v>153</v>
      </c>
      <c r="C158" s="26" t="s">
        <v>253</v>
      </c>
      <c r="D158" s="17" t="s">
        <v>254</v>
      </c>
      <c r="E158" s="26">
        <v>4137</v>
      </c>
      <c r="F158" s="17" t="s">
        <v>100</v>
      </c>
      <c r="G158" s="45" t="s">
        <v>274</v>
      </c>
      <c r="H158" s="17" t="str">
        <f t="shared" si="4"/>
        <v>SMU_4137_C2_S05</v>
      </c>
      <c r="I158" s="26">
        <v>692</v>
      </c>
      <c r="J158" s="18" t="s">
        <v>256</v>
      </c>
      <c r="K158" s="27" t="s">
        <v>121</v>
      </c>
      <c r="L158" s="18" t="str">
        <f t="shared" si="3"/>
        <v>P135_F1</v>
      </c>
      <c r="M158" s="43" t="s">
        <v>276</v>
      </c>
      <c r="O158" s="33"/>
      <c r="P158" s="41" t="s">
        <v>98</v>
      </c>
      <c r="Q158" s="32"/>
    </row>
    <row r="159" spans="2:17" x14ac:dyDescent="0.25">
      <c r="B159" s="25">
        <v>154</v>
      </c>
      <c r="C159" s="26" t="s">
        <v>253</v>
      </c>
      <c r="D159" s="17" t="s">
        <v>254</v>
      </c>
      <c r="E159" s="26">
        <v>4137</v>
      </c>
      <c r="F159" s="17" t="s">
        <v>100</v>
      </c>
      <c r="G159" s="45" t="s">
        <v>274</v>
      </c>
      <c r="H159" s="17" t="str">
        <f t="shared" si="4"/>
        <v>SMU_4137_C2_S05</v>
      </c>
      <c r="I159" s="26">
        <v>686</v>
      </c>
      <c r="J159" s="18" t="s">
        <v>256</v>
      </c>
      <c r="K159" s="27" t="s">
        <v>115</v>
      </c>
      <c r="L159" s="18" t="str">
        <f t="shared" si="3"/>
        <v>P135_D1</v>
      </c>
      <c r="M159" s="43" t="s">
        <v>277</v>
      </c>
      <c r="O159" s="33"/>
      <c r="P159" s="41" t="s">
        <v>98</v>
      </c>
      <c r="Q159" s="32"/>
    </row>
    <row r="160" spans="2:17" x14ac:dyDescent="0.25">
      <c r="B160" s="25">
        <v>155</v>
      </c>
      <c r="C160" s="26" t="s">
        <v>253</v>
      </c>
      <c r="D160" s="17" t="s">
        <v>254</v>
      </c>
      <c r="E160" s="26">
        <v>4137</v>
      </c>
      <c r="F160" s="17" t="s">
        <v>100</v>
      </c>
      <c r="G160" s="45" t="s">
        <v>274</v>
      </c>
      <c r="H160" s="17" t="str">
        <f t="shared" si="4"/>
        <v>SMU_4137_C2_S05</v>
      </c>
      <c r="I160" s="26">
        <v>687</v>
      </c>
      <c r="J160" s="18" t="s">
        <v>256</v>
      </c>
      <c r="K160" s="27" t="s">
        <v>118</v>
      </c>
      <c r="L160" s="18" t="str">
        <f t="shared" si="3"/>
        <v>P135_D2</v>
      </c>
      <c r="M160" s="43" t="s">
        <v>278</v>
      </c>
      <c r="O160" s="33"/>
      <c r="P160" s="41" t="s">
        <v>98</v>
      </c>
      <c r="Q160" s="32"/>
    </row>
    <row r="161" spans="2:17" x14ac:dyDescent="0.25">
      <c r="B161" s="25">
        <v>156</v>
      </c>
      <c r="C161" s="26" t="s">
        <v>253</v>
      </c>
      <c r="D161" s="17" t="s">
        <v>254</v>
      </c>
      <c r="E161" s="26">
        <v>4137</v>
      </c>
      <c r="F161" s="17" t="s">
        <v>100</v>
      </c>
      <c r="G161" s="45" t="s">
        <v>274</v>
      </c>
      <c r="H161" s="17" t="str">
        <f t="shared" si="4"/>
        <v>SMU_4137_C2_S05</v>
      </c>
      <c r="I161" s="26">
        <v>690</v>
      </c>
      <c r="J161" s="18" t="s">
        <v>256</v>
      </c>
      <c r="K161" s="27" t="s">
        <v>120</v>
      </c>
      <c r="L161" s="18" t="str">
        <f t="shared" si="3"/>
        <v>P135_E2</v>
      </c>
      <c r="M161" s="43" t="s">
        <v>279</v>
      </c>
      <c r="O161" s="33"/>
      <c r="P161" s="41" t="s">
        <v>98</v>
      </c>
      <c r="Q161" s="32"/>
    </row>
    <row r="162" spans="2:17" x14ac:dyDescent="0.25">
      <c r="B162" s="25">
        <v>157</v>
      </c>
      <c r="C162" s="26" t="s">
        <v>253</v>
      </c>
      <c r="D162" s="17" t="s">
        <v>254</v>
      </c>
      <c r="E162" s="26">
        <v>4137</v>
      </c>
      <c r="F162" s="17" t="s">
        <v>100</v>
      </c>
      <c r="G162" s="45" t="s">
        <v>137</v>
      </c>
      <c r="H162" s="17" t="str">
        <f t="shared" si="4"/>
        <v>SMU_4137_C2_S07</v>
      </c>
      <c r="I162" s="26">
        <v>697</v>
      </c>
      <c r="J162" s="18" t="s">
        <v>280</v>
      </c>
      <c r="K162" s="27" t="s">
        <v>81</v>
      </c>
      <c r="L162" s="18" t="str">
        <f t="shared" si="3"/>
        <v>P107_A2</v>
      </c>
      <c r="M162" s="43" t="s">
        <v>281</v>
      </c>
      <c r="O162" s="33" t="s">
        <v>1516</v>
      </c>
      <c r="P162" s="41" t="s">
        <v>42</v>
      </c>
      <c r="Q162" s="32"/>
    </row>
    <row r="163" spans="2:17" x14ac:dyDescent="0.25">
      <c r="B163" s="25">
        <v>158</v>
      </c>
      <c r="C163" s="26" t="s">
        <v>253</v>
      </c>
      <c r="D163" s="17" t="s">
        <v>254</v>
      </c>
      <c r="E163" s="26">
        <v>4137</v>
      </c>
      <c r="F163" s="17" t="s">
        <v>100</v>
      </c>
      <c r="G163" s="45" t="s">
        <v>137</v>
      </c>
      <c r="H163" s="17" t="str">
        <f t="shared" si="4"/>
        <v>SMU_4137_C2_S07</v>
      </c>
      <c r="I163" s="26">
        <v>696</v>
      </c>
      <c r="J163" s="18" t="s">
        <v>280</v>
      </c>
      <c r="K163" s="27" t="s">
        <v>75</v>
      </c>
      <c r="L163" s="18" t="str">
        <f t="shared" si="3"/>
        <v>P107_A1</v>
      </c>
      <c r="M163" s="43" t="s">
        <v>282</v>
      </c>
      <c r="O163" s="33" t="s">
        <v>1516</v>
      </c>
      <c r="P163" s="41" t="s">
        <v>42</v>
      </c>
      <c r="Q163" s="32"/>
    </row>
    <row r="164" spans="2:17" x14ac:dyDescent="0.25">
      <c r="B164" s="25">
        <v>159</v>
      </c>
      <c r="C164" s="26" t="s">
        <v>253</v>
      </c>
      <c r="D164" s="17" t="s">
        <v>254</v>
      </c>
      <c r="E164" s="26">
        <v>4137</v>
      </c>
      <c r="F164" s="17" t="s">
        <v>100</v>
      </c>
      <c r="G164" s="45" t="s">
        <v>137</v>
      </c>
      <c r="H164" s="17" t="str">
        <f t="shared" si="4"/>
        <v>SMU_4137_C2_S07</v>
      </c>
      <c r="I164" s="26">
        <v>702</v>
      </c>
      <c r="J164" s="18" t="s">
        <v>280</v>
      </c>
      <c r="K164" s="27" t="s">
        <v>99</v>
      </c>
      <c r="L164" s="18" t="str">
        <f t="shared" si="3"/>
        <v>P107_C1</v>
      </c>
      <c r="M164" s="43" t="s">
        <v>283</v>
      </c>
      <c r="O164" s="33"/>
      <c r="P164" s="41" t="s">
        <v>98</v>
      </c>
      <c r="Q164" s="32"/>
    </row>
    <row r="165" spans="2:17" x14ac:dyDescent="0.25">
      <c r="B165" s="25">
        <v>160</v>
      </c>
      <c r="C165" s="26" t="s">
        <v>253</v>
      </c>
      <c r="D165" s="17" t="s">
        <v>254</v>
      </c>
      <c r="E165" s="26">
        <v>4137</v>
      </c>
      <c r="F165" s="17" t="s">
        <v>100</v>
      </c>
      <c r="G165" s="45" t="s">
        <v>137</v>
      </c>
      <c r="H165" s="17" t="str">
        <f t="shared" si="4"/>
        <v>SMU_4137_C2_S07</v>
      </c>
      <c r="I165" s="26">
        <v>703</v>
      </c>
      <c r="J165" s="18" t="s">
        <v>280</v>
      </c>
      <c r="K165" s="27" t="s">
        <v>100</v>
      </c>
      <c r="L165" s="18" t="str">
        <f t="shared" si="3"/>
        <v>P107_C2</v>
      </c>
      <c r="M165" s="43" t="s">
        <v>284</v>
      </c>
      <c r="O165" s="33"/>
      <c r="P165" s="41" t="s">
        <v>98</v>
      </c>
      <c r="Q165" s="32"/>
    </row>
    <row r="166" spans="2:17" x14ac:dyDescent="0.25">
      <c r="B166" s="25">
        <v>161</v>
      </c>
      <c r="C166" s="26" t="s">
        <v>253</v>
      </c>
      <c r="D166" s="17" t="s">
        <v>254</v>
      </c>
      <c r="E166" s="26">
        <v>4137</v>
      </c>
      <c r="F166" s="17" t="s">
        <v>100</v>
      </c>
      <c r="G166" s="45" t="s">
        <v>137</v>
      </c>
      <c r="H166" s="17" t="str">
        <f t="shared" si="4"/>
        <v>SMU_4137_C2_S07</v>
      </c>
      <c r="I166" s="26">
        <v>700</v>
      </c>
      <c r="J166" s="18" t="s">
        <v>280</v>
      </c>
      <c r="K166" s="27" t="s">
        <v>84</v>
      </c>
      <c r="L166" s="18" t="str">
        <f t="shared" si="3"/>
        <v>P107_B2</v>
      </c>
      <c r="M166" s="46" t="s">
        <v>285</v>
      </c>
      <c r="O166" s="33"/>
      <c r="P166" s="41" t="s">
        <v>98</v>
      </c>
      <c r="Q166" s="32"/>
    </row>
    <row r="167" spans="2:17" x14ac:dyDescent="0.25">
      <c r="B167" s="25">
        <v>162</v>
      </c>
      <c r="C167" s="26" t="s">
        <v>253</v>
      </c>
      <c r="D167" s="17" t="s">
        <v>254</v>
      </c>
      <c r="E167" s="26">
        <v>4137</v>
      </c>
      <c r="F167" s="17" t="s">
        <v>100</v>
      </c>
      <c r="G167" s="45" t="s">
        <v>151</v>
      </c>
      <c r="H167" s="17" t="str">
        <f t="shared" si="4"/>
        <v>SMU_4137_C2_S08</v>
      </c>
      <c r="I167" s="26">
        <v>698</v>
      </c>
      <c r="J167" s="18" t="s">
        <v>280</v>
      </c>
      <c r="K167" s="27" t="s">
        <v>104</v>
      </c>
      <c r="L167" s="18" t="str">
        <f t="shared" si="3"/>
        <v>P107_A5</v>
      </c>
      <c r="M167" s="43" t="s">
        <v>286</v>
      </c>
      <c r="O167" s="33" t="s">
        <v>1516</v>
      </c>
      <c r="P167" s="41" t="s">
        <v>43</v>
      </c>
      <c r="Q167" s="32"/>
    </row>
    <row r="168" spans="2:17" x14ac:dyDescent="0.25">
      <c r="B168" s="25">
        <v>163</v>
      </c>
      <c r="C168" s="26" t="s">
        <v>253</v>
      </c>
      <c r="D168" s="17" t="s">
        <v>254</v>
      </c>
      <c r="E168" s="26">
        <v>4137</v>
      </c>
      <c r="F168" s="17" t="s">
        <v>100</v>
      </c>
      <c r="G168" s="45" t="s">
        <v>151</v>
      </c>
      <c r="H168" s="17" t="str">
        <f t="shared" si="4"/>
        <v>SMU_4137_C2_S08</v>
      </c>
      <c r="I168" s="26">
        <v>699</v>
      </c>
      <c r="J168" s="18" t="s">
        <v>280</v>
      </c>
      <c r="K168" s="27" t="s">
        <v>105</v>
      </c>
      <c r="L168" s="18" t="str">
        <f t="shared" si="3"/>
        <v>P107_A6</v>
      </c>
      <c r="M168" s="43" t="s">
        <v>287</v>
      </c>
      <c r="O168" s="33" t="s">
        <v>1516</v>
      </c>
      <c r="P168" s="41" t="s">
        <v>43</v>
      </c>
      <c r="Q168" s="32"/>
    </row>
    <row r="169" spans="2:17" x14ac:dyDescent="0.25">
      <c r="B169" s="25">
        <v>164</v>
      </c>
      <c r="C169" s="26" t="s">
        <v>253</v>
      </c>
      <c r="D169" s="17" t="s">
        <v>254</v>
      </c>
      <c r="E169" s="26">
        <v>4137</v>
      </c>
      <c r="F169" s="17" t="s">
        <v>100</v>
      </c>
      <c r="G169" s="45" t="s">
        <v>151</v>
      </c>
      <c r="H169" s="17" t="str">
        <f t="shared" si="4"/>
        <v>SMU_4137_C2_S08</v>
      </c>
      <c r="I169" s="26">
        <v>705</v>
      </c>
      <c r="J169" s="18" t="s">
        <v>280</v>
      </c>
      <c r="K169" s="27" t="s">
        <v>109</v>
      </c>
      <c r="L169" s="18" t="str">
        <f t="shared" si="3"/>
        <v>P107_C6</v>
      </c>
      <c r="M169" s="47" t="s">
        <v>288</v>
      </c>
      <c r="O169" s="33"/>
      <c r="P169" s="41" t="s">
        <v>98</v>
      </c>
      <c r="Q169" s="32"/>
    </row>
    <row r="170" spans="2:17" x14ac:dyDescent="0.25">
      <c r="B170" s="25">
        <v>165</v>
      </c>
      <c r="C170" s="26" t="s">
        <v>253</v>
      </c>
      <c r="D170" s="17" t="s">
        <v>254</v>
      </c>
      <c r="E170" s="26">
        <v>4137</v>
      </c>
      <c r="F170" s="17" t="s">
        <v>100</v>
      </c>
      <c r="G170" s="45" t="s">
        <v>151</v>
      </c>
      <c r="H170" s="17" t="str">
        <f t="shared" si="4"/>
        <v>SMU_4137_C2_S08</v>
      </c>
      <c r="I170" s="26">
        <v>704</v>
      </c>
      <c r="J170" s="18" t="s">
        <v>280</v>
      </c>
      <c r="K170" s="27" t="s">
        <v>108</v>
      </c>
      <c r="L170" s="18" t="str">
        <f t="shared" si="3"/>
        <v>P107_C5</v>
      </c>
      <c r="M170" s="47" t="s">
        <v>289</v>
      </c>
      <c r="O170" s="33"/>
      <c r="P170" s="41" t="s">
        <v>98</v>
      </c>
      <c r="Q170" s="32"/>
    </row>
    <row r="171" spans="2:17" x14ac:dyDescent="0.25">
      <c r="B171" s="25">
        <v>166</v>
      </c>
      <c r="C171" s="26" t="s">
        <v>253</v>
      </c>
      <c r="D171" s="17" t="s">
        <v>254</v>
      </c>
      <c r="E171" s="26">
        <v>4137</v>
      </c>
      <c r="F171" s="17" t="s">
        <v>100</v>
      </c>
      <c r="G171" s="45" t="s">
        <v>151</v>
      </c>
      <c r="H171" s="17" t="str">
        <f t="shared" si="4"/>
        <v>SMU_4137_C2_S08</v>
      </c>
      <c r="I171" s="26">
        <v>701</v>
      </c>
      <c r="J171" s="18" t="s">
        <v>280</v>
      </c>
      <c r="K171" s="27" t="s">
        <v>106</v>
      </c>
      <c r="L171" s="18" t="str">
        <f t="shared" si="3"/>
        <v>P107_B5</v>
      </c>
      <c r="M171" s="43" t="s">
        <v>290</v>
      </c>
      <c r="O171" s="33"/>
      <c r="P171" s="41" t="s">
        <v>98</v>
      </c>
      <c r="Q171" s="32"/>
    </row>
    <row r="172" spans="2:17" x14ac:dyDescent="0.25">
      <c r="B172" s="25">
        <v>167</v>
      </c>
      <c r="C172" s="26" t="s">
        <v>253</v>
      </c>
      <c r="D172" s="17" t="s">
        <v>254</v>
      </c>
      <c r="E172" s="26">
        <v>4137</v>
      </c>
      <c r="F172" s="17" t="s">
        <v>100</v>
      </c>
      <c r="G172" s="45" t="s">
        <v>291</v>
      </c>
      <c r="H172" s="17" t="str">
        <f t="shared" si="4"/>
        <v>SMU_4137_C2_S09</v>
      </c>
      <c r="I172" s="26">
        <v>714</v>
      </c>
      <c r="J172" s="18" t="s">
        <v>280</v>
      </c>
      <c r="K172" s="27" t="s">
        <v>129</v>
      </c>
      <c r="L172" s="18" t="str">
        <f t="shared" si="3"/>
        <v>P107_F5</v>
      </c>
      <c r="M172" s="43" t="s">
        <v>292</v>
      </c>
      <c r="O172" s="33" t="s">
        <v>1523</v>
      </c>
      <c r="P172" s="41" t="s">
        <v>43</v>
      </c>
      <c r="Q172" s="32"/>
    </row>
    <row r="173" spans="2:17" x14ac:dyDescent="0.25">
      <c r="B173" s="25">
        <v>168</v>
      </c>
      <c r="C173" s="26" t="s">
        <v>253</v>
      </c>
      <c r="D173" s="17" t="s">
        <v>254</v>
      </c>
      <c r="E173" s="26">
        <v>4137</v>
      </c>
      <c r="F173" s="17" t="s">
        <v>100</v>
      </c>
      <c r="G173" s="45" t="s">
        <v>291</v>
      </c>
      <c r="H173" s="17" t="str">
        <f t="shared" si="4"/>
        <v>SMU_4137_C2_S09</v>
      </c>
      <c r="I173" s="26">
        <v>715</v>
      </c>
      <c r="J173" s="18" t="s">
        <v>280</v>
      </c>
      <c r="K173" s="27" t="s">
        <v>130</v>
      </c>
      <c r="L173" s="18" t="str">
        <f t="shared" si="3"/>
        <v>P107_F6</v>
      </c>
      <c r="M173" s="43" t="s">
        <v>293</v>
      </c>
      <c r="O173" s="33" t="s">
        <v>1523</v>
      </c>
      <c r="P173" s="41" t="s">
        <v>43</v>
      </c>
      <c r="Q173" s="32"/>
    </row>
    <row r="174" spans="2:17" x14ac:dyDescent="0.25">
      <c r="B174" s="25">
        <v>169</v>
      </c>
      <c r="C174" s="26" t="s">
        <v>253</v>
      </c>
      <c r="D174" s="17" t="s">
        <v>254</v>
      </c>
      <c r="E174" s="26">
        <v>4137</v>
      </c>
      <c r="F174" s="17" t="s">
        <v>100</v>
      </c>
      <c r="G174" s="45" t="s">
        <v>291</v>
      </c>
      <c r="H174" s="17" t="str">
        <f t="shared" si="4"/>
        <v>SMU_4137_C2_S09</v>
      </c>
      <c r="I174" s="26">
        <v>709</v>
      </c>
      <c r="J174" s="18" t="s">
        <v>280</v>
      </c>
      <c r="K174" s="27" t="s">
        <v>125</v>
      </c>
      <c r="L174" s="18" t="str">
        <f t="shared" si="3"/>
        <v>P107_D6</v>
      </c>
      <c r="M174" s="43" t="s">
        <v>294</v>
      </c>
      <c r="O174" s="33" t="s">
        <v>1548</v>
      </c>
      <c r="P174" s="41" t="s">
        <v>43</v>
      </c>
      <c r="Q174" s="32"/>
    </row>
    <row r="175" spans="2:17" x14ac:dyDescent="0.25">
      <c r="B175" s="25">
        <v>170</v>
      </c>
      <c r="C175" s="26" t="s">
        <v>253</v>
      </c>
      <c r="D175" s="17" t="s">
        <v>254</v>
      </c>
      <c r="E175" s="26">
        <v>4137</v>
      </c>
      <c r="F175" s="17" t="s">
        <v>100</v>
      </c>
      <c r="G175" s="45" t="s">
        <v>291</v>
      </c>
      <c r="H175" s="17" t="str">
        <f t="shared" si="4"/>
        <v>SMU_4137_C2_S09</v>
      </c>
      <c r="I175" s="26">
        <v>708</v>
      </c>
      <c r="J175" s="18" t="s">
        <v>280</v>
      </c>
      <c r="K175" s="27" t="s">
        <v>122</v>
      </c>
      <c r="L175" s="18" t="str">
        <f t="shared" si="3"/>
        <v>P107_D5</v>
      </c>
      <c r="M175" s="43" t="s">
        <v>295</v>
      </c>
      <c r="O175" s="33"/>
      <c r="P175" s="41" t="s">
        <v>98</v>
      </c>
      <c r="Q175" s="32"/>
    </row>
    <row r="176" spans="2:17" x14ac:dyDescent="0.25">
      <c r="B176" s="25">
        <v>171</v>
      </c>
      <c r="C176" s="26" t="s">
        <v>253</v>
      </c>
      <c r="D176" s="17" t="s">
        <v>254</v>
      </c>
      <c r="E176" s="26">
        <v>4137</v>
      </c>
      <c r="F176" s="17" t="s">
        <v>100</v>
      </c>
      <c r="G176" s="45" t="s">
        <v>291</v>
      </c>
      <c r="H176" s="17" t="str">
        <f t="shared" si="4"/>
        <v>SMU_4137_C2_S09</v>
      </c>
      <c r="I176" s="26">
        <v>711</v>
      </c>
      <c r="J176" s="18" t="s">
        <v>280</v>
      </c>
      <c r="K176" s="27" t="s">
        <v>126</v>
      </c>
      <c r="L176" s="18" t="str">
        <f t="shared" si="3"/>
        <v>P107_E5</v>
      </c>
      <c r="M176" s="43" t="s">
        <v>296</v>
      </c>
      <c r="O176" s="33"/>
      <c r="P176" s="41" t="s">
        <v>98</v>
      </c>
      <c r="Q176" s="32"/>
    </row>
    <row r="177" spans="2:17" x14ac:dyDescent="0.25">
      <c r="B177" s="25">
        <v>172</v>
      </c>
      <c r="C177" s="26" t="s">
        <v>253</v>
      </c>
      <c r="D177" s="17" t="s">
        <v>254</v>
      </c>
      <c r="E177" s="26">
        <v>4137</v>
      </c>
      <c r="F177" s="17" t="s">
        <v>100</v>
      </c>
      <c r="G177" s="45" t="s">
        <v>297</v>
      </c>
      <c r="H177" s="17" t="str">
        <f t="shared" si="4"/>
        <v>SMU_4137_C2_S06</v>
      </c>
      <c r="I177" s="26">
        <v>713</v>
      </c>
      <c r="J177" s="18" t="s">
        <v>280</v>
      </c>
      <c r="K177" s="27" t="s">
        <v>92</v>
      </c>
      <c r="L177" s="18" t="str">
        <f t="shared" si="3"/>
        <v>P107_F2</v>
      </c>
      <c r="M177" s="43" t="s">
        <v>298</v>
      </c>
      <c r="O177" s="33" t="s">
        <v>1523</v>
      </c>
      <c r="P177" s="41" t="s">
        <v>42</v>
      </c>
      <c r="Q177" s="32"/>
    </row>
    <row r="178" spans="2:17" x14ac:dyDescent="0.25">
      <c r="B178" s="25">
        <v>173</v>
      </c>
      <c r="C178" s="26" t="s">
        <v>253</v>
      </c>
      <c r="D178" s="17" t="s">
        <v>254</v>
      </c>
      <c r="E178" s="26">
        <v>4137</v>
      </c>
      <c r="F178" s="17" t="s">
        <v>100</v>
      </c>
      <c r="G178" s="45" t="s">
        <v>297</v>
      </c>
      <c r="H178" s="17" t="str">
        <f t="shared" si="4"/>
        <v>SMU_4137_C2_S06</v>
      </c>
      <c r="I178" s="26">
        <v>712</v>
      </c>
      <c r="J178" s="18" t="s">
        <v>280</v>
      </c>
      <c r="K178" s="27" t="s">
        <v>121</v>
      </c>
      <c r="L178" s="18" t="str">
        <f t="shared" si="3"/>
        <v>P107_F1</v>
      </c>
      <c r="M178" s="43" t="s">
        <v>299</v>
      </c>
      <c r="O178" s="33" t="s">
        <v>1523</v>
      </c>
      <c r="P178" s="41" t="s">
        <v>42</v>
      </c>
      <c r="Q178" s="32"/>
    </row>
    <row r="179" spans="2:17" x14ac:dyDescent="0.25">
      <c r="B179" s="25">
        <v>174</v>
      </c>
      <c r="C179" s="26" t="s">
        <v>253</v>
      </c>
      <c r="D179" s="17" t="s">
        <v>254</v>
      </c>
      <c r="E179" s="26">
        <v>4137</v>
      </c>
      <c r="F179" s="17" t="s">
        <v>100</v>
      </c>
      <c r="G179" s="45" t="s">
        <v>297</v>
      </c>
      <c r="H179" s="17" t="str">
        <f t="shared" si="4"/>
        <v>SMU_4137_C2_S06</v>
      </c>
      <c r="I179" s="26">
        <v>706</v>
      </c>
      <c r="J179" s="18" t="s">
        <v>280</v>
      </c>
      <c r="K179" s="27" t="s">
        <v>115</v>
      </c>
      <c r="L179" s="18" t="str">
        <f t="shared" si="3"/>
        <v>P107_D1</v>
      </c>
      <c r="M179" s="43" t="s">
        <v>300</v>
      </c>
      <c r="O179" s="33" t="s">
        <v>1548</v>
      </c>
      <c r="P179" s="41" t="s">
        <v>42</v>
      </c>
      <c r="Q179" s="32"/>
    </row>
    <row r="180" spans="2:17" x14ac:dyDescent="0.25">
      <c r="B180" s="25">
        <v>175</v>
      </c>
      <c r="C180" s="26" t="s">
        <v>253</v>
      </c>
      <c r="D180" s="17" t="s">
        <v>254</v>
      </c>
      <c r="E180" s="26">
        <v>4137</v>
      </c>
      <c r="F180" s="17" t="s">
        <v>100</v>
      </c>
      <c r="G180" s="45" t="s">
        <v>297</v>
      </c>
      <c r="H180" s="17" t="str">
        <f t="shared" si="4"/>
        <v>SMU_4137_C2_S06</v>
      </c>
      <c r="I180" s="26">
        <v>707</v>
      </c>
      <c r="J180" s="18" t="s">
        <v>280</v>
      </c>
      <c r="K180" s="27" t="s">
        <v>118</v>
      </c>
      <c r="L180" s="18" t="str">
        <f t="shared" si="3"/>
        <v>P107_D2</v>
      </c>
      <c r="M180" s="43" t="s">
        <v>301</v>
      </c>
      <c r="O180" s="33"/>
      <c r="P180" s="41" t="s">
        <v>98</v>
      </c>
      <c r="Q180" s="32"/>
    </row>
    <row r="181" spans="2:17" x14ac:dyDescent="0.25">
      <c r="B181" s="25">
        <v>176</v>
      </c>
      <c r="C181" s="26" t="s">
        <v>253</v>
      </c>
      <c r="D181" s="17" t="s">
        <v>254</v>
      </c>
      <c r="E181" s="26">
        <v>4137</v>
      </c>
      <c r="F181" s="17" t="s">
        <v>100</v>
      </c>
      <c r="G181" s="45" t="s">
        <v>297</v>
      </c>
      <c r="H181" s="17" t="str">
        <f t="shared" si="4"/>
        <v>SMU_4137_C2_S06</v>
      </c>
      <c r="I181" s="26">
        <v>710</v>
      </c>
      <c r="J181" s="18" t="s">
        <v>280</v>
      </c>
      <c r="K181" s="27" t="s">
        <v>120</v>
      </c>
      <c r="L181" s="18" t="str">
        <f t="shared" si="3"/>
        <v>P107_E2</v>
      </c>
      <c r="M181" s="43" t="s">
        <v>302</v>
      </c>
      <c r="O181" s="33"/>
      <c r="P181" s="41" t="s">
        <v>98</v>
      </c>
      <c r="Q181" s="32"/>
    </row>
    <row r="182" spans="2:17" x14ac:dyDescent="0.25">
      <c r="B182" s="34">
        <v>177</v>
      </c>
      <c r="C182" s="35" t="s">
        <v>303</v>
      </c>
      <c r="D182" s="36" t="s">
        <v>254</v>
      </c>
      <c r="E182" s="35">
        <v>4139</v>
      </c>
      <c r="F182" s="36" t="s">
        <v>100</v>
      </c>
      <c r="G182" s="35" t="s">
        <v>304</v>
      </c>
      <c r="H182" s="36" t="str">
        <f t="shared" si="4"/>
        <v>SMU_4139_C2_S17</v>
      </c>
      <c r="I182" s="35">
        <v>717</v>
      </c>
      <c r="J182" s="37" t="s">
        <v>305</v>
      </c>
      <c r="K182" s="38" t="s">
        <v>81</v>
      </c>
      <c r="L182" s="37" t="str">
        <f t="shared" si="3"/>
        <v>P142_A2</v>
      </c>
      <c r="M182" s="48" t="s">
        <v>306</v>
      </c>
      <c r="N182" s="36"/>
      <c r="O182" s="40"/>
      <c r="P182" s="41" t="s">
        <v>98</v>
      </c>
      <c r="Q182" s="42"/>
    </row>
    <row r="183" spans="2:17" x14ac:dyDescent="0.25">
      <c r="B183" s="34">
        <v>178</v>
      </c>
      <c r="C183" s="35" t="s">
        <v>303</v>
      </c>
      <c r="D183" s="36" t="s">
        <v>254</v>
      </c>
      <c r="E183" s="35">
        <v>4139</v>
      </c>
      <c r="F183" s="36" t="s">
        <v>100</v>
      </c>
      <c r="G183" s="35" t="s">
        <v>304</v>
      </c>
      <c r="H183" s="36" t="str">
        <f t="shared" si="4"/>
        <v>SMU_4139_C2_S17</v>
      </c>
      <c r="I183" s="35">
        <v>716</v>
      </c>
      <c r="J183" s="37" t="s">
        <v>305</v>
      </c>
      <c r="K183" s="38" t="s">
        <v>75</v>
      </c>
      <c r="L183" s="37" t="str">
        <f t="shared" si="3"/>
        <v>P142_A1</v>
      </c>
      <c r="M183" s="48" t="s">
        <v>307</v>
      </c>
      <c r="N183" s="36"/>
      <c r="O183" s="40"/>
      <c r="P183" s="41" t="s">
        <v>98</v>
      </c>
      <c r="Q183" s="42"/>
    </row>
    <row r="184" spans="2:17" x14ac:dyDescent="0.25">
      <c r="B184" s="34">
        <v>179</v>
      </c>
      <c r="C184" s="35" t="s">
        <v>303</v>
      </c>
      <c r="D184" s="36" t="s">
        <v>254</v>
      </c>
      <c r="E184" s="35">
        <v>4139</v>
      </c>
      <c r="F184" s="36" t="s">
        <v>100</v>
      </c>
      <c r="G184" s="35" t="s">
        <v>304</v>
      </c>
      <c r="H184" s="36" t="str">
        <f t="shared" si="4"/>
        <v>SMU_4139_C2_S17</v>
      </c>
      <c r="I184" s="35">
        <v>719</v>
      </c>
      <c r="J184" s="37" t="s">
        <v>305</v>
      </c>
      <c r="K184" s="38" t="s">
        <v>99</v>
      </c>
      <c r="L184" s="37" t="str">
        <f t="shared" si="3"/>
        <v>P142_C1</v>
      </c>
      <c r="M184" s="48" t="s">
        <v>308</v>
      </c>
      <c r="N184" s="36"/>
      <c r="O184" s="40"/>
      <c r="P184" s="41" t="s">
        <v>98</v>
      </c>
      <c r="Q184" s="42"/>
    </row>
    <row r="185" spans="2:17" x14ac:dyDescent="0.25">
      <c r="B185" s="34">
        <v>180</v>
      </c>
      <c r="C185" s="35" t="s">
        <v>303</v>
      </c>
      <c r="D185" s="36" t="s">
        <v>254</v>
      </c>
      <c r="E185" s="35">
        <v>4139</v>
      </c>
      <c r="F185" s="36" t="s">
        <v>100</v>
      </c>
      <c r="G185" s="35" t="s">
        <v>304</v>
      </c>
      <c r="H185" s="36" t="str">
        <f t="shared" si="4"/>
        <v>SMU_4139_C2_S17</v>
      </c>
      <c r="I185" s="35">
        <v>720</v>
      </c>
      <c r="J185" s="37" t="s">
        <v>305</v>
      </c>
      <c r="K185" s="38" t="s">
        <v>100</v>
      </c>
      <c r="L185" s="37" t="str">
        <f t="shared" si="3"/>
        <v>P142_C2</v>
      </c>
      <c r="M185" s="48" t="s">
        <v>309</v>
      </c>
      <c r="N185" s="36"/>
      <c r="O185" s="40"/>
      <c r="P185" s="41" t="s">
        <v>98</v>
      </c>
      <c r="Q185" s="42"/>
    </row>
    <row r="186" spans="2:17" x14ac:dyDescent="0.25">
      <c r="B186" s="34">
        <v>181</v>
      </c>
      <c r="C186" s="35" t="s">
        <v>303</v>
      </c>
      <c r="D186" s="36" t="s">
        <v>254</v>
      </c>
      <c r="E186" s="35">
        <v>4139</v>
      </c>
      <c r="F186" s="36" t="s">
        <v>100</v>
      </c>
      <c r="G186" s="35" t="s">
        <v>304</v>
      </c>
      <c r="H186" s="36" t="str">
        <f t="shared" si="4"/>
        <v>SMU_4139_C2_S17</v>
      </c>
      <c r="I186" s="35">
        <v>718</v>
      </c>
      <c r="J186" s="37" t="s">
        <v>305</v>
      </c>
      <c r="K186" s="38" t="s">
        <v>84</v>
      </c>
      <c r="L186" s="37" t="str">
        <f t="shared" si="3"/>
        <v>P142_B2</v>
      </c>
      <c r="M186" s="48" t="s">
        <v>310</v>
      </c>
      <c r="N186" s="36"/>
      <c r="O186" s="40"/>
      <c r="P186" s="41" t="s">
        <v>98</v>
      </c>
      <c r="Q186" s="42"/>
    </row>
    <row r="187" spans="2:17" x14ac:dyDescent="0.25">
      <c r="B187" s="25">
        <v>182</v>
      </c>
      <c r="C187" s="26" t="s">
        <v>311</v>
      </c>
      <c r="D187" s="17" t="s">
        <v>254</v>
      </c>
      <c r="E187" s="26">
        <v>4147</v>
      </c>
      <c r="F187" s="17" t="s">
        <v>100</v>
      </c>
      <c r="G187" s="26" t="s">
        <v>312</v>
      </c>
      <c r="H187" s="17" t="str">
        <f t="shared" si="4"/>
        <v>SMU_4147_C2_S16</v>
      </c>
      <c r="I187" s="26">
        <v>725</v>
      </c>
      <c r="J187" s="18" t="s">
        <v>313</v>
      </c>
      <c r="K187" s="27" t="s">
        <v>84</v>
      </c>
      <c r="L187" s="18" t="str">
        <f t="shared" si="3"/>
        <v>P103_B2</v>
      </c>
      <c r="M187" s="43" t="s">
        <v>314</v>
      </c>
      <c r="O187" s="33"/>
      <c r="P187" s="41" t="s">
        <v>98</v>
      </c>
      <c r="Q187" s="32"/>
    </row>
    <row r="188" spans="2:17" x14ac:dyDescent="0.25">
      <c r="B188" s="25">
        <v>183</v>
      </c>
      <c r="C188" s="26" t="s">
        <v>311</v>
      </c>
      <c r="D188" s="17" t="s">
        <v>254</v>
      </c>
      <c r="E188" s="26">
        <v>4147</v>
      </c>
      <c r="F188" s="17" t="s">
        <v>100</v>
      </c>
      <c r="G188" s="26" t="s">
        <v>312</v>
      </c>
      <c r="H188" s="17" t="str">
        <f t="shared" si="4"/>
        <v>SMU_4147_C2_S16</v>
      </c>
      <c r="I188" s="26">
        <v>726</v>
      </c>
      <c r="J188" s="18" t="s">
        <v>313</v>
      </c>
      <c r="K188" s="27" t="s">
        <v>87</v>
      </c>
      <c r="L188" s="18" t="str">
        <f t="shared" si="3"/>
        <v>P103_B3</v>
      </c>
      <c r="M188" s="43" t="s">
        <v>315</v>
      </c>
      <c r="O188" s="33"/>
      <c r="P188" s="41" t="s">
        <v>98</v>
      </c>
      <c r="Q188" s="32"/>
    </row>
    <row r="189" spans="2:17" x14ac:dyDescent="0.25">
      <c r="B189" s="25">
        <v>184</v>
      </c>
      <c r="C189" s="26" t="s">
        <v>311</v>
      </c>
      <c r="D189" s="17" t="s">
        <v>254</v>
      </c>
      <c r="E189" s="26">
        <v>4147</v>
      </c>
      <c r="F189" s="17" t="s">
        <v>100</v>
      </c>
      <c r="G189" s="26" t="s">
        <v>312</v>
      </c>
      <c r="H189" s="17" t="str">
        <f t="shared" si="4"/>
        <v>SMU_4147_C2_S16</v>
      </c>
      <c r="I189" s="26">
        <v>722</v>
      </c>
      <c r="J189" s="18" t="s">
        <v>313</v>
      </c>
      <c r="K189" s="27" t="s">
        <v>85</v>
      </c>
      <c r="L189" s="18" t="str">
        <f t="shared" si="3"/>
        <v>P103_A3</v>
      </c>
      <c r="M189" s="43" t="s">
        <v>316</v>
      </c>
      <c r="O189" s="33"/>
      <c r="P189" s="41" t="s">
        <v>98</v>
      </c>
      <c r="Q189" s="32"/>
    </row>
    <row r="190" spans="2:17" x14ac:dyDescent="0.25">
      <c r="B190" s="25">
        <v>185</v>
      </c>
      <c r="C190" s="26" t="s">
        <v>311</v>
      </c>
      <c r="D190" s="17" t="s">
        <v>254</v>
      </c>
      <c r="E190" s="26">
        <v>4147</v>
      </c>
      <c r="F190" s="17" t="s">
        <v>100</v>
      </c>
      <c r="G190" s="26" t="s">
        <v>312</v>
      </c>
      <c r="H190" s="17" t="str">
        <f t="shared" si="4"/>
        <v>SMU_4147_C2_S16</v>
      </c>
      <c r="I190" s="26">
        <v>728</v>
      </c>
      <c r="J190" s="18" t="s">
        <v>313</v>
      </c>
      <c r="K190" s="27" t="s">
        <v>106</v>
      </c>
      <c r="L190" s="18" t="str">
        <f t="shared" si="3"/>
        <v>P103_B5</v>
      </c>
      <c r="M190" s="43" t="s">
        <v>317</v>
      </c>
      <c r="O190" s="33"/>
      <c r="P190" s="41" t="s">
        <v>98</v>
      </c>
      <c r="Q190" s="32"/>
    </row>
    <row r="191" spans="2:17" x14ac:dyDescent="0.25">
      <c r="B191" s="25">
        <v>186</v>
      </c>
      <c r="C191" s="26" t="s">
        <v>311</v>
      </c>
      <c r="D191" s="17" t="s">
        <v>254</v>
      </c>
      <c r="E191" s="26">
        <v>4147</v>
      </c>
      <c r="F191" s="17" t="s">
        <v>100</v>
      </c>
      <c r="G191" s="26" t="s">
        <v>312</v>
      </c>
      <c r="H191" s="17" t="str">
        <f t="shared" si="4"/>
        <v>SMU_4147_C2_S16</v>
      </c>
      <c r="I191" s="26">
        <v>727</v>
      </c>
      <c r="J191" s="18" t="s">
        <v>313</v>
      </c>
      <c r="K191" s="27" t="s">
        <v>223</v>
      </c>
      <c r="L191" s="18" t="str">
        <f t="shared" si="3"/>
        <v>P103_B4</v>
      </c>
      <c r="M191" s="43" t="s">
        <v>318</v>
      </c>
      <c r="O191" s="33"/>
      <c r="P191" s="41" t="s">
        <v>98</v>
      </c>
      <c r="Q191" s="32"/>
    </row>
    <row r="192" spans="2:17" x14ac:dyDescent="0.25">
      <c r="B192" s="25">
        <v>187</v>
      </c>
      <c r="C192" s="26" t="s">
        <v>311</v>
      </c>
      <c r="D192" s="17" t="s">
        <v>254</v>
      </c>
      <c r="E192" s="26">
        <v>4147</v>
      </c>
      <c r="F192" s="17" t="s">
        <v>100</v>
      </c>
      <c r="G192" s="26" t="s">
        <v>312</v>
      </c>
      <c r="H192" s="17" t="str">
        <f t="shared" si="4"/>
        <v>SMU_4147_C2_S16</v>
      </c>
      <c r="I192" s="26">
        <v>723</v>
      </c>
      <c r="J192" s="18" t="s">
        <v>313</v>
      </c>
      <c r="K192" s="27" t="s">
        <v>101</v>
      </c>
      <c r="L192" s="18" t="str">
        <f t="shared" si="3"/>
        <v>P103_A4</v>
      </c>
      <c r="M192" s="43" t="s">
        <v>319</v>
      </c>
      <c r="O192" s="33"/>
      <c r="P192" s="41" t="s">
        <v>98</v>
      </c>
      <c r="Q192" s="32"/>
    </row>
    <row r="193" spans="2:17" x14ac:dyDescent="0.25">
      <c r="B193" s="25">
        <v>188</v>
      </c>
      <c r="C193" s="26" t="s">
        <v>311</v>
      </c>
      <c r="D193" s="17" t="s">
        <v>254</v>
      </c>
      <c r="E193" s="26">
        <v>4147</v>
      </c>
      <c r="F193" s="17" t="s">
        <v>100</v>
      </c>
      <c r="G193" s="26" t="s">
        <v>312</v>
      </c>
      <c r="H193" s="17" t="str">
        <f t="shared" si="4"/>
        <v>SMU_4147_C2_S16</v>
      </c>
      <c r="I193" s="26">
        <v>738</v>
      </c>
      <c r="J193" s="18" t="s">
        <v>313</v>
      </c>
      <c r="K193" s="27" t="s">
        <v>126</v>
      </c>
      <c r="L193" s="18" t="str">
        <f t="shared" si="3"/>
        <v>P103_E5</v>
      </c>
      <c r="M193" s="43" t="s">
        <v>320</v>
      </c>
      <c r="O193" s="33"/>
      <c r="P193" s="41" t="s">
        <v>98</v>
      </c>
      <c r="Q193" s="32"/>
    </row>
    <row r="194" spans="2:17" x14ac:dyDescent="0.25">
      <c r="B194" s="25">
        <v>189</v>
      </c>
      <c r="C194" s="26" t="s">
        <v>311</v>
      </c>
      <c r="D194" s="17" t="s">
        <v>254</v>
      </c>
      <c r="E194" s="26">
        <v>4147</v>
      </c>
      <c r="F194" s="17" t="s">
        <v>100</v>
      </c>
      <c r="G194" s="26" t="s">
        <v>312</v>
      </c>
      <c r="H194" s="17" t="str">
        <f t="shared" si="4"/>
        <v>SMU_4147_C2_S16</v>
      </c>
      <c r="I194" s="26">
        <v>737</v>
      </c>
      <c r="J194" s="18" t="s">
        <v>313</v>
      </c>
      <c r="K194" s="27" t="s">
        <v>159</v>
      </c>
      <c r="L194" s="18" t="str">
        <f t="shared" si="3"/>
        <v>P103_E4</v>
      </c>
      <c r="M194" s="43" t="s">
        <v>321</v>
      </c>
      <c r="O194" s="33"/>
      <c r="P194" s="41" t="s">
        <v>98</v>
      </c>
      <c r="Q194" s="32"/>
    </row>
    <row r="195" spans="2:17" x14ac:dyDescent="0.25">
      <c r="B195" s="25">
        <v>190</v>
      </c>
      <c r="C195" s="26" t="s">
        <v>311</v>
      </c>
      <c r="D195" s="17" t="s">
        <v>254</v>
      </c>
      <c r="E195" s="26">
        <v>4147</v>
      </c>
      <c r="F195" s="17" t="s">
        <v>100</v>
      </c>
      <c r="G195" s="26" t="s">
        <v>312</v>
      </c>
      <c r="H195" s="17" t="str">
        <f t="shared" si="4"/>
        <v>SMU_4147_C2_S16</v>
      </c>
      <c r="I195" s="26">
        <v>741</v>
      </c>
      <c r="J195" s="18" t="s">
        <v>313</v>
      </c>
      <c r="K195" s="27" t="s">
        <v>128</v>
      </c>
      <c r="L195" s="18" t="str">
        <f t="shared" si="3"/>
        <v>P103_F4</v>
      </c>
      <c r="M195" s="43" t="s">
        <v>322</v>
      </c>
      <c r="O195" s="33"/>
      <c r="P195" s="41" t="s">
        <v>98</v>
      </c>
      <c r="Q195" s="32"/>
    </row>
    <row r="196" spans="2:17" x14ac:dyDescent="0.25">
      <c r="B196" s="25">
        <v>191</v>
      </c>
      <c r="C196" s="26" t="s">
        <v>311</v>
      </c>
      <c r="D196" s="17" t="s">
        <v>254</v>
      </c>
      <c r="E196" s="26">
        <v>4147</v>
      </c>
      <c r="F196" s="17" t="s">
        <v>100</v>
      </c>
      <c r="G196" s="26" t="s">
        <v>312</v>
      </c>
      <c r="H196" s="17" t="str">
        <f t="shared" si="4"/>
        <v>SMU_4147_C2_S16</v>
      </c>
      <c r="I196" s="26">
        <v>735</v>
      </c>
      <c r="J196" s="18" t="s">
        <v>313</v>
      </c>
      <c r="K196" s="27" t="s">
        <v>120</v>
      </c>
      <c r="L196" s="18" t="str">
        <f t="shared" si="3"/>
        <v>P103_E2</v>
      </c>
      <c r="M196" s="43" t="s">
        <v>323</v>
      </c>
      <c r="O196" s="33"/>
      <c r="P196" s="41" t="s">
        <v>98</v>
      </c>
      <c r="Q196" s="32"/>
    </row>
    <row r="197" spans="2:17" x14ac:dyDescent="0.25">
      <c r="B197" s="25">
        <v>192</v>
      </c>
      <c r="C197" s="26" t="s">
        <v>311</v>
      </c>
      <c r="D197" s="17" t="s">
        <v>254</v>
      </c>
      <c r="E197" s="26">
        <v>4147</v>
      </c>
      <c r="F197" s="17" t="s">
        <v>100</v>
      </c>
      <c r="G197" s="26" t="s">
        <v>312</v>
      </c>
      <c r="H197" s="17" t="str">
        <f t="shared" si="4"/>
        <v>SMU_4147_C2_S16</v>
      </c>
      <c r="I197" s="26">
        <v>736</v>
      </c>
      <c r="J197" s="18" t="s">
        <v>313</v>
      </c>
      <c r="K197" s="27" t="s">
        <v>91</v>
      </c>
      <c r="L197" s="18" t="str">
        <f t="shared" si="3"/>
        <v>P103_E3</v>
      </c>
      <c r="M197" s="43" t="s">
        <v>324</v>
      </c>
      <c r="O197" s="33"/>
      <c r="P197" s="41" t="s">
        <v>98</v>
      </c>
      <c r="Q197" s="32"/>
    </row>
    <row r="198" spans="2:17" x14ac:dyDescent="0.25">
      <c r="B198" s="25">
        <v>193</v>
      </c>
      <c r="C198" s="26" t="s">
        <v>311</v>
      </c>
      <c r="D198" s="17" t="s">
        <v>254</v>
      </c>
      <c r="E198" s="26">
        <v>4147</v>
      </c>
      <c r="F198" s="17" t="s">
        <v>100</v>
      </c>
      <c r="G198" s="26" t="s">
        <v>312</v>
      </c>
      <c r="H198" s="17" t="str">
        <f t="shared" si="4"/>
        <v>SMU_4147_C2_S16</v>
      </c>
      <c r="I198" s="26">
        <v>740</v>
      </c>
      <c r="J198" s="18" t="s">
        <v>313</v>
      </c>
      <c r="K198" s="27" t="s">
        <v>188</v>
      </c>
      <c r="L198" s="18" t="str">
        <f t="shared" si="3"/>
        <v>P103_F3</v>
      </c>
      <c r="M198" s="43" t="s">
        <v>325</v>
      </c>
      <c r="O198" s="33"/>
      <c r="P198" s="41" t="s">
        <v>98</v>
      </c>
      <c r="Q198" s="32"/>
    </row>
    <row r="199" spans="2:17" x14ac:dyDescent="0.25">
      <c r="B199" s="25">
        <v>194</v>
      </c>
      <c r="C199" s="26" t="s">
        <v>311</v>
      </c>
      <c r="D199" s="17" t="s">
        <v>254</v>
      </c>
      <c r="E199" s="26">
        <v>4147</v>
      </c>
      <c r="F199" s="17" t="s">
        <v>100</v>
      </c>
      <c r="G199" s="26" t="s">
        <v>312</v>
      </c>
      <c r="H199" s="17" t="str">
        <f t="shared" si="4"/>
        <v>SMU_4147_C2_S16</v>
      </c>
      <c r="I199" s="26">
        <v>724</v>
      </c>
      <c r="J199" s="18" t="s">
        <v>313</v>
      </c>
      <c r="K199" s="27" t="s">
        <v>80</v>
      </c>
      <c r="L199" s="18" t="str">
        <f t="shared" ref="L199:L275" si="5">J199&amp;"_"&amp;K199</f>
        <v>P103_B1</v>
      </c>
      <c r="M199" s="43" t="s">
        <v>326</v>
      </c>
      <c r="O199" s="33"/>
      <c r="P199" s="41" t="s">
        <v>98</v>
      </c>
      <c r="Q199" s="32"/>
    </row>
    <row r="200" spans="2:17" x14ac:dyDescent="0.25">
      <c r="B200" s="25">
        <v>195</v>
      </c>
      <c r="C200" s="26" t="s">
        <v>311</v>
      </c>
      <c r="D200" s="17" t="s">
        <v>254</v>
      </c>
      <c r="E200" s="26">
        <v>4147</v>
      </c>
      <c r="F200" s="17" t="s">
        <v>100</v>
      </c>
      <c r="G200" s="26" t="s">
        <v>312</v>
      </c>
      <c r="H200" s="17" t="str">
        <f t="shared" si="4"/>
        <v>SMU_4147_C2_S16</v>
      </c>
      <c r="I200" s="26">
        <v>729</v>
      </c>
      <c r="J200" s="18" t="s">
        <v>313</v>
      </c>
      <c r="K200" s="27" t="s">
        <v>107</v>
      </c>
      <c r="L200" s="18" t="str">
        <f t="shared" si="5"/>
        <v>P103_B6</v>
      </c>
      <c r="M200" s="43" t="s">
        <v>326</v>
      </c>
      <c r="O200" s="33"/>
      <c r="P200" s="41" t="s">
        <v>98</v>
      </c>
      <c r="Q200" s="32"/>
    </row>
    <row r="201" spans="2:17" x14ac:dyDescent="0.25">
      <c r="B201" s="25">
        <v>196</v>
      </c>
      <c r="C201" s="26" t="s">
        <v>311</v>
      </c>
      <c r="D201" s="17" t="s">
        <v>254</v>
      </c>
      <c r="E201" s="26">
        <v>4147</v>
      </c>
      <c r="F201" s="17" t="s">
        <v>100</v>
      </c>
      <c r="G201" s="26" t="s">
        <v>312</v>
      </c>
      <c r="H201" s="17" t="str">
        <f t="shared" ref="H201:H276" si="6">D201&amp;"_"&amp;E201&amp;"_"&amp;F201&amp;"_"&amp;G201</f>
        <v>SMU_4147_C2_S16</v>
      </c>
      <c r="I201" s="26">
        <v>734</v>
      </c>
      <c r="J201" s="18" t="s">
        <v>313</v>
      </c>
      <c r="K201" s="27" t="s">
        <v>119</v>
      </c>
      <c r="L201" s="18" t="str">
        <f t="shared" si="5"/>
        <v>P103_E1</v>
      </c>
      <c r="M201" s="43" t="s">
        <v>326</v>
      </c>
      <c r="O201" s="33"/>
      <c r="P201" s="41" t="s">
        <v>98</v>
      </c>
      <c r="Q201" s="32"/>
    </row>
    <row r="202" spans="2:17" x14ac:dyDescent="0.25">
      <c r="B202" s="25">
        <v>197</v>
      </c>
      <c r="C202" s="26" t="s">
        <v>311</v>
      </c>
      <c r="D202" s="17" t="s">
        <v>254</v>
      </c>
      <c r="E202" s="26">
        <v>4147</v>
      </c>
      <c r="F202" s="17" t="s">
        <v>100</v>
      </c>
      <c r="G202" s="26" t="s">
        <v>312</v>
      </c>
      <c r="H202" s="17" t="str">
        <f t="shared" si="6"/>
        <v>SMU_4147_C2_S16</v>
      </c>
      <c r="I202" s="26">
        <v>739</v>
      </c>
      <c r="J202" s="18" t="s">
        <v>313</v>
      </c>
      <c r="K202" s="27" t="s">
        <v>127</v>
      </c>
      <c r="L202" s="18" t="str">
        <f t="shared" si="5"/>
        <v>P103_E6</v>
      </c>
      <c r="M202" s="43" t="s">
        <v>326</v>
      </c>
      <c r="O202" s="33"/>
      <c r="P202" s="41" t="s">
        <v>98</v>
      </c>
      <c r="Q202" s="32"/>
    </row>
    <row r="203" spans="2:17" x14ac:dyDescent="0.25">
      <c r="B203" s="34">
        <v>198</v>
      </c>
      <c r="C203" s="35" t="s">
        <v>327</v>
      </c>
      <c r="D203" s="36" t="s">
        <v>254</v>
      </c>
      <c r="E203" s="35">
        <v>4162</v>
      </c>
      <c r="F203" s="36" t="s">
        <v>100</v>
      </c>
      <c r="G203" s="35" t="s">
        <v>328</v>
      </c>
      <c r="H203" s="36" t="str">
        <f t="shared" si="6"/>
        <v>SMU_4162_C2_S10</v>
      </c>
      <c r="I203" s="35">
        <v>742</v>
      </c>
      <c r="J203" s="37" t="s">
        <v>329</v>
      </c>
      <c r="K203" s="38" t="s">
        <v>75</v>
      </c>
      <c r="L203" s="37" t="str">
        <f t="shared" si="5"/>
        <v>P175_A1</v>
      </c>
      <c r="M203" s="48" t="s">
        <v>330</v>
      </c>
      <c r="N203" s="36"/>
      <c r="O203" s="49" t="s">
        <v>1517</v>
      </c>
      <c r="P203" s="41" t="s">
        <v>42</v>
      </c>
      <c r="Q203" s="42"/>
    </row>
    <row r="204" spans="2:17" x14ac:dyDescent="0.25">
      <c r="B204" s="34">
        <v>199</v>
      </c>
      <c r="C204" s="35" t="s">
        <v>327</v>
      </c>
      <c r="D204" s="36" t="s">
        <v>254</v>
      </c>
      <c r="E204" s="35">
        <v>4162</v>
      </c>
      <c r="F204" s="36" t="s">
        <v>100</v>
      </c>
      <c r="G204" s="35" t="s">
        <v>328</v>
      </c>
      <c r="H204" s="36" t="str">
        <f t="shared" si="6"/>
        <v>SMU_4162_C2_S10</v>
      </c>
      <c r="I204" s="35">
        <v>743</v>
      </c>
      <c r="J204" s="37" t="s">
        <v>329</v>
      </c>
      <c r="K204" s="38" t="s">
        <v>81</v>
      </c>
      <c r="L204" s="37" t="str">
        <f t="shared" si="5"/>
        <v>P175_A2</v>
      </c>
      <c r="M204" s="48" t="s">
        <v>331</v>
      </c>
      <c r="N204" s="36"/>
      <c r="O204" s="49" t="s">
        <v>1517</v>
      </c>
      <c r="P204" s="41" t="s">
        <v>42</v>
      </c>
      <c r="Q204" s="42"/>
    </row>
    <row r="205" spans="2:17" x14ac:dyDescent="0.25">
      <c r="B205" s="34">
        <v>200</v>
      </c>
      <c r="C205" s="35" t="s">
        <v>327</v>
      </c>
      <c r="D205" s="36" t="s">
        <v>254</v>
      </c>
      <c r="E205" s="35">
        <v>4162</v>
      </c>
      <c r="F205" s="36" t="s">
        <v>100</v>
      </c>
      <c r="G205" s="35" t="s">
        <v>328</v>
      </c>
      <c r="H205" s="36" t="str">
        <f t="shared" si="6"/>
        <v>SMU_4162_C2_S10</v>
      </c>
      <c r="I205" s="35">
        <v>749</v>
      </c>
      <c r="J205" s="37" t="s">
        <v>329</v>
      </c>
      <c r="K205" s="38" t="s">
        <v>84</v>
      </c>
      <c r="L205" s="37" t="str">
        <f t="shared" si="5"/>
        <v>P175_B2</v>
      </c>
      <c r="M205" s="50" t="s">
        <v>332</v>
      </c>
      <c r="N205" s="36"/>
      <c r="O205" s="40"/>
      <c r="P205" s="41" t="s">
        <v>98</v>
      </c>
      <c r="Q205" s="42"/>
    </row>
    <row r="206" spans="2:17" x14ac:dyDescent="0.25">
      <c r="B206" s="34">
        <v>201</v>
      </c>
      <c r="C206" s="35" t="s">
        <v>333</v>
      </c>
      <c r="D206" s="36" t="s">
        <v>254</v>
      </c>
      <c r="E206" s="35">
        <v>4162</v>
      </c>
      <c r="F206" s="36" t="s">
        <v>88</v>
      </c>
      <c r="G206" s="35" t="s">
        <v>328</v>
      </c>
      <c r="H206" s="36" t="str">
        <f t="shared" si="6"/>
        <v>SMU_4162_C3_S10</v>
      </c>
      <c r="I206" s="35">
        <v>748</v>
      </c>
      <c r="J206" s="37" t="s">
        <v>329</v>
      </c>
      <c r="K206" s="38" t="s">
        <v>80</v>
      </c>
      <c r="L206" s="37" t="str">
        <f t="shared" si="5"/>
        <v>P175_B1</v>
      </c>
      <c r="M206" s="50" t="s">
        <v>334</v>
      </c>
      <c r="N206" s="36"/>
      <c r="O206" s="40"/>
      <c r="P206" s="41" t="s">
        <v>98</v>
      </c>
      <c r="Q206" s="42"/>
    </row>
    <row r="207" spans="2:17" x14ac:dyDescent="0.25">
      <c r="B207" s="34">
        <v>202</v>
      </c>
      <c r="C207" s="35" t="s">
        <v>327</v>
      </c>
      <c r="D207" s="36" t="s">
        <v>254</v>
      </c>
      <c r="E207" s="35">
        <v>4162</v>
      </c>
      <c r="F207" s="36" t="s">
        <v>100</v>
      </c>
      <c r="G207" s="35" t="s">
        <v>328</v>
      </c>
      <c r="H207" s="36" t="str">
        <f t="shared" si="6"/>
        <v>SMU_4162_C2_S10</v>
      </c>
      <c r="I207" s="35">
        <v>753</v>
      </c>
      <c r="J207" s="37" t="s">
        <v>329</v>
      </c>
      <c r="K207" s="38" t="s">
        <v>99</v>
      </c>
      <c r="L207" s="37" t="str">
        <f t="shared" si="5"/>
        <v>P175_C1</v>
      </c>
      <c r="M207" s="50" t="s">
        <v>335</v>
      </c>
      <c r="N207" s="36"/>
      <c r="O207" s="40" t="s">
        <v>1518</v>
      </c>
      <c r="P207" s="41" t="s">
        <v>42</v>
      </c>
      <c r="Q207" s="42"/>
    </row>
    <row r="208" spans="2:17" x14ac:dyDescent="0.25">
      <c r="B208" s="34">
        <v>203</v>
      </c>
      <c r="C208" s="35" t="s">
        <v>327</v>
      </c>
      <c r="D208" s="36" t="s">
        <v>254</v>
      </c>
      <c r="E208" s="35">
        <v>4162</v>
      </c>
      <c r="F208" s="36" t="s">
        <v>100</v>
      </c>
      <c r="G208" s="35" t="s">
        <v>328</v>
      </c>
      <c r="H208" s="36" t="str">
        <f t="shared" si="6"/>
        <v>SMU_4162_C2_S10</v>
      </c>
      <c r="I208" s="35">
        <v>754</v>
      </c>
      <c r="J208" s="37" t="s">
        <v>329</v>
      </c>
      <c r="K208" s="38" t="s">
        <v>100</v>
      </c>
      <c r="L208" s="37" t="str">
        <f t="shared" si="5"/>
        <v>P175_C2</v>
      </c>
      <c r="M208" s="50" t="s">
        <v>336</v>
      </c>
      <c r="N208" s="36"/>
      <c r="O208" s="40" t="s">
        <v>1518</v>
      </c>
      <c r="P208" s="41" t="s">
        <v>42</v>
      </c>
      <c r="Q208" s="42"/>
    </row>
    <row r="209" spans="2:17" x14ac:dyDescent="0.25">
      <c r="B209" s="34">
        <v>204</v>
      </c>
      <c r="C209" s="35" t="s">
        <v>327</v>
      </c>
      <c r="D209" s="36" t="s">
        <v>254</v>
      </c>
      <c r="E209" s="35">
        <v>4162</v>
      </c>
      <c r="F209" s="36" t="s">
        <v>100</v>
      </c>
      <c r="G209" s="35" t="s">
        <v>328</v>
      </c>
      <c r="H209" s="36" t="str">
        <f t="shared" si="6"/>
        <v>SMU_4162_C2_S10</v>
      </c>
      <c r="I209" s="35">
        <v>750</v>
      </c>
      <c r="J209" s="37" t="s">
        <v>329</v>
      </c>
      <c r="K209" s="38" t="s">
        <v>87</v>
      </c>
      <c r="L209" s="37" t="str">
        <f t="shared" si="5"/>
        <v>P175_B3</v>
      </c>
      <c r="M209" s="50" t="s">
        <v>337</v>
      </c>
      <c r="N209" s="36"/>
      <c r="O209" s="40"/>
      <c r="P209" s="41" t="s">
        <v>98</v>
      </c>
      <c r="Q209" s="42"/>
    </row>
    <row r="210" spans="2:17" x14ac:dyDescent="0.25">
      <c r="B210" s="34">
        <v>205</v>
      </c>
      <c r="C210" s="35" t="s">
        <v>327</v>
      </c>
      <c r="D210" s="36" t="s">
        <v>254</v>
      </c>
      <c r="E210" s="35">
        <v>4162</v>
      </c>
      <c r="F210" s="36" t="s">
        <v>100</v>
      </c>
      <c r="G210" s="35" t="s">
        <v>328</v>
      </c>
      <c r="H210" s="36" t="str">
        <f t="shared" si="6"/>
        <v>SMU_4162_C2_S10</v>
      </c>
      <c r="I210" s="35">
        <v>744</v>
      </c>
      <c r="J210" s="37" t="s">
        <v>329</v>
      </c>
      <c r="K210" s="38" t="s">
        <v>85</v>
      </c>
      <c r="L210" s="37" t="str">
        <f t="shared" si="5"/>
        <v>P175_A3</v>
      </c>
      <c r="M210" s="48" t="s">
        <v>338</v>
      </c>
      <c r="N210" s="36"/>
      <c r="O210" s="40"/>
      <c r="P210" s="41" t="s">
        <v>98</v>
      </c>
      <c r="Q210" s="42"/>
    </row>
    <row r="211" spans="2:17" x14ac:dyDescent="0.25">
      <c r="B211" s="34">
        <v>206</v>
      </c>
      <c r="C211" s="35" t="s">
        <v>327</v>
      </c>
      <c r="D211" s="36" t="s">
        <v>254</v>
      </c>
      <c r="E211" s="35">
        <v>4162</v>
      </c>
      <c r="F211" s="36" t="s">
        <v>100</v>
      </c>
      <c r="G211" s="35" t="s">
        <v>328</v>
      </c>
      <c r="H211" s="36" t="str">
        <f t="shared" si="6"/>
        <v>SMU_4162_C2_S10</v>
      </c>
      <c r="I211" s="35">
        <v>761</v>
      </c>
      <c r="J211" s="37" t="s">
        <v>329</v>
      </c>
      <c r="K211" s="38" t="s">
        <v>119</v>
      </c>
      <c r="L211" s="37" t="str">
        <f t="shared" si="5"/>
        <v>P175_E1</v>
      </c>
      <c r="M211" s="48" t="s">
        <v>339</v>
      </c>
      <c r="N211" s="36"/>
      <c r="O211" s="40"/>
      <c r="P211" s="41" t="s">
        <v>98</v>
      </c>
      <c r="Q211" s="42"/>
    </row>
    <row r="212" spans="2:17" x14ac:dyDescent="0.25">
      <c r="B212" s="34">
        <v>207</v>
      </c>
      <c r="C212" s="35" t="s">
        <v>327</v>
      </c>
      <c r="D212" s="36" t="s">
        <v>254</v>
      </c>
      <c r="E212" s="35">
        <v>4162</v>
      </c>
      <c r="F212" s="36" t="s">
        <v>100</v>
      </c>
      <c r="G212" s="35" t="s">
        <v>328</v>
      </c>
      <c r="H212" s="36" t="str">
        <f t="shared" si="6"/>
        <v>SMU_4162_C2_S10</v>
      </c>
      <c r="I212" s="35">
        <v>762</v>
      </c>
      <c r="J212" s="37" t="s">
        <v>329</v>
      </c>
      <c r="K212" s="38" t="s">
        <v>120</v>
      </c>
      <c r="L212" s="37" t="str">
        <f t="shared" si="5"/>
        <v>P175_E2</v>
      </c>
      <c r="M212" s="48" t="s">
        <v>340</v>
      </c>
      <c r="N212" s="36"/>
      <c r="O212" s="40"/>
      <c r="P212" s="41" t="s">
        <v>98</v>
      </c>
      <c r="Q212" s="42"/>
    </row>
    <row r="213" spans="2:17" x14ac:dyDescent="0.25">
      <c r="B213" s="34">
        <v>208</v>
      </c>
      <c r="C213" s="35" t="s">
        <v>327</v>
      </c>
      <c r="D213" s="36" t="s">
        <v>254</v>
      </c>
      <c r="E213" s="35">
        <v>4162</v>
      </c>
      <c r="F213" s="36" t="s">
        <v>100</v>
      </c>
      <c r="G213" s="35" t="s">
        <v>328</v>
      </c>
      <c r="H213" s="36" t="str">
        <f t="shared" si="6"/>
        <v>SMU_4162_C2_S10</v>
      </c>
      <c r="I213" s="35">
        <v>767</v>
      </c>
      <c r="J213" s="37" t="s">
        <v>329</v>
      </c>
      <c r="K213" s="38" t="s">
        <v>92</v>
      </c>
      <c r="L213" s="37" t="str">
        <f t="shared" si="5"/>
        <v>P175_F2</v>
      </c>
      <c r="M213" s="48" t="s">
        <v>341</v>
      </c>
      <c r="N213" s="36"/>
      <c r="O213" s="40"/>
      <c r="P213" s="41" t="s">
        <v>98</v>
      </c>
      <c r="Q213" s="42"/>
    </row>
    <row r="214" spans="2:17" x14ac:dyDescent="0.25">
      <c r="B214" s="34">
        <v>209</v>
      </c>
      <c r="C214" s="35" t="s">
        <v>327</v>
      </c>
      <c r="D214" s="36" t="s">
        <v>254</v>
      </c>
      <c r="E214" s="35">
        <v>4162</v>
      </c>
      <c r="F214" s="36" t="s">
        <v>100</v>
      </c>
      <c r="G214" s="35" t="s">
        <v>328</v>
      </c>
      <c r="H214" s="36" t="str">
        <f t="shared" si="6"/>
        <v>SMU_4162_C2_S10</v>
      </c>
      <c r="I214" s="35">
        <v>766</v>
      </c>
      <c r="J214" s="37" t="s">
        <v>329</v>
      </c>
      <c r="K214" s="38" t="s">
        <v>121</v>
      </c>
      <c r="L214" s="37" t="str">
        <f t="shared" si="5"/>
        <v>P175_F1</v>
      </c>
      <c r="M214" s="48" t="s">
        <v>342</v>
      </c>
      <c r="N214" s="36"/>
      <c r="O214" s="40"/>
      <c r="P214" s="41" t="s">
        <v>98</v>
      </c>
      <c r="Q214" s="42"/>
    </row>
    <row r="215" spans="2:17" x14ac:dyDescent="0.25">
      <c r="B215" s="34">
        <v>210</v>
      </c>
      <c r="C215" s="35" t="s">
        <v>327</v>
      </c>
      <c r="D215" s="36" t="s">
        <v>254</v>
      </c>
      <c r="E215" s="35">
        <v>4162</v>
      </c>
      <c r="F215" s="36" t="s">
        <v>100</v>
      </c>
      <c r="G215" s="35" t="s">
        <v>328</v>
      </c>
      <c r="H215" s="36" t="str">
        <f t="shared" si="6"/>
        <v>SMU_4162_C2_S10</v>
      </c>
      <c r="I215" s="35">
        <v>771</v>
      </c>
      <c r="J215" s="37" t="s">
        <v>329</v>
      </c>
      <c r="K215" s="38" t="s">
        <v>130</v>
      </c>
      <c r="L215" s="37" t="str">
        <f t="shared" si="5"/>
        <v>P175_F6</v>
      </c>
      <c r="M215" s="48" t="s">
        <v>343</v>
      </c>
      <c r="N215" s="36"/>
      <c r="O215" s="40"/>
      <c r="P215" s="41" t="s">
        <v>98</v>
      </c>
      <c r="Q215" s="42"/>
    </row>
    <row r="216" spans="2:17" x14ac:dyDescent="0.25">
      <c r="B216" s="34">
        <v>211</v>
      </c>
      <c r="C216" s="35" t="s">
        <v>327</v>
      </c>
      <c r="D216" s="36" t="s">
        <v>254</v>
      </c>
      <c r="E216" s="35">
        <v>4162</v>
      </c>
      <c r="F216" s="36" t="s">
        <v>100</v>
      </c>
      <c r="G216" s="35" t="s">
        <v>328</v>
      </c>
      <c r="H216" s="36" t="str">
        <f t="shared" si="6"/>
        <v>SMU_4162_C2_S10</v>
      </c>
      <c r="I216" s="35">
        <v>770</v>
      </c>
      <c r="J216" s="37" t="s">
        <v>329</v>
      </c>
      <c r="K216" s="38" t="s">
        <v>129</v>
      </c>
      <c r="L216" s="37" t="str">
        <f t="shared" si="5"/>
        <v>P175_F5</v>
      </c>
      <c r="M216" s="48" t="s">
        <v>344</v>
      </c>
      <c r="N216" s="36"/>
      <c r="O216" s="40"/>
      <c r="P216" s="41" t="s">
        <v>98</v>
      </c>
      <c r="Q216" s="42"/>
    </row>
    <row r="217" spans="2:17" x14ac:dyDescent="0.25">
      <c r="B217" s="34">
        <v>212</v>
      </c>
      <c r="C217" s="35" t="s">
        <v>327</v>
      </c>
      <c r="D217" s="36" t="s">
        <v>254</v>
      </c>
      <c r="E217" s="35">
        <v>4162</v>
      </c>
      <c r="F217" s="36" t="s">
        <v>100</v>
      </c>
      <c r="G217" s="35" t="s">
        <v>328</v>
      </c>
      <c r="H217" s="36" t="str">
        <f t="shared" si="6"/>
        <v>SMU_4162_C2_S10</v>
      </c>
      <c r="I217" s="35">
        <v>764</v>
      </c>
      <c r="J217" s="37" t="s">
        <v>329</v>
      </c>
      <c r="K217" s="38" t="s">
        <v>126</v>
      </c>
      <c r="L217" s="37" t="str">
        <f t="shared" si="5"/>
        <v>P175_E5</v>
      </c>
      <c r="M217" s="48" t="s">
        <v>345</v>
      </c>
      <c r="N217" s="36"/>
      <c r="O217" s="40"/>
      <c r="P217" s="41" t="s">
        <v>98</v>
      </c>
      <c r="Q217" s="42"/>
    </row>
    <row r="218" spans="2:17" x14ac:dyDescent="0.25">
      <c r="B218" s="34">
        <v>213</v>
      </c>
      <c r="C218" s="35" t="s">
        <v>327</v>
      </c>
      <c r="D218" s="36" t="s">
        <v>254</v>
      </c>
      <c r="E218" s="35">
        <v>4162</v>
      </c>
      <c r="F218" s="36" t="s">
        <v>100</v>
      </c>
      <c r="G218" s="35" t="s">
        <v>328</v>
      </c>
      <c r="H218" s="36" t="str">
        <f t="shared" si="6"/>
        <v>SMU_4162_C2_S10</v>
      </c>
      <c r="I218" s="35">
        <v>765</v>
      </c>
      <c r="J218" s="37" t="s">
        <v>329</v>
      </c>
      <c r="K218" s="38" t="s">
        <v>127</v>
      </c>
      <c r="L218" s="37" t="str">
        <f t="shared" si="5"/>
        <v>P175_E6</v>
      </c>
      <c r="M218" s="48" t="s">
        <v>346</v>
      </c>
      <c r="N218" s="36"/>
      <c r="O218" s="40"/>
      <c r="P218" s="41" t="s">
        <v>98</v>
      </c>
      <c r="Q218" s="42"/>
    </row>
    <row r="219" spans="2:17" x14ac:dyDescent="0.25">
      <c r="B219" s="34">
        <v>214</v>
      </c>
      <c r="C219" s="35" t="s">
        <v>327</v>
      </c>
      <c r="D219" s="36" t="s">
        <v>254</v>
      </c>
      <c r="E219" s="35">
        <v>4162</v>
      </c>
      <c r="F219" s="36" t="s">
        <v>100</v>
      </c>
      <c r="G219" s="35" t="s">
        <v>328</v>
      </c>
      <c r="H219" s="36" t="str">
        <f t="shared" si="6"/>
        <v>SMU_4162_C2_S10</v>
      </c>
      <c r="I219" s="35">
        <v>760</v>
      </c>
      <c r="J219" s="37" t="s">
        <v>329</v>
      </c>
      <c r="K219" s="38" t="s">
        <v>125</v>
      </c>
      <c r="L219" s="37" t="str">
        <f t="shared" si="5"/>
        <v>P175_D6</v>
      </c>
      <c r="M219" s="48" t="s">
        <v>347</v>
      </c>
      <c r="N219" s="36"/>
      <c r="O219" s="40"/>
      <c r="P219" s="41" t="s">
        <v>98</v>
      </c>
      <c r="Q219" s="42"/>
    </row>
    <row r="220" spans="2:17" x14ac:dyDescent="0.25">
      <c r="B220" s="34">
        <v>215</v>
      </c>
      <c r="C220" s="35" t="s">
        <v>327</v>
      </c>
      <c r="D220" s="36" t="s">
        <v>254</v>
      </c>
      <c r="E220" s="35">
        <v>4162</v>
      </c>
      <c r="F220" s="36" t="s">
        <v>100</v>
      </c>
      <c r="G220" s="35" t="s">
        <v>328</v>
      </c>
      <c r="H220" s="36" t="str">
        <f t="shared" si="6"/>
        <v>SMU_4162_C2_S10</v>
      </c>
      <c r="I220" s="35">
        <v>759</v>
      </c>
      <c r="J220" s="37" t="s">
        <v>329</v>
      </c>
      <c r="K220" s="38" t="s">
        <v>122</v>
      </c>
      <c r="L220" s="37" t="str">
        <f t="shared" si="5"/>
        <v>P175_D5</v>
      </c>
      <c r="M220" s="48" t="s">
        <v>348</v>
      </c>
      <c r="N220" s="36"/>
      <c r="O220" s="40"/>
      <c r="P220" s="41" t="s">
        <v>98</v>
      </c>
      <c r="Q220" s="42"/>
    </row>
    <row r="221" spans="2:17" x14ac:dyDescent="0.25">
      <c r="B221" s="34">
        <v>216</v>
      </c>
      <c r="C221" s="35" t="s">
        <v>327</v>
      </c>
      <c r="D221" s="36" t="s">
        <v>254</v>
      </c>
      <c r="E221" s="35">
        <v>4162</v>
      </c>
      <c r="F221" s="36" t="s">
        <v>100</v>
      </c>
      <c r="G221" s="35" t="s">
        <v>328</v>
      </c>
      <c r="H221" s="36" t="str">
        <f t="shared" si="6"/>
        <v>SMU_4162_C2_S10</v>
      </c>
      <c r="I221" s="35">
        <v>763</v>
      </c>
      <c r="J221" s="37" t="s">
        <v>329</v>
      </c>
      <c r="K221" s="38" t="s">
        <v>159</v>
      </c>
      <c r="L221" s="37" t="str">
        <f t="shared" si="5"/>
        <v>P175_E4</v>
      </c>
      <c r="M221" s="48" t="s">
        <v>349</v>
      </c>
      <c r="N221" s="36"/>
      <c r="O221" s="40"/>
      <c r="P221" s="41" t="s">
        <v>98</v>
      </c>
      <c r="Q221" s="42"/>
    </row>
    <row r="222" spans="2:17" x14ac:dyDescent="0.25">
      <c r="B222" s="34">
        <v>217</v>
      </c>
      <c r="C222" s="35" t="s">
        <v>327</v>
      </c>
      <c r="D222" s="36" t="s">
        <v>254</v>
      </c>
      <c r="E222" s="35">
        <v>4162</v>
      </c>
      <c r="F222" s="36" t="s">
        <v>100</v>
      </c>
      <c r="G222" s="35" t="s">
        <v>328</v>
      </c>
      <c r="H222" s="36" t="str">
        <f t="shared" si="6"/>
        <v>SMU_4162_C2_S10</v>
      </c>
      <c r="I222" s="35">
        <v>769</v>
      </c>
      <c r="J222" s="37" t="s">
        <v>329</v>
      </c>
      <c r="K222" s="38" t="s">
        <v>128</v>
      </c>
      <c r="L222" s="37" t="str">
        <f t="shared" si="5"/>
        <v>P175_F4</v>
      </c>
      <c r="M222" s="48" t="s">
        <v>350</v>
      </c>
      <c r="N222" s="36"/>
      <c r="O222" s="40"/>
      <c r="P222" s="41" t="s">
        <v>98</v>
      </c>
      <c r="Q222" s="42"/>
    </row>
    <row r="223" spans="2:17" x14ac:dyDescent="0.25">
      <c r="B223" s="34">
        <v>218</v>
      </c>
      <c r="C223" s="35" t="s">
        <v>327</v>
      </c>
      <c r="D223" s="36" t="s">
        <v>254</v>
      </c>
      <c r="E223" s="35">
        <v>4162</v>
      </c>
      <c r="F223" s="36" t="s">
        <v>100</v>
      </c>
      <c r="G223" s="35" t="s">
        <v>328</v>
      </c>
      <c r="H223" s="36" t="str">
        <f t="shared" si="6"/>
        <v>SMU_4162_C2_S10</v>
      </c>
      <c r="I223" s="35">
        <v>752</v>
      </c>
      <c r="J223" s="37" t="s">
        <v>329</v>
      </c>
      <c r="K223" s="38" t="s">
        <v>107</v>
      </c>
      <c r="L223" s="37" t="str">
        <f t="shared" si="5"/>
        <v>P175_B6</v>
      </c>
      <c r="M223" s="48" t="s">
        <v>351</v>
      </c>
      <c r="N223" s="36"/>
      <c r="O223" s="40"/>
      <c r="P223" s="41" t="s">
        <v>98</v>
      </c>
      <c r="Q223" s="42"/>
    </row>
    <row r="224" spans="2:17" x14ac:dyDescent="0.25">
      <c r="B224" s="34">
        <v>219</v>
      </c>
      <c r="C224" s="35" t="s">
        <v>327</v>
      </c>
      <c r="D224" s="36" t="s">
        <v>254</v>
      </c>
      <c r="E224" s="35">
        <v>4162</v>
      </c>
      <c r="F224" s="36" t="s">
        <v>100</v>
      </c>
      <c r="G224" s="35" t="s">
        <v>328</v>
      </c>
      <c r="H224" s="36" t="str">
        <f t="shared" si="6"/>
        <v>SMU_4162_C2_S10</v>
      </c>
      <c r="I224" s="35">
        <v>751</v>
      </c>
      <c r="J224" s="37" t="s">
        <v>329</v>
      </c>
      <c r="K224" s="38" t="s">
        <v>106</v>
      </c>
      <c r="L224" s="37" t="str">
        <f t="shared" si="5"/>
        <v>P175_B5</v>
      </c>
      <c r="M224" s="48" t="s">
        <v>352</v>
      </c>
      <c r="N224" s="36"/>
      <c r="O224" s="40"/>
      <c r="P224" s="41" t="s">
        <v>98</v>
      </c>
      <c r="Q224" s="42"/>
    </row>
    <row r="225" spans="2:17" x14ac:dyDescent="0.25">
      <c r="B225" s="34">
        <v>220</v>
      </c>
      <c r="C225" s="35" t="s">
        <v>327</v>
      </c>
      <c r="D225" s="36" t="s">
        <v>254</v>
      </c>
      <c r="E225" s="35">
        <v>4162</v>
      </c>
      <c r="F225" s="36" t="s">
        <v>100</v>
      </c>
      <c r="G225" s="35" t="s">
        <v>328</v>
      </c>
      <c r="H225" s="36" t="str">
        <f t="shared" si="6"/>
        <v>SMU_4162_C2_S10</v>
      </c>
      <c r="I225" s="35">
        <v>746</v>
      </c>
      <c r="J225" s="37" t="s">
        <v>329</v>
      </c>
      <c r="K225" s="38" t="s">
        <v>104</v>
      </c>
      <c r="L225" s="37" t="str">
        <f t="shared" si="5"/>
        <v>P175_A5</v>
      </c>
      <c r="M225" s="48" t="s">
        <v>353</v>
      </c>
      <c r="N225" s="36"/>
      <c r="O225" s="40"/>
      <c r="P225" s="41" t="s">
        <v>98</v>
      </c>
      <c r="Q225" s="42"/>
    </row>
    <row r="226" spans="2:17" x14ac:dyDescent="0.25">
      <c r="B226" s="34">
        <v>221</v>
      </c>
      <c r="C226" s="35" t="s">
        <v>327</v>
      </c>
      <c r="D226" s="36" t="s">
        <v>254</v>
      </c>
      <c r="E226" s="35">
        <v>4162</v>
      </c>
      <c r="F226" s="36" t="s">
        <v>100</v>
      </c>
      <c r="G226" s="35" t="s">
        <v>328</v>
      </c>
      <c r="H226" s="36" t="str">
        <f t="shared" si="6"/>
        <v>SMU_4162_C2_S10</v>
      </c>
      <c r="I226" s="35">
        <v>747</v>
      </c>
      <c r="J226" s="37" t="s">
        <v>329</v>
      </c>
      <c r="K226" s="38" t="s">
        <v>105</v>
      </c>
      <c r="L226" s="37" t="str">
        <f t="shared" si="5"/>
        <v>P175_A6</v>
      </c>
      <c r="M226" s="48" t="s">
        <v>354</v>
      </c>
      <c r="N226" s="36"/>
      <c r="O226" s="40"/>
      <c r="P226" s="41" t="s">
        <v>98</v>
      </c>
      <c r="Q226" s="42"/>
    </row>
    <row r="227" spans="2:17" x14ac:dyDescent="0.25">
      <c r="B227" s="34">
        <v>222</v>
      </c>
      <c r="C227" s="35" t="s">
        <v>327</v>
      </c>
      <c r="D227" s="36" t="s">
        <v>254</v>
      </c>
      <c r="E227" s="35">
        <v>4162</v>
      </c>
      <c r="F227" s="36" t="s">
        <v>100</v>
      </c>
      <c r="G227" s="35" t="s">
        <v>328</v>
      </c>
      <c r="H227" s="36" t="str">
        <f t="shared" si="6"/>
        <v>SMU_4162_C2_S10</v>
      </c>
      <c r="I227" s="35">
        <v>772</v>
      </c>
      <c r="J227" s="37" t="s">
        <v>355</v>
      </c>
      <c r="K227" s="38" t="s">
        <v>75</v>
      </c>
      <c r="L227" s="37" t="str">
        <f t="shared" si="5"/>
        <v>P167_A1</v>
      </c>
      <c r="M227" s="48" t="s">
        <v>356</v>
      </c>
      <c r="N227" s="36"/>
      <c r="O227" s="40" t="s">
        <v>1519</v>
      </c>
      <c r="P227" s="41" t="s">
        <v>42</v>
      </c>
      <c r="Q227" s="42"/>
    </row>
    <row r="228" spans="2:17" x14ac:dyDescent="0.25">
      <c r="B228" s="34">
        <v>223</v>
      </c>
      <c r="C228" s="35" t="s">
        <v>327</v>
      </c>
      <c r="D228" s="36" t="s">
        <v>254</v>
      </c>
      <c r="E228" s="35">
        <v>4162</v>
      </c>
      <c r="F228" s="36" t="s">
        <v>100</v>
      </c>
      <c r="G228" s="35" t="s">
        <v>328</v>
      </c>
      <c r="H228" s="36" t="str">
        <f t="shared" si="6"/>
        <v>SMU_4162_C2_S10</v>
      </c>
      <c r="I228" s="35">
        <v>773</v>
      </c>
      <c r="J228" s="37" t="s">
        <v>355</v>
      </c>
      <c r="K228" s="38" t="s">
        <v>81</v>
      </c>
      <c r="L228" s="37" t="str">
        <f t="shared" si="5"/>
        <v>P167_A2</v>
      </c>
      <c r="M228" s="48" t="s">
        <v>357</v>
      </c>
      <c r="N228" s="36"/>
      <c r="O228" s="40" t="s">
        <v>1519</v>
      </c>
      <c r="P228" s="41" t="s">
        <v>42</v>
      </c>
      <c r="Q228" s="42"/>
    </row>
    <row r="229" spans="2:17" x14ac:dyDescent="0.25">
      <c r="B229" s="34">
        <v>224</v>
      </c>
      <c r="C229" s="35" t="s">
        <v>327</v>
      </c>
      <c r="D229" s="36" t="s">
        <v>254</v>
      </c>
      <c r="E229" s="35">
        <v>4162</v>
      </c>
      <c r="F229" s="36" t="s">
        <v>100</v>
      </c>
      <c r="G229" s="35" t="s">
        <v>328</v>
      </c>
      <c r="H229" s="36" t="str">
        <f t="shared" si="6"/>
        <v>SMU_4162_C2_S10</v>
      </c>
      <c r="I229" s="35">
        <v>779</v>
      </c>
      <c r="J229" s="37" t="s">
        <v>355</v>
      </c>
      <c r="K229" s="38" t="s">
        <v>84</v>
      </c>
      <c r="L229" s="37" t="str">
        <f t="shared" si="5"/>
        <v>P167_B2</v>
      </c>
      <c r="M229" s="48" t="s">
        <v>358</v>
      </c>
      <c r="N229" s="36"/>
      <c r="O229" s="40"/>
      <c r="P229" s="41" t="s">
        <v>98</v>
      </c>
      <c r="Q229" s="42"/>
    </row>
    <row r="230" spans="2:17" x14ac:dyDescent="0.25">
      <c r="B230" s="34">
        <v>225</v>
      </c>
      <c r="C230" s="35" t="s">
        <v>327</v>
      </c>
      <c r="D230" s="36" t="s">
        <v>254</v>
      </c>
      <c r="E230" s="35">
        <v>4162</v>
      </c>
      <c r="F230" s="36" t="s">
        <v>100</v>
      </c>
      <c r="G230" s="35" t="s">
        <v>328</v>
      </c>
      <c r="H230" s="36" t="str">
        <f t="shared" si="6"/>
        <v>SMU_4162_C2_S10</v>
      </c>
      <c r="I230" s="35">
        <v>778</v>
      </c>
      <c r="J230" s="37" t="s">
        <v>355</v>
      </c>
      <c r="K230" s="38" t="s">
        <v>80</v>
      </c>
      <c r="L230" s="37" t="str">
        <f t="shared" si="5"/>
        <v>P167_B1</v>
      </c>
      <c r="M230" s="48" t="s">
        <v>359</v>
      </c>
      <c r="N230" s="36"/>
      <c r="O230" s="40"/>
      <c r="P230" s="41" t="s">
        <v>98</v>
      </c>
      <c r="Q230" s="42"/>
    </row>
    <row r="231" spans="2:17" x14ac:dyDescent="0.25">
      <c r="B231" s="34">
        <v>226</v>
      </c>
      <c r="C231" s="35" t="s">
        <v>327</v>
      </c>
      <c r="D231" s="36" t="s">
        <v>254</v>
      </c>
      <c r="E231" s="35">
        <v>4162</v>
      </c>
      <c r="F231" s="36" t="s">
        <v>100</v>
      </c>
      <c r="G231" s="35" t="s">
        <v>328</v>
      </c>
      <c r="H231" s="36" t="str">
        <f t="shared" si="6"/>
        <v>SMU_4162_C2_S10</v>
      </c>
      <c r="I231" s="35">
        <v>783</v>
      </c>
      <c r="J231" s="37" t="s">
        <v>355</v>
      </c>
      <c r="K231" s="38" t="s">
        <v>99</v>
      </c>
      <c r="L231" s="37" t="str">
        <f t="shared" si="5"/>
        <v>P167_C1</v>
      </c>
      <c r="M231" s="48" t="s">
        <v>360</v>
      </c>
      <c r="N231" s="36"/>
      <c r="O231" s="40" t="s">
        <v>1520</v>
      </c>
      <c r="P231" s="41" t="s">
        <v>42</v>
      </c>
      <c r="Q231" s="42"/>
    </row>
    <row r="232" spans="2:17" x14ac:dyDescent="0.25">
      <c r="B232" s="34">
        <v>227</v>
      </c>
      <c r="C232" s="35" t="s">
        <v>327</v>
      </c>
      <c r="D232" s="36" t="s">
        <v>254</v>
      </c>
      <c r="E232" s="35">
        <v>4162</v>
      </c>
      <c r="F232" s="36" t="s">
        <v>100</v>
      </c>
      <c r="G232" s="35" t="s">
        <v>328</v>
      </c>
      <c r="H232" s="36" t="str">
        <f t="shared" si="6"/>
        <v>SMU_4162_C2_S10</v>
      </c>
      <c r="I232" s="35">
        <v>784</v>
      </c>
      <c r="J232" s="37" t="s">
        <v>355</v>
      </c>
      <c r="K232" s="38" t="s">
        <v>100</v>
      </c>
      <c r="L232" s="37" t="str">
        <f t="shared" si="5"/>
        <v>P167_C2</v>
      </c>
      <c r="M232" s="48" t="s">
        <v>361</v>
      </c>
      <c r="N232" s="36"/>
      <c r="O232" s="40" t="s">
        <v>1520</v>
      </c>
      <c r="P232" s="41" t="s">
        <v>42</v>
      </c>
      <c r="Q232" s="42"/>
    </row>
    <row r="233" spans="2:17" x14ac:dyDescent="0.25">
      <c r="B233" s="34">
        <v>228</v>
      </c>
      <c r="C233" s="35" t="s">
        <v>327</v>
      </c>
      <c r="D233" s="36" t="s">
        <v>254</v>
      </c>
      <c r="E233" s="35">
        <v>4162</v>
      </c>
      <c r="F233" s="36" t="s">
        <v>100</v>
      </c>
      <c r="G233" s="35" t="s">
        <v>328</v>
      </c>
      <c r="H233" s="36" t="str">
        <f t="shared" si="6"/>
        <v>SMU_4162_C2_S10</v>
      </c>
      <c r="I233" s="35">
        <v>780</v>
      </c>
      <c r="J233" s="37" t="s">
        <v>355</v>
      </c>
      <c r="K233" s="38" t="s">
        <v>87</v>
      </c>
      <c r="L233" s="37" t="str">
        <f t="shared" si="5"/>
        <v>P167_B3</v>
      </c>
      <c r="M233" s="48" t="s">
        <v>362</v>
      </c>
      <c r="N233" s="36"/>
      <c r="O233" s="40"/>
      <c r="P233" s="41" t="s">
        <v>98</v>
      </c>
      <c r="Q233" s="42"/>
    </row>
    <row r="234" spans="2:17" x14ac:dyDescent="0.25">
      <c r="B234" s="34">
        <v>229</v>
      </c>
      <c r="C234" s="35" t="s">
        <v>327</v>
      </c>
      <c r="D234" s="36" t="s">
        <v>254</v>
      </c>
      <c r="E234" s="35">
        <v>4162</v>
      </c>
      <c r="F234" s="36" t="s">
        <v>100</v>
      </c>
      <c r="G234" s="35" t="s">
        <v>328</v>
      </c>
      <c r="H234" s="36" t="str">
        <f t="shared" si="6"/>
        <v>SMU_4162_C2_S10</v>
      </c>
      <c r="I234" s="35">
        <v>774</v>
      </c>
      <c r="J234" s="37" t="s">
        <v>355</v>
      </c>
      <c r="K234" s="38" t="s">
        <v>85</v>
      </c>
      <c r="L234" s="37" t="str">
        <f t="shared" si="5"/>
        <v>P167_A3</v>
      </c>
      <c r="M234" s="48" t="s">
        <v>363</v>
      </c>
      <c r="N234" s="36"/>
      <c r="O234" s="40"/>
      <c r="P234" s="41" t="s">
        <v>98</v>
      </c>
      <c r="Q234" s="42"/>
    </row>
    <row r="235" spans="2:17" x14ac:dyDescent="0.25">
      <c r="B235" s="34">
        <v>230</v>
      </c>
      <c r="C235" s="35" t="s">
        <v>327</v>
      </c>
      <c r="D235" s="36" t="s">
        <v>254</v>
      </c>
      <c r="E235" s="35">
        <v>4162</v>
      </c>
      <c r="F235" s="36" t="s">
        <v>100</v>
      </c>
      <c r="G235" s="35" t="s">
        <v>328</v>
      </c>
      <c r="H235" s="36" t="str">
        <f t="shared" si="6"/>
        <v>SMU_4162_C2_S10</v>
      </c>
      <c r="I235" s="35">
        <v>791</v>
      </c>
      <c r="J235" s="37" t="s">
        <v>355</v>
      </c>
      <c r="K235" s="38" t="s">
        <v>119</v>
      </c>
      <c r="L235" s="37" t="str">
        <f t="shared" si="5"/>
        <v>P167_E1</v>
      </c>
      <c r="M235" s="48" t="s">
        <v>364</v>
      </c>
      <c r="N235" s="36"/>
      <c r="O235" s="40" t="s">
        <v>1521</v>
      </c>
      <c r="P235" s="41" t="s">
        <v>42</v>
      </c>
      <c r="Q235" s="42"/>
    </row>
    <row r="236" spans="2:17" x14ac:dyDescent="0.25">
      <c r="B236" s="34">
        <v>231</v>
      </c>
      <c r="C236" s="35" t="s">
        <v>327</v>
      </c>
      <c r="D236" s="36" t="s">
        <v>254</v>
      </c>
      <c r="E236" s="35">
        <v>4162</v>
      </c>
      <c r="F236" s="36" t="s">
        <v>100</v>
      </c>
      <c r="G236" s="35" t="s">
        <v>328</v>
      </c>
      <c r="H236" s="36" t="str">
        <f t="shared" si="6"/>
        <v>SMU_4162_C2_S10</v>
      </c>
      <c r="I236" s="35">
        <v>792</v>
      </c>
      <c r="J236" s="37" t="s">
        <v>355</v>
      </c>
      <c r="K236" s="38" t="s">
        <v>120</v>
      </c>
      <c r="L236" s="37" t="str">
        <f t="shared" si="5"/>
        <v>P167_E2</v>
      </c>
      <c r="M236" s="48" t="s">
        <v>365</v>
      </c>
      <c r="N236" s="36"/>
      <c r="O236" s="40" t="s">
        <v>1521</v>
      </c>
      <c r="P236" s="41" t="s">
        <v>42</v>
      </c>
      <c r="Q236" s="42"/>
    </row>
    <row r="237" spans="2:17" x14ac:dyDescent="0.25">
      <c r="B237" s="34">
        <v>232</v>
      </c>
      <c r="C237" s="35" t="s">
        <v>327</v>
      </c>
      <c r="D237" s="36" t="s">
        <v>254</v>
      </c>
      <c r="E237" s="35">
        <v>4162</v>
      </c>
      <c r="F237" s="36" t="s">
        <v>100</v>
      </c>
      <c r="G237" s="35" t="s">
        <v>328</v>
      </c>
      <c r="H237" s="36" t="str">
        <f t="shared" si="6"/>
        <v>SMU_4162_C2_S10</v>
      </c>
      <c r="I237" s="35">
        <v>797</v>
      </c>
      <c r="J237" s="37" t="s">
        <v>355</v>
      </c>
      <c r="K237" s="38" t="s">
        <v>92</v>
      </c>
      <c r="L237" s="37" t="str">
        <f>J237&amp;"_"&amp;K237</f>
        <v>P167_F2</v>
      </c>
      <c r="M237" s="48" t="s">
        <v>366</v>
      </c>
      <c r="N237" s="36"/>
      <c r="O237" s="40"/>
      <c r="P237" s="41" t="s">
        <v>98</v>
      </c>
      <c r="Q237" s="42"/>
    </row>
    <row r="238" spans="2:17" x14ac:dyDescent="0.25">
      <c r="B238" s="34">
        <v>233</v>
      </c>
      <c r="C238" s="35" t="s">
        <v>327</v>
      </c>
      <c r="D238" s="36" t="s">
        <v>254</v>
      </c>
      <c r="E238" s="35">
        <v>4162</v>
      </c>
      <c r="F238" s="36" t="s">
        <v>100</v>
      </c>
      <c r="G238" s="35" t="s">
        <v>328</v>
      </c>
      <c r="H238" s="36" t="str">
        <f t="shared" si="6"/>
        <v>SMU_4162_C2_S10</v>
      </c>
      <c r="I238" s="35">
        <v>796</v>
      </c>
      <c r="J238" s="37" t="s">
        <v>355</v>
      </c>
      <c r="K238" s="38" t="s">
        <v>121</v>
      </c>
      <c r="L238" s="37" t="str">
        <f>J238&amp;"_"&amp;K238</f>
        <v>P167_F1</v>
      </c>
      <c r="M238" s="48" t="s">
        <v>367</v>
      </c>
      <c r="N238" s="36"/>
      <c r="O238" s="40"/>
      <c r="P238" s="41" t="s">
        <v>98</v>
      </c>
      <c r="Q238" s="42"/>
    </row>
    <row r="239" spans="2:17" x14ac:dyDescent="0.25">
      <c r="B239" s="34">
        <v>234</v>
      </c>
      <c r="C239" s="35" t="s">
        <v>327</v>
      </c>
      <c r="D239" s="36" t="s">
        <v>254</v>
      </c>
      <c r="E239" s="35">
        <v>4162</v>
      </c>
      <c r="F239" s="36" t="s">
        <v>100</v>
      </c>
      <c r="G239" s="35" t="s">
        <v>328</v>
      </c>
      <c r="H239" s="36" t="str">
        <f t="shared" si="6"/>
        <v>SMU_4162_C2_S10</v>
      </c>
      <c r="I239" s="35">
        <v>801</v>
      </c>
      <c r="J239" s="37" t="s">
        <v>355</v>
      </c>
      <c r="K239" s="38" t="s">
        <v>130</v>
      </c>
      <c r="L239" s="37" t="str">
        <f t="shared" si="5"/>
        <v>P167_F6</v>
      </c>
      <c r="M239" s="48" t="s">
        <v>368</v>
      </c>
      <c r="N239" s="36"/>
      <c r="O239" s="40"/>
      <c r="P239" s="41" t="s">
        <v>98</v>
      </c>
      <c r="Q239" s="42"/>
    </row>
    <row r="240" spans="2:17" x14ac:dyDescent="0.25">
      <c r="B240" s="34">
        <v>235</v>
      </c>
      <c r="C240" s="35" t="s">
        <v>327</v>
      </c>
      <c r="D240" s="36" t="s">
        <v>254</v>
      </c>
      <c r="E240" s="35">
        <v>4162</v>
      </c>
      <c r="F240" s="36" t="s">
        <v>100</v>
      </c>
      <c r="G240" s="35" t="s">
        <v>328</v>
      </c>
      <c r="H240" s="36" t="str">
        <f t="shared" si="6"/>
        <v>SMU_4162_C2_S10</v>
      </c>
      <c r="I240" s="35">
        <v>800</v>
      </c>
      <c r="J240" s="37" t="s">
        <v>355</v>
      </c>
      <c r="K240" s="38" t="s">
        <v>129</v>
      </c>
      <c r="L240" s="37" t="str">
        <f t="shared" si="5"/>
        <v>P167_F5</v>
      </c>
      <c r="M240" s="48" t="s">
        <v>369</v>
      </c>
      <c r="N240" s="36"/>
      <c r="O240" s="40"/>
      <c r="P240" s="41" t="s">
        <v>98</v>
      </c>
      <c r="Q240" s="42"/>
    </row>
    <row r="241" spans="2:17" x14ac:dyDescent="0.25">
      <c r="B241" s="34">
        <v>236</v>
      </c>
      <c r="C241" s="35" t="s">
        <v>327</v>
      </c>
      <c r="D241" s="36" t="s">
        <v>254</v>
      </c>
      <c r="E241" s="35">
        <v>4162</v>
      </c>
      <c r="F241" s="36" t="s">
        <v>100</v>
      </c>
      <c r="G241" s="35" t="s">
        <v>328</v>
      </c>
      <c r="H241" s="36" t="str">
        <f t="shared" si="6"/>
        <v>SMU_4162_C2_S10</v>
      </c>
      <c r="I241" s="35">
        <v>794</v>
      </c>
      <c r="J241" s="37" t="s">
        <v>355</v>
      </c>
      <c r="K241" s="38" t="s">
        <v>126</v>
      </c>
      <c r="L241" s="37" t="str">
        <f t="shared" si="5"/>
        <v>P167_E5</v>
      </c>
      <c r="M241" s="48" t="s">
        <v>370</v>
      </c>
      <c r="N241" s="36"/>
      <c r="O241" s="40"/>
      <c r="P241" s="41" t="s">
        <v>98</v>
      </c>
      <c r="Q241" s="42"/>
    </row>
    <row r="242" spans="2:17" x14ac:dyDescent="0.25">
      <c r="B242" s="34">
        <v>237</v>
      </c>
      <c r="C242" s="35" t="s">
        <v>327</v>
      </c>
      <c r="D242" s="36" t="s">
        <v>254</v>
      </c>
      <c r="E242" s="35">
        <v>4162</v>
      </c>
      <c r="F242" s="36" t="s">
        <v>100</v>
      </c>
      <c r="G242" s="35" t="s">
        <v>328</v>
      </c>
      <c r="H242" s="36" t="str">
        <f t="shared" si="6"/>
        <v>SMU_4162_C2_S10</v>
      </c>
      <c r="I242" s="35">
        <v>795</v>
      </c>
      <c r="J242" s="37" t="s">
        <v>355</v>
      </c>
      <c r="K242" s="38" t="s">
        <v>127</v>
      </c>
      <c r="L242" s="37" t="str">
        <f t="shared" si="5"/>
        <v>P167_E6</v>
      </c>
      <c r="M242" s="48" t="s">
        <v>371</v>
      </c>
      <c r="N242" s="36"/>
      <c r="O242" s="40"/>
      <c r="P242" s="41" t="s">
        <v>98</v>
      </c>
      <c r="Q242" s="42"/>
    </row>
    <row r="243" spans="2:17" x14ac:dyDescent="0.25">
      <c r="B243" s="34">
        <v>238</v>
      </c>
      <c r="C243" s="35" t="s">
        <v>327</v>
      </c>
      <c r="D243" s="36" t="s">
        <v>254</v>
      </c>
      <c r="E243" s="35">
        <v>4162</v>
      </c>
      <c r="F243" s="36" t="s">
        <v>100</v>
      </c>
      <c r="G243" s="35" t="s">
        <v>328</v>
      </c>
      <c r="H243" s="36" t="str">
        <f t="shared" si="6"/>
        <v>SMU_4162_C2_S10</v>
      </c>
      <c r="I243" s="35">
        <v>790</v>
      </c>
      <c r="J243" s="37" t="s">
        <v>355</v>
      </c>
      <c r="K243" s="38" t="s">
        <v>125</v>
      </c>
      <c r="L243" s="37" t="str">
        <f t="shared" si="5"/>
        <v>P167_D6</v>
      </c>
      <c r="M243" s="48" t="s">
        <v>372</v>
      </c>
      <c r="N243" s="36"/>
      <c r="O243" s="40"/>
      <c r="P243" s="41" t="s">
        <v>98</v>
      </c>
      <c r="Q243" s="42"/>
    </row>
    <row r="244" spans="2:17" x14ac:dyDescent="0.25">
      <c r="B244" s="34">
        <v>239</v>
      </c>
      <c r="C244" s="35" t="s">
        <v>327</v>
      </c>
      <c r="D244" s="36" t="s">
        <v>254</v>
      </c>
      <c r="E244" s="35">
        <v>4162</v>
      </c>
      <c r="F244" s="36" t="s">
        <v>100</v>
      </c>
      <c r="G244" s="35" t="s">
        <v>328</v>
      </c>
      <c r="H244" s="36" t="str">
        <f t="shared" si="6"/>
        <v>SMU_4162_C2_S10</v>
      </c>
      <c r="I244" s="35">
        <v>789</v>
      </c>
      <c r="J244" s="37" t="s">
        <v>355</v>
      </c>
      <c r="K244" s="38" t="s">
        <v>122</v>
      </c>
      <c r="L244" s="37" t="str">
        <f t="shared" si="5"/>
        <v>P167_D5</v>
      </c>
      <c r="M244" s="48" t="s">
        <v>373</v>
      </c>
      <c r="N244" s="36"/>
      <c r="O244" s="40"/>
      <c r="P244" s="41" t="s">
        <v>98</v>
      </c>
      <c r="Q244" s="42"/>
    </row>
    <row r="245" spans="2:17" x14ac:dyDescent="0.25">
      <c r="B245" s="34">
        <v>240</v>
      </c>
      <c r="C245" s="35" t="s">
        <v>327</v>
      </c>
      <c r="D245" s="36" t="s">
        <v>254</v>
      </c>
      <c r="E245" s="35">
        <v>4162</v>
      </c>
      <c r="F245" s="36" t="s">
        <v>100</v>
      </c>
      <c r="G245" s="35" t="s">
        <v>328</v>
      </c>
      <c r="H245" s="36" t="str">
        <f t="shared" si="6"/>
        <v>SMU_4162_C2_S10</v>
      </c>
      <c r="I245" s="35">
        <v>793</v>
      </c>
      <c r="J245" s="37" t="s">
        <v>355</v>
      </c>
      <c r="K245" s="38" t="s">
        <v>159</v>
      </c>
      <c r="L245" s="37" t="str">
        <f t="shared" si="5"/>
        <v>P167_E4</v>
      </c>
      <c r="M245" s="48" t="s">
        <v>374</v>
      </c>
      <c r="N245" s="36"/>
      <c r="O245" s="40"/>
      <c r="P245" s="41" t="s">
        <v>98</v>
      </c>
      <c r="Q245" s="42"/>
    </row>
    <row r="246" spans="2:17" x14ac:dyDescent="0.25">
      <c r="B246" s="34">
        <v>241</v>
      </c>
      <c r="C246" s="35" t="s">
        <v>327</v>
      </c>
      <c r="D246" s="36" t="s">
        <v>254</v>
      </c>
      <c r="E246" s="35">
        <v>4162</v>
      </c>
      <c r="F246" s="36" t="s">
        <v>100</v>
      </c>
      <c r="G246" s="35" t="s">
        <v>328</v>
      </c>
      <c r="H246" s="36" t="str">
        <f t="shared" si="6"/>
        <v>SMU_4162_C2_S10</v>
      </c>
      <c r="I246" s="35">
        <v>799</v>
      </c>
      <c r="J246" s="37" t="s">
        <v>355</v>
      </c>
      <c r="K246" s="38" t="s">
        <v>128</v>
      </c>
      <c r="L246" s="37" t="str">
        <f t="shared" si="5"/>
        <v>P167_F4</v>
      </c>
      <c r="M246" s="48" t="s">
        <v>375</v>
      </c>
      <c r="N246" s="36"/>
      <c r="O246" s="40"/>
      <c r="P246" s="41" t="s">
        <v>98</v>
      </c>
      <c r="Q246" s="42"/>
    </row>
    <row r="247" spans="2:17" x14ac:dyDescent="0.25">
      <c r="B247" s="34">
        <v>242</v>
      </c>
      <c r="C247" s="35" t="s">
        <v>327</v>
      </c>
      <c r="D247" s="36" t="s">
        <v>254</v>
      </c>
      <c r="E247" s="35">
        <v>4162</v>
      </c>
      <c r="F247" s="36" t="s">
        <v>100</v>
      </c>
      <c r="G247" s="35" t="s">
        <v>328</v>
      </c>
      <c r="H247" s="36" t="str">
        <f t="shared" si="6"/>
        <v>SMU_4162_C2_S10</v>
      </c>
      <c r="I247" s="35">
        <v>782</v>
      </c>
      <c r="J247" s="37" t="s">
        <v>355</v>
      </c>
      <c r="K247" s="38" t="s">
        <v>107</v>
      </c>
      <c r="L247" s="37" t="str">
        <f t="shared" si="5"/>
        <v>P167_B6</v>
      </c>
      <c r="M247" s="48" t="s">
        <v>376</v>
      </c>
      <c r="N247" s="36"/>
      <c r="O247" s="40"/>
      <c r="P247" s="41" t="s">
        <v>98</v>
      </c>
      <c r="Q247" s="42"/>
    </row>
    <row r="248" spans="2:17" x14ac:dyDescent="0.25">
      <c r="B248" s="34">
        <v>243</v>
      </c>
      <c r="C248" s="35" t="s">
        <v>327</v>
      </c>
      <c r="D248" s="36" t="s">
        <v>254</v>
      </c>
      <c r="E248" s="35">
        <v>4162</v>
      </c>
      <c r="F248" s="36" t="s">
        <v>100</v>
      </c>
      <c r="G248" s="35" t="s">
        <v>328</v>
      </c>
      <c r="H248" s="36" t="str">
        <f t="shared" si="6"/>
        <v>SMU_4162_C2_S10</v>
      </c>
      <c r="I248" s="35">
        <v>781</v>
      </c>
      <c r="J248" s="37" t="s">
        <v>355</v>
      </c>
      <c r="K248" s="38" t="s">
        <v>106</v>
      </c>
      <c r="L248" s="37" t="str">
        <f t="shared" si="5"/>
        <v>P167_B5</v>
      </c>
      <c r="M248" s="48" t="s">
        <v>377</v>
      </c>
      <c r="N248" s="36"/>
      <c r="O248" s="40"/>
      <c r="P248" s="41" t="s">
        <v>98</v>
      </c>
      <c r="Q248" s="42"/>
    </row>
    <row r="249" spans="2:17" x14ac:dyDescent="0.25">
      <c r="B249" s="34">
        <v>244</v>
      </c>
      <c r="C249" s="35" t="s">
        <v>327</v>
      </c>
      <c r="D249" s="36" t="s">
        <v>254</v>
      </c>
      <c r="E249" s="35">
        <v>4162</v>
      </c>
      <c r="F249" s="36" t="s">
        <v>100</v>
      </c>
      <c r="G249" s="35" t="s">
        <v>328</v>
      </c>
      <c r="H249" s="36" t="str">
        <f t="shared" si="6"/>
        <v>SMU_4162_C2_S10</v>
      </c>
      <c r="I249" s="35">
        <v>776</v>
      </c>
      <c r="J249" s="37" t="s">
        <v>355</v>
      </c>
      <c r="K249" s="38" t="s">
        <v>104</v>
      </c>
      <c r="L249" s="37" t="str">
        <f t="shared" si="5"/>
        <v>P167_A5</v>
      </c>
      <c r="M249" s="48" t="s">
        <v>378</v>
      </c>
      <c r="N249" s="36" t="s">
        <v>148</v>
      </c>
      <c r="O249" s="40"/>
      <c r="P249" s="41" t="s">
        <v>98</v>
      </c>
      <c r="Q249" s="42"/>
    </row>
    <row r="250" spans="2:17" x14ac:dyDescent="0.25">
      <c r="B250" s="34">
        <v>245</v>
      </c>
      <c r="C250" s="35" t="s">
        <v>327</v>
      </c>
      <c r="D250" s="36" t="s">
        <v>254</v>
      </c>
      <c r="E250" s="35">
        <v>4162</v>
      </c>
      <c r="F250" s="36" t="s">
        <v>100</v>
      </c>
      <c r="G250" s="35" t="s">
        <v>328</v>
      </c>
      <c r="H250" s="36" t="str">
        <f t="shared" si="6"/>
        <v>SMU_4162_C2_S10</v>
      </c>
      <c r="I250" s="35">
        <v>777</v>
      </c>
      <c r="J250" s="37" t="s">
        <v>355</v>
      </c>
      <c r="K250" s="38" t="s">
        <v>105</v>
      </c>
      <c r="L250" s="37" t="str">
        <f t="shared" si="5"/>
        <v>P167_A6</v>
      </c>
      <c r="M250" s="48" t="s">
        <v>379</v>
      </c>
      <c r="N250" s="36"/>
      <c r="O250" s="40"/>
      <c r="P250" s="41" t="s">
        <v>98</v>
      </c>
      <c r="Q250" s="42"/>
    </row>
    <row r="251" spans="2:17" x14ac:dyDescent="0.25">
      <c r="B251" s="34">
        <v>246</v>
      </c>
      <c r="C251" s="35" t="s">
        <v>327</v>
      </c>
      <c r="D251" s="36" t="s">
        <v>254</v>
      </c>
      <c r="E251" s="35">
        <v>4162</v>
      </c>
      <c r="F251" s="36" t="s">
        <v>100</v>
      </c>
      <c r="G251" s="35" t="s">
        <v>328</v>
      </c>
      <c r="H251" s="36" t="str">
        <f t="shared" si="6"/>
        <v>SMU_4162_C2_S10</v>
      </c>
      <c r="I251" s="35">
        <v>755</v>
      </c>
      <c r="J251" s="37" t="s">
        <v>329</v>
      </c>
      <c r="K251" s="38" t="s">
        <v>88</v>
      </c>
      <c r="L251" s="37" t="str">
        <f t="shared" si="5"/>
        <v>P175_C3</v>
      </c>
      <c r="M251" s="48" t="s">
        <v>380</v>
      </c>
      <c r="N251" s="36"/>
      <c r="O251" s="40"/>
      <c r="P251" s="41" t="s">
        <v>98</v>
      </c>
      <c r="Q251" s="42"/>
    </row>
    <row r="252" spans="2:17" x14ac:dyDescent="0.25">
      <c r="B252" s="34">
        <v>247</v>
      </c>
      <c r="C252" s="35" t="s">
        <v>327</v>
      </c>
      <c r="D252" s="36" t="s">
        <v>254</v>
      </c>
      <c r="E252" s="35">
        <v>4162</v>
      </c>
      <c r="F252" s="36" t="s">
        <v>100</v>
      </c>
      <c r="G252" s="35" t="s">
        <v>328</v>
      </c>
      <c r="H252" s="36" t="str">
        <f t="shared" si="6"/>
        <v>SMU_4162_C2_S10</v>
      </c>
      <c r="I252" s="35">
        <v>756</v>
      </c>
      <c r="J252" s="37" t="s">
        <v>329</v>
      </c>
      <c r="K252" s="38" t="s">
        <v>221</v>
      </c>
      <c r="L252" s="37" t="str">
        <f t="shared" si="5"/>
        <v>P175_C4</v>
      </c>
      <c r="M252" s="48" t="s">
        <v>380</v>
      </c>
      <c r="N252" s="36"/>
      <c r="O252" s="40"/>
      <c r="P252" s="41" t="s">
        <v>98</v>
      </c>
      <c r="Q252" s="42"/>
    </row>
    <row r="253" spans="2:17" x14ac:dyDescent="0.25">
      <c r="B253" s="34">
        <v>248</v>
      </c>
      <c r="C253" s="35" t="s">
        <v>327</v>
      </c>
      <c r="D253" s="36" t="s">
        <v>254</v>
      </c>
      <c r="E253" s="35">
        <v>4162</v>
      </c>
      <c r="F253" s="36" t="s">
        <v>100</v>
      </c>
      <c r="G253" s="35" t="s">
        <v>328</v>
      </c>
      <c r="H253" s="36" t="str">
        <f t="shared" si="6"/>
        <v>SMU_4162_C2_S10</v>
      </c>
      <c r="I253" s="35">
        <v>757</v>
      </c>
      <c r="J253" s="37" t="s">
        <v>329</v>
      </c>
      <c r="K253" s="38" t="s">
        <v>89</v>
      </c>
      <c r="L253" s="37" t="str">
        <f t="shared" si="5"/>
        <v>P175_D3</v>
      </c>
      <c r="M253" s="48" t="s">
        <v>380</v>
      </c>
      <c r="N253" s="36"/>
      <c r="O253" s="40"/>
      <c r="P253" s="41" t="s">
        <v>98</v>
      </c>
      <c r="Q253" s="42"/>
    </row>
    <row r="254" spans="2:17" x14ac:dyDescent="0.25">
      <c r="B254" s="34">
        <v>249</v>
      </c>
      <c r="C254" s="35" t="s">
        <v>327</v>
      </c>
      <c r="D254" s="36" t="s">
        <v>254</v>
      </c>
      <c r="E254" s="35">
        <v>4162</v>
      </c>
      <c r="F254" s="36" t="s">
        <v>100</v>
      </c>
      <c r="G254" s="35" t="s">
        <v>328</v>
      </c>
      <c r="H254" s="36" t="str">
        <f t="shared" si="6"/>
        <v>SMU_4162_C2_S10</v>
      </c>
      <c r="I254" s="35">
        <v>758</v>
      </c>
      <c r="J254" s="37" t="s">
        <v>329</v>
      </c>
      <c r="K254" s="38" t="s">
        <v>168</v>
      </c>
      <c r="L254" s="37" t="str">
        <f t="shared" si="5"/>
        <v>P175_D4</v>
      </c>
      <c r="M254" s="48" t="s">
        <v>380</v>
      </c>
      <c r="N254" s="36"/>
      <c r="O254" s="40"/>
      <c r="P254" s="41" t="s">
        <v>98</v>
      </c>
      <c r="Q254" s="42"/>
    </row>
    <row r="255" spans="2:17" x14ac:dyDescent="0.25">
      <c r="B255" s="34">
        <v>250</v>
      </c>
      <c r="C255" s="35" t="s">
        <v>327</v>
      </c>
      <c r="D255" s="36" t="s">
        <v>254</v>
      </c>
      <c r="E255" s="35">
        <v>4162</v>
      </c>
      <c r="F255" s="36" t="s">
        <v>100</v>
      </c>
      <c r="G255" s="35" t="s">
        <v>328</v>
      </c>
      <c r="H255" s="36" t="str">
        <f t="shared" si="6"/>
        <v>SMU_4162_C2_S10</v>
      </c>
      <c r="I255" s="35">
        <v>785</v>
      </c>
      <c r="J255" s="37" t="s">
        <v>355</v>
      </c>
      <c r="K255" s="38" t="s">
        <v>88</v>
      </c>
      <c r="L255" s="37" t="str">
        <f t="shared" si="5"/>
        <v>P167_C3</v>
      </c>
      <c r="M255" s="48" t="s">
        <v>381</v>
      </c>
      <c r="N255" s="36"/>
      <c r="O255" s="40"/>
      <c r="P255" s="41" t="s">
        <v>98</v>
      </c>
      <c r="Q255" s="42"/>
    </row>
    <row r="256" spans="2:17" x14ac:dyDescent="0.25">
      <c r="B256" s="34">
        <v>251</v>
      </c>
      <c r="C256" s="35" t="s">
        <v>327</v>
      </c>
      <c r="D256" s="36" t="s">
        <v>254</v>
      </c>
      <c r="E256" s="35">
        <v>4162</v>
      </c>
      <c r="F256" s="36" t="s">
        <v>100</v>
      </c>
      <c r="G256" s="35" t="s">
        <v>328</v>
      </c>
      <c r="H256" s="36" t="str">
        <f t="shared" si="6"/>
        <v>SMU_4162_C2_S10</v>
      </c>
      <c r="I256" s="35">
        <v>786</v>
      </c>
      <c r="J256" s="37" t="s">
        <v>355</v>
      </c>
      <c r="K256" s="38" t="s">
        <v>221</v>
      </c>
      <c r="L256" s="37" t="str">
        <f t="shared" si="5"/>
        <v>P167_C4</v>
      </c>
      <c r="M256" s="48" t="s">
        <v>381</v>
      </c>
      <c r="N256" s="36"/>
      <c r="O256" s="40"/>
      <c r="P256" s="41" t="s">
        <v>98</v>
      </c>
      <c r="Q256" s="42"/>
    </row>
    <row r="257" spans="2:17" x14ac:dyDescent="0.25">
      <c r="B257" s="34">
        <v>252</v>
      </c>
      <c r="C257" s="35" t="s">
        <v>327</v>
      </c>
      <c r="D257" s="36" t="s">
        <v>254</v>
      </c>
      <c r="E257" s="35">
        <v>4162</v>
      </c>
      <c r="F257" s="36" t="s">
        <v>100</v>
      </c>
      <c r="G257" s="35" t="s">
        <v>328</v>
      </c>
      <c r="H257" s="36" t="str">
        <f t="shared" si="6"/>
        <v>SMU_4162_C2_S10</v>
      </c>
      <c r="I257" s="35">
        <v>787</v>
      </c>
      <c r="J257" s="37" t="s">
        <v>355</v>
      </c>
      <c r="K257" s="38" t="s">
        <v>89</v>
      </c>
      <c r="L257" s="37" t="str">
        <f t="shared" si="5"/>
        <v>P167_D3</v>
      </c>
      <c r="M257" s="48" t="s">
        <v>381</v>
      </c>
      <c r="N257" s="36"/>
      <c r="O257" s="40"/>
      <c r="P257" s="41" t="s">
        <v>98</v>
      </c>
      <c r="Q257" s="42"/>
    </row>
    <row r="258" spans="2:17" x14ac:dyDescent="0.25">
      <c r="B258" s="34">
        <v>253</v>
      </c>
      <c r="C258" s="35" t="s">
        <v>327</v>
      </c>
      <c r="D258" s="36" t="s">
        <v>254</v>
      </c>
      <c r="E258" s="35">
        <v>4162</v>
      </c>
      <c r="F258" s="36" t="s">
        <v>100</v>
      </c>
      <c r="G258" s="35" t="s">
        <v>328</v>
      </c>
      <c r="H258" s="36" t="str">
        <f t="shared" si="6"/>
        <v>SMU_4162_C2_S10</v>
      </c>
      <c r="I258" s="35">
        <v>788</v>
      </c>
      <c r="J258" s="37" t="s">
        <v>355</v>
      </c>
      <c r="K258" s="38" t="s">
        <v>168</v>
      </c>
      <c r="L258" s="37" t="str">
        <f t="shared" si="5"/>
        <v>P167_D4</v>
      </c>
      <c r="M258" s="48" t="s">
        <v>381</v>
      </c>
      <c r="N258" s="36"/>
      <c r="O258" s="40"/>
      <c r="P258" s="41" t="s">
        <v>98</v>
      </c>
      <c r="Q258" s="42"/>
    </row>
    <row r="259" spans="2:17" x14ac:dyDescent="0.25">
      <c r="B259" s="25">
        <v>254</v>
      </c>
      <c r="C259" s="26" t="s">
        <v>327</v>
      </c>
      <c r="D259" s="17" t="s">
        <v>254</v>
      </c>
      <c r="E259" s="26">
        <v>4162</v>
      </c>
      <c r="F259" s="17" t="s">
        <v>100</v>
      </c>
      <c r="G259" s="26" t="s">
        <v>382</v>
      </c>
      <c r="H259" s="17" t="str">
        <f t="shared" si="6"/>
        <v>SMU_4162_C2_S11</v>
      </c>
      <c r="I259" s="26">
        <v>802</v>
      </c>
      <c r="J259" s="18" t="s">
        <v>383</v>
      </c>
      <c r="K259" s="27" t="s">
        <v>75</v>
      </c>
      <c r="L259" s="18" t="str">
        <f t="shared" si="5"/>
        <v>P178_A1</v>
      </c>
      <c r="M259" s="28" t="s">
        <v>384</v>
      </c>
      <c r="O259" s="33" t="s">
        <v>1522</v>
      </c>
      <c r="P259" s="41" t="s">
        <v>42</v>
      </c>
      <c r="Q259" s="32"/>
    </row>
    <row r="260" spans="2:17" x14ac:dyDescent="0.25">
      <c r="B260" s="25">
        <v>255</v>
      </c>
      <c r="C260" s="26" t="s">
        <v>327</v>
      </c>
      <c r="D260" s="17" t="s">
        <v>254</v>
      </c>
      <c r="E260" s="26">
        <v>4162</v>
      </c>
      <c r="F260" s="17" t="s">
        <v>100</v>
      </c>
      <c r="G260" s="26" t="s">
        <v>382</v>
      </c>
      <c r="H260" s="17" t="str">
        <f t="shared" si="6"/>
        <v>SMU_4162_C2_S11</v>
      </c>
      <c r="I260" s="26">
        <v>803</v>
      </c>
      <c r="J260" s="18" t="s">
        <v>383</v>
      </c>
      <c r="K260" s="27" t="s">
        <v>81</v>
      </c>
      <c r="L260" s="18" t="str">
        <f t="shared" si="5"/>
        <v>P178_A2</v>
      </c>
      <c r="M260" s="28" t="s">
        <v>385</v>
      </c>
      <c r="O260" s="33" t="s">
        <v>1522</v>
      </c>
      <c r="P260" s="41" t="s">
        <v>42</v>
      </c>
      <c r="Q260" s="32"/>
    </row>
    <row r="261" spans="2:17" x14ac:dyDescent="0.25">
      <c r="B261" s="25">
        <v>256</v>
      </c>
      <c r="C261" s="26" t="s">
        <v>327</v>
      </c>
      <c r="D261" s="17" t="s">
        <v>254</v>
      </c>
      <c r="E261" s="26">
        <v>4162</v>
      </c>
      <c r="F261" s="17" t="s">
        <v>100</v>
      </c>
      <c r="G261" s="26" t="s">
        <v>382</v>
      </c>
      <c r="H261" s="17" t="str">
        <f t="shared" si="6"/>
        <v>SMU_4162_C2_S11</v>
      </c>
      <c r="I261" s="26">
        <v>809</v>
      </c>
      <c r="J261" s="18" t="s">
        <v>383</v>
      </c>
      <c r="K261" s="27" t="s">
        <v>84</v>
      </c>
      <c r="L261" s="18" t="str">
        <f t="shared" si="5"/>
        <v>P178_B2</v>
      </c>
      <c r="M261" s="28" t="s">
        <v>386</v>
      </c>
      <c r="O261" s="33"/>
      <c r="P261" s="41" t="s">
        <v>98</v>
      </c>
      <c r="Q261" s="32"/>
    </row>
    <row r="262" spans="2:17" x14ac:dyDescent="0.25">
      <c r="B262" s="25">
        <v>257</v>
      </c>
      <c r="C262" s="26" t="s">
        <v>327</v>
      </c>
      <c r="D262" s="17" t="s">
        <v>254</v>
      </c>
      <c r="E262" s="26">
        <v>4162</v>
      </c>
      <c r="F262" s="17" t="s">
        <v>100</v>
      </c>
      <c r="G262" s="26" t="s">
        <v>382</v>
      </c>
      <c r="H262" s="17" t="str">
        <f t="shared" si="6"/>
        <v>SMU_4162_C2_S11</v>
      </c>
      <c r="I262" s="26">
        <v>808</v>
      </c>
      <c r="J262" s="18" t="s">
        <v>383</v>
      </c>
      <c r="K262" s="27" t="s">
        <v>80</v>
      </c>
      <c r="L262" s="18" t="str">
        <f t="shared" si="5"/>
        <v>P178_B1</v>
      </c>
      <c r="M262" s="28" t="s">
        <v>387</v>
      </c>
      <c r="O262" s="33"/>
      <c r="P262" s="41" t="s">
        <v>98</v>
      </c>
      <c r="Q262" s="32"/>
    </row>
    <row r="263" spans="2:17" x14ac:dyDescent="0.25">
      <c r="B263" s="25">
        <v>258</v>
      </c>
      <c r="C263" s="26" t="s">
        <v>327</v>
      </c>
      <c r="D263" s="17" t="s">
        <v>254</v>
      </c>
      <c r="E263" s="26">
        <v>4162</v>
      </c>
      <c r="F263" s="17" t="s">
        <v>100</v>
      </c>
      <c r="G263" s="26" t="s">
        <v>382</v>
      </c>
      <c r="H263" s="17" t="str">
        <f t="shared" si="6"/>
        <v>SMU_4162_C2_S11</v>
      </c>
      <c r="I263" s="26">
        <v>813</v>
      </c>
      <c r="J263" s="18" t="s">
        <v>383</v>
      </c>
      <c r="K263" s="27" t="s">
        <v>99</v>
      </c>
      <c r="L263" s="18" t="str">
        <f t="shared" si="5"/>
        <v>P178_C1</v>
      </c>
      <c r="M263" s="28" t="s">
        <v>388</v>
      </c>
      <c r="O263" s="33"/>
      <c r="P263" s="41" t="s">
        <v>98</v>
      </c>
      <c r="Q263" s="32"/>
    </row>
    <row r="264" spans="2:17" x14ac:dyDescent="0.25">
      <c r="B264" s="25">
        <v>259</v>
      </c>
      <c r="C264" s="26" t="s">
        <v>327</v>
      </c>
      <c r="D264" s="17" t="s">
        <v>254</v>
      </c>
      <c r="E264" s="26">
        <v>4162</v>
      </c>
      <c r="F264" s="17" t="s">
        <v>100</v>
      </c>
      <c r="G264" s="26" t="s">
        <v>382</v>
      </c>
      <c r="H264" s="17" t="str">
        <f t="shared" si="6"/>
        <v>SMU_4162_C2_S11</v>
      </c>
      <c r="I264" s="26">
        <v>814</v>
      </c>
      <c r="J264" s="18" t="s">
        <v>383</v>
      </c>
      <c r="K264" s="27" t="s">
        <v>100</v>
      </c>
      <c r="L264" s="18" t="str">
        <f t="shared" si="5"/>
        <v>P178_C2</v>
      </c>
      <c r="M264" s="28" t="s">
        <v>389</v>
      </c>
      <c r="O264" s="33"/>
      <c r="P264" s="41" t="s">
        <v>98</v>
      </c>
      <c r="Q264" s="32"/>
    </row>
    <row r="265" spans="2:17" x14ac:dyDescent="0.25">
      <c r="B265" s="25">
        <v>260</v>
      </c>
      <c r="C265" s="26" t="s">
        <v>327</v>
      </c>
      <c r="D265" s="17" t="s">
        <v>254</v>
      </c>
      <c r="E265" s="26">
        <v>4162</v>
      </c>
      <c r="F265" s="17" t="s">
        <v>100</v>
      </c>
      <c r="G265" s="26" t="s">
        <v>382</v>
      </c>
      <c r="H265" s="17" t="str">
        <f t="shared" si="6"/>
        <v>SMU_4162_C2_S11</v>
      </c>
      <c r="I265" s="26">
        <v>810</v>
      </c>
      <c r="J265" s="18" t="s">
        <v>383</v>
      </c>
      <c r="K265" s="27" t="s">
        <v>87</v>
      </c>
      <c r="L265" s="18" t="str">
        <f t="shared" si="5"/>
        <v>P178_B3</v>
      </c>
      <c r="M265" s="28" t="s">
        <v>390</v>
      </c>
      <c r="O265" s="33"/>
      <c r="P265" s="41" t="s">
        <v>98</v>
      </c>
      <c r="Q265" s="32"/>
    </row>
    <row r="266" spans="2:17" x14ac:dyDescent="0.25">
      <c r="B266" s="25">
        <v>261</v>
      </c>
      <c r="C266" s="26" t="s">
        <v>327</v>
      </c>
      <c r="D266" s="17" t="s">
        <v>254</v>
      </c>
      <c r="E266" s="26">
        <v>4162</v>
      </c>
      <c r="F266" s="17" t="s">
        <v>100</v>
      </c>
      <c r="G266" s="26" t="s">
        <v>382</v>
      </c>
      <c r="H266" s="17" t="str">
        <f t="shared" si="6"/>
        <v>SMU_4162_C2_S11</v>
      </c>
      <c r="I266" s="26">
        <v>804</v>
      </c>
      <c r="J266" s="18" t="s">
        <v>383</v>
      </c>
      <c r="K266" s="27" t="s">
        <v>85</v>
      </c>
      <c r="L266" s="18" t="str">
        <f t="shared" si="5"/>
        <v>P178_A3</v>
      </c>
      <c r="M266" s="28" t="s">
        <v>391</v>
      </c>
      <c r="O266" s="33"/>
      <c r="P266" s="41" t="s">
        <v>98</v>
      </c>
      <c r="Q266" s="32"/>
    </row>
    <row r="267" spans="2:17" x14ac:dyDescent="0.25">
      <c r="B267" s="25">
        <v>262</v>
      </c>
      <c r="C267" s="26" t="s">
        <v>327</v>
      </c>
      <c r="D267" s="17" t="s">
        <v>254</v>
      </c>
      <c r="E267" s="26">
        <v>4162</v>
      </c>
      <c r="F267" s="17" t="s">
        <v>100</v>
      </c>
      <c r="G267" s="26" t="s">
        <v>382</v>
      </c>
      <c r="H267" s="17" t="str">
        <f t="shared" si="6"/>
        <v>SMU_4162_C2_S11</v>
      </c>
      <c r="I267" s="26">
        <v>821</v>
      </c>
      <c r="J267" s="18" t="s">
        <v>383</v>
      </c>
      <c r="K267" s="27" t="s">
        <v>119</v>
      </c>
      <c r="L267" s="18" t="str">
        <f t="shared" si="5"/>
        <v>P178_E1</v>
      </c>
      <c r="M267" s="28" t="s">
        <v>392</v>
      </c>
      <c r="O267" s="33"/>
      <c r="P267" s="41" t="s">
        <v>98</v>
      </c>
      <c r="Q267" s="32"/>
    </row>
    <row r="268" spans="2:17" x14ac:dyDescent="0.25">
      <c r="B268" s="25">
        <v>263</v>
      </c>
      <c r="C268" s="26" t="s">
        <v>327</v>
      </c>
      <c r="D268" s="17" t="s">
        <v>254</v>
      </c>
      <c r="E268" s="26">
        <v>4162</v>
      </c>
      <c r="F268" s="17" t="s">
        <v>100</v>
      </c>
      <c r="G268" s="26" t="s">
        <v>382</v>
      </c>
      <c r="H268" s="17" t="str">
        <f t="shared" si="6"/>
        <v>SMU_4162_C2_S11</v>
      </c>
      <c r="I268" s="26">
        <v>822</v>
      </c>
      <c r="J268" s="18" t="s">
        <v>383</v>
      </c>
      <c r="K268" s="27" t="s">
        <v>120</v>
      </c>
      <c r="L268" s="18" t="str">
        <f t="shared" si="5"/>
        <v>P178_E2</v>
      </c>
      <c r="M268" s="28" t="s">
        <v>393</v>
      </c>
      <c r="O268" s="33"/>
      <c r="P268" s="41" t="s">
        <v>98</v>
      </c>
      <c r="Q268" s="32"/>
    </row>
    <row r="269" spans="2:17" x14ac:dyDescent="0.25">
      <c r="B269" s="25">
        <v>264</v>
      </c>
      <c r="C269" s="26" t="s">
        <v>327</v>
      </c>
      <c r="D269" s="17" t="s">
        <v>254</v>
      </c>
      <c r="E269" s="26">
        <v>4162</v>
      </c>
      <c r="F269" s="17" t="s">
        <v>100</v>
      </c>
      <c r="G269" s="26" t="s">
        <v>382</v>
      </c>
      <c r="H269" s="17" t="str">
        <f t="shared" si="6"/>
        <v>SMU_4162_C2_S11</v>
      </c>
      <c r="I269" s="26">
        <v>827</v>
      </c>
      <c r="J269" s="18" t="s">
        <v>383</v>
      </c>
      <c r="K269" s="27" t="s">
        <v>92</v>
      </c>
      <c r="L269" s="18" t="str">
        <f t="shared" si="5"/>
        <v>P178_F2</v>
      </c>
      <c r="M269" s="28" t="s">
        <v>394</v>
      </c>
      <c r="O269" s="33"/>
      <c r="P269" s="41" t="s">
        <v>98</v>
      </c>
      <c r="Q269" s="32"/>
    </row>
    <row r="270" spans="2:17" x14ac:dyDescent="0.25">
      <c r="B270" s="25">
        <v>265</v>
      </c>
      <c r="C270" s="26" t="s">
        <v>327</v>
      </c>
      <c r="D270" s="17" t="s">
        <v>254</v>
      </c>
      <c r="E270" s="26">
        <v>4162</v>
      </c>
      <c r="F270" s="17" t="s">
        <v>100</v>
      </c>
      <c r="G270" s="26" t="s">
        <v>382</v>
      </c>
      <c r="H270" s="17" t="str">
        <f t="shared" si="6"/>
        <v>SMU_4162_C2_S11</v>
      </c>
      <c r="I270" s="26">
        <v>826</v>
      </c>
      <c r="J270" s="18" t="s">
        <v>383</v>
      </c>
      <c r="K270" s="27" t="s">
        <v>121</v>
      </c>
      <c r="L270" s="18" t="str">
        <f t="shared" si="5"/>
        <v>P178_F1</v>
      </c>
      <c r="M270" s="28" t="s">
        <v>395</v>
      </c>
      <c r="O270" s="33"/>
      <c r="P270" s="41" t="s">
        <v>98</v>
      </c>
      <c r="Q270" s="32"/>
    </row>
    <row r="271" spans="2:17" x14ac:dyDescent="0.25">
      <c r="B271" s="25">
        <v>266</v>
      </c>
      <c r="C271" s="26" t="s">
        <v>327</v>
      </c>
      <c r="D271" s="17" t="s">
        <v>254</v>
      </c>
      <c r="E271" s="26">
        <v>4162</v>
      </c>
      <c r="F271" s="17" t="s">
        <v>100</v>
      </c>
      <c r="G271" s="26" t="s">
        <v>382</v>
      </c>
      <c r="H271" s="17" t="str">
        <f t="shared" si="6"/>
        <v>SMU_4162_C2_S11</v>
      </c>
      <c r="I271" s="26">
        <v>831</v>
      </c>
      <c r="J271" s="18" t="s">
        <v>383</v>
      </c>
      <c r="K271" s="27" t="s">
        <v>130</v>
      </c>
      <c r="L271" s="18" t="str">
        <f t="shared" si="5"/>
        <v>P178_F6</v>
      </c>
      <c r="M271" s="28" t="s">
        <v>396</v>
      </c>
      <c r="O271" s="33" t="s">
        <v>1524</v>
      </c>
      <c r="P271" s="41" t="s">
        <v>42</v>
      </c>
      <c r="Q271" s="32"/>
    </row>
    <row r="272" spans="2:17" x14ac:dyDescent="0.25">
      <c r="B272" s="25">
        <v>267</v>
      </c>
      <c r="C272" s="26" t="s">
        <v>327</v>
      </c>
      <c r="D272" s="17" t="s">
        <v>254</v>
      </c>
      <c r="E272" s="26">
        <v>4162</v>
      </c>
      <c r="F272" s="17" t="s">
        <v>100</v>
      </c>
      <c r="G272" s="26" t="s">
        <v>382</v>
      </c>
      <c r="H272" s="17" t="str">
        <f t="shared" si="6"/>
        <v>SMU_4162_C2_S11</v>
      </c>
      <c r="I272" s="26">
        <v>830</v>
      </c>
      <c r="J272" s="18" t="s">
        <v>383</v>
      </c>
      <c r="K272" s="27" t="s">
        <v>129</v>
      </c>
      <c r="L272" s="18" t="str">
        <f t="shared" si="5"/>
        <v>P178_F5</v>
      </c>
      <c r="M272" s="28" t="s">
        <v>397</v>
      </c>
      <c r="O272" s="33" t="s">
        <v>1524</v>
      </c>
      <c r="P272" s="41" t="s">
        <v>42</v>
      </c>
      <c r="Q272" s="32"/>
    </row>
    <row r="273" spans="2:17" x14ac:dyDescent="0.25">
      <c r="B273" s="25">
        <v>268</v>
      </c>
      <c r="C273" s="26" t="s">
        <v>327</v>
      </c>
      <c r="D273" s="17" t="s">
        <v>254</v>
      </c>
      <c r="E273" s="26">
        <v>4162</v>
      </c>
      <c r="F273" s="17" t="s">
        <v>100</v>
      </c>
      <c r="G273" s="26" t="s">
        <v>382</v>
      </c>
      <c r="H273" s="17" t="str">
        <f t="shared" si="6"/>
        <v>SMU_4162_C2_S11</v>
      </c>
      <c r="I273" s="26">
        <v>824</v>
      </c>
      <c r="J273" s="18" t="s">
        <v>383</v>
      </c>
      <c r="K273" s="27" t="s">
        <v>126</v>
      </c>
      <c r="L273" s="18" t="str">
        <f t="shared" si="5"/>
        <v>P178_E5</v>
      </c>
      <c r="M273" s="28" t="s">
        <v>398</v>
      </c>
      <c r="O273" s="33" t="s">
        <v>1547</v>
      </c>
      <c r="P273" s="41" t="s">
        <v>42</v>
      </c>
      <c r="Q273" s="32"/>
    </row>
    <row r="274" spans="2:17" x14ac:dyDescent="0.25">
      <c r="B274" s="25">
        <v>269</v>
      </c>
      <c r="C274" s="26" t="s">
        <v>327</v>
      </c>
      <c r="D274" s="17" t="s">
        <v>254</v>
      </c>
      <c r="E274" s="26">
        <v>4162</v>
      </c>
      <c r="F274" s="17" t="s">
        <v>100</v>
      </c>
      <c r="G274" s="26" t="s">
        <v>382</v>
      </c>
      <c r="H274" s="17" t="str">
        <f t="shared" si="6"/>
        <v>SMU_4162_C2_S11</v>
      </c>
      <c r="I274" s="26">
        <v>825</v>
      </c>
      <c r="J274" s="18" t="s">
        <v>383</v>
      </c>
      <c r="K274" s="27" t="s">
        <v>127</v>
      </c>
      <c r="L274" s="18" t="str">
        <f t="shared" si="5"/>
        <v>P178_E6</v>
      </c>
      <c r="M274" s="28" t="s">
        <v>399</v>
      </c>
      <c r="O274" s="33"/>
      <c r="P274" s="41" t="s">
        <v>98</v>
      </c>
      <c r="Q274" s="32"/>
    </row>
    <row r="275" spans="2:17" x14ac:dyDescent="0.25">
      <c r="B275" s="25">
        <v>270</v>
      </c>
      <c r="C275" s="26" t="s">
        <v>327</v>
      </c>
      <c r="D275" s="17" t="s">
        <v>254</v>
      </c>
      <c r="E275" s="26">
        <v>4162</v>
      </c>
      <c r="F275" s="17" t="s">
        <v>100</v>
      </c>
      <c r="G275" s="26" t="s">
        <v>382</v>
      </c>
      <c r="H275" s="17" t="str">
        <f t="shared" si="6"/>
        <v>SMU_4162_C2_S11</v>
      </c>
      <c r="I275" s="26">
        <v>820</v>
      </c>
      <c r="J275" s="18" t="s">
        <v>383</v>
      </c>
      <c r="K275" s="27" t="s">
        <v>125</v>
      </c>
      <c r="L275" s="18" t="str">
        <f t="shared" si="5"/>
        <v>P178_D6</v>
      </c>
      <c r="M275" s="28" t="s">
        <v>400</v>
      </c>
      <c r="O275" s="40"/>
      <c r="P275" s="41" t="s">
        <v>98</v>
      </c>
      <c r="Q275" s="32"/>
    </row>
    <row r="276" spans="2:17" x14ac:dyDescent="0.25">
      <c r="B276" s="25">
        <v>271</v>
      </c>
      <c r="C276" s="26" t="s">
        <v>327</v>
      </c>
      <c r="D276" s="17" t="s">
        <v>254</v>
      </c>
      <c r="E276" s="26">
        <v>4162</v>
      </c>
      <c r="F276" s="17" t="s">
        <v>100</v>
      </c>
      <c r="G276" s="26" t="s">
        <v>382</v>
      </c>
      <c r="H276" s="17" t="str">
        <f t="shared" si="6"/>
        <v>SMU_4162_C2_S11</v>
      </c>
      <c r="I276" s="26">
        <v>819</v>
      </c>
      <c r="J276" s="18" t="s">
        <v>383</v>
      </c>
      <c r="K276" s="27" t="s">
        <v>122</v>
      </c>
      <c r="L276" s="18" t="str">
        <f t="shared" ref="L276:L339" si="7">J276&amp;"_"&amp;K276</f>
        <v>P178_D5</v>
      </c>
      <c r="M276" s="28" t="s">
        <v>401</v>
      </c>
      <c r="O276" s="40"/>
      <c r="P276" s="41" t="s">
        <v>98</v>
      </c>
      <c r="Q276" s="32"/>
    </row>
    <row r="277" spans="2:17" x14ac:dyDescent="0.25">
      <c r="B277" s="25">
        <v>272</v>
      </c>
      <c r="C277" s="26" t="s">
        <v>327</v>
      </c>
      <c r="D277" s="17" t="s">
        <v>254</v>
      </c>
      <c r="E277" s="26">
        <v>4162</v>
      </c>
      <c r="F277" s="17" t="s">
        <v>100</v>
      </c>
      <c r="G277" s="26" t="s">
        <v>382</v>
      </c>
      <c r="H277" s="17" t="str">
        <f t="shared" ref="H277:H340" si="8">D277&amp;"_"&amp;E277&amp;"_"&amp;F277&amp;"_"&amp;G277</f>
        <v>SMU_4162_C2_S11</v>
      </c>
      <c r="I277" s="26">
        <v>823</v>
      </c>
      <c r="J277" s="18" t="s">
        <v>383</v>
      </c>
      <c r="K277" s="27" t="s">
        <v>159</v>
      </c>
      <c r="L277" s="18" t="str">
        <f t="shared" si="7"/>
        <v>P178_E4</v>
      </c>
      <c r="M277" s="28" t="s">
        <v>402</v>
      </c>
      <c r="O277" s="33"/>
      <c r="P277" s="41" t="s">
        <v>98</v>
      </c>
      <c r="Q277" s="32"/>
    </row>
    <row r="278" spans="2:17" x14ac:dyDescent="0.25">
      <c r="B278" s="25">
        <v>273</v>
      </c>
      <c r="C278" s="26" t="s">
        <v>327</v>
      </c>
      <c r="D278" s="17" t="s">
        <v>254</v>
      </c>
      <c r="E278" s="26">
        <v>4162</v>
      </c>
      <c r="F278" s="17" t="s">
        <v>100</v>
      </c>
      <c r="G278" s="26" t="s">
        <v>382</v>
      </c>
      <c r="H278" s="17" t="str">
        <f t="shared" si="8"/>
        <v>SMU_4162_C2_S11</v>
      </c>
      <c r="I278" s="26">
        <v>829</v>
      </c>
      <c r="J278" s="18" t="s">
        <v>383</v>
      </c>
      <c r="K278" s="27" t="s">
        <v>128</v>
      </c>
      <c r="L278" s="18" t="str">
        <f t="shared" si="7"/>
        <v>P178_F4</v>
      </c>
      <c r="M278" s="28" t="s">
        <v>403</v>
      </c>
      <c r="O278" s="33"/>
      <c r="P278" s="41" t="s">
        <v>98</v>
      </c>
      <c r="Q278" s="32"/>
    </row>
    <row r="279" spans="2:17" x14ac:dyDescent="0.25">
      <c r="B279" s="25">
        <v>274</v>
      </c>
      <c r="C279" s="26" t="s">
        <v>327</v>
      </c>
      <c r="D279" s="17" t="s">
        <v>254</v>
      </c>
      <c r="E279" s="26">
        <v>4162</v>
      </c>
      <c r="F279" s="17" t="s">
        <v>100</v>
      </c>
      <c r="G279" s="26" t="s">
        <v>382</v>
      </c>
      <c r="H279" s="17" t="str">
        <f t="shared" si="8"/>
        <v>SMU_4162_C2_S11</v>
      </c>
      <c r="I279" s="26">
        <v>812</v>
      </c>
      <c r="J279" s="18" t="s">
        <v>383</v>
      </c>
      <c r="K279" s="27" t="s">
        <v>107</v>
      </c>
      <c r="L279" s="18" t="str">
        <f t="shared" si="7"/>
        <v>P178_B6</v>
      </c>
      <c r="M279" s="28" t="s">
        <v>404</v>
      </c>
      <c r="O279" s="33"/>
      <c r="P279" s="41" t="s">
        <v>98</v>
      </c>
      <c r="Q279" s="32"/>
    </row>
    <row r="280" spans="2:17" x14ac:dyDescent="0.25">
      <c r="B280" s="25">
        <v>275</v>
      </c>
      <c r="C280" s="26" t="s">
        <v>327</v>
      </c>
      <c r="D280" s="17" t="s">
        <v>254</v>
      </c>
      <c r="E280" s="26">
        <v>4162</v>
      </c>
      <c r="F280" s="17" t="s">
        <v>100</v>
      </c>
      <c r="G280" s="26" t="s">
        <v>382</v>
      </c>
      <c r="H280" s="17" t="str">
        <f t="shared" si="8"/>
        <v>SMU_4162_C2_S11</v>
      </c>
      <c r="I280" s="26">
        <v>811</v>
      </c>
      <c r="J280" s="18" t="s">
        <v>383</v>
      </c>
      <c r="K280" s="27" t="s">
        <v>106</v>
      </c>
      <c r="L280" s="18" t="str">
        <f t="shared" si="7"/>
        <v>P178_B5</v>
      </c>
      <c r="M280" s="28" t="s">
        <v>405</v>
      </c>
      <c r="O280" s="33"/>
      <c r="P280" s="41" t="s">
        <v>98</v>
      </c>
      <c r="Q280" s="32"/>
    </row>
    <row r="281" spans="2:17" x14ac:dyDescent="0.25">
      <c r="B281" s="25">
        <v>276</v>
      </c>
      <c r="C281" s="26" t="s">
        <v>327</v>
      </c>
      <c r="D281" s="17" t="s">
        <v>254</v>
      </c>
      <c r="E281" s="26">
        <v>4162</v>
      </c>
      <c r="F281" s="17" t="s">
        <v>100</v>
      </c>
      <c r="G281" s="26" t="s">
        <v>382</v>
      </c>
      <c r="H281" s="17" t="str">
        <f t="shared" si="8"/>
        <v>SMU_4162_C2_S11</v>
      </c>
      <c r="I281" s="26">
        <v>806</v>
      </c>
      <c r="J281" s="18" t="s">
        <v>383</v>
      </c>
      <c r="K281" s="27" t="s">
        <v>104</v>
      </c>
      <c r="L281" s="18" t="str">
        <f t="shared" si="7"/>
        <v>P178_A5</v>
      </c>
      <c r="M281" s="28" t="s">
        <v>406</v>
      </c>
      <c r="O281" s="33"/>
      <c r="P281" s="41" t="s">
        <v>98</v>
      </c>
      <c r="Q281" s="32"/>
    </row>
    <row r="282" spans="2:17" x14ac:dyDescent="0.25">
      <c r="B282" s="25">
        <v>277</v>
      </c>
      <c r="C282" s="26" t="s">
        <v>327</v>
      </c>
      <c r="D282" s="17" t="s">
        <v>254</v>
      </c>
      <c r="E282" s="26">
        <v>4162</v>
      </c>
      <c r="F282" s="17" t="s">
        <v>100</v>
      </c>
      <c r="G282" s="26" t="s">
        <v>382</v>
      </c>
      <c r="H282" s="17" t="str">
        <f t="shared" si="8"/>
        <v>SMU_4162_C2_S11</v>
      </c>
      <c r="I282" s="26">
        <v>807</v>
      </c>
      <c r="J282" s="18" t="s">
        <v>383</v>
      </c>
      <c r="K282" s="27" t="s">
        <v>105</v>
      </c>
      <c r="L282" s="18" t="str">
        <f t="shared" si="7"/>
        <v>P178_A6</v>
      </c>
      <c r="M282" s="28" t="s">
        <v>407</v>
      </c>
      <c r="O282" s="33"/>
      <c r="P282" s="41" t="s">
        <v>98</v>
      </c>
      <c r="Q282" s="32"/>
    </row>
    <row r="283" spans="2:17" x14ac:dyDescent="0.25">
      <c r="B283" s="25">
        <v>278</v>
      </c>
      <c r="C283" s="26" t="s">
        <v>327</v>
      </c>
      <c r="D283" s="17" t="s">
        <v>254</v>
      </c>
      <c r="E283" s="26">
        <v>4162</v>
      </c>
      <c r="F283" s="17" t="s">
        <v>100</v>
      </c>
      <c r="G283" s="26" t="s">
        <v>382</v>
      </c>
      <c r="H283" s="17" t="str">
        <f t="shared" si="8"/>
        <v>SMU_4162_C2_S11</v>
      </c>
      <c r="I283" s="26">
        <v>832</v>
      </c>
      <c r="J283" s="18" t="s">
        <v>408</v>
      </c>
      <c r="K283" s="27" t="s">
        <v>75</v>
      </c>
      <c r="L283" s="18" t="str">
        <f t="shared" si="7"/>
        <v>P158_A1</v>
      </c>
      <c r="M283" s="28" t="s">
        <v>409</v>
      </c>
      <c r="O283" s="33"/>
      <c r="P283" s="41" t="s">
        <v>98</v>
      </c>
      <c r="Q283" s="32"/>
    </row>
    <row r="284" spans="2:17" x14ac:dyDescent="0.25">
      <c r="B284" s="25">
        <v>279</v>
      </c>
      <c r="C284" s="26" t="s">
        <v>327</v>
      </c>
      <c r="D284" s="17" t="s">
        <v>254</v>
      </c>
      <c r="E284" s="26">
        <v>4162</v>
      </c>
      <c r="F284" s="17" t="s">
        <v>100</v>
      </c>
      <c r="G284" s="26" t="s">
        <v>382</v>
      </c>
      <c r="H284" s="17" t="str">
        <f t="shared" si="8"/>
        <v>SMU_4162_C2_S11</v>
      </c>
      <c r="I284" s="26">
        <v>833</v>
      </c>
      <c r="J284" s="18" t="s">
        <v>408</v>
      </c>
      <c r="K284" s="27" t="s">
        <v>81</v>
      </c>
      <c r="L284" s="18" t="str">
        <f t="shared" si="7"/>
        <v>P158_A2</v>
      </c>
      <c r="M284" s="28" t="s">
        <v>410</v>
      </c>
      <c r="O284" s="33"/>
      <c r="P284" s="41" t="s">
        <v>98</v>
      </c>
      <c r="Q284" s="32"/>
    </row>
    <row r="285" spans="2:17" x14ac:dyDescent="0.25">
      <c r="B285" s="25">
        <v>280</v>
      </c>
      <c r="C285" s="26" t="s">
        <v>327</v>
      </c>
      <c r="D285" s="17" t="s">
        <v>254</v>
      </c>
      <c r="E285" s="26">
        <v>4162</v>
      </c>
      <c r="F285" s="17" t="s">
        <v>100</v>
      </c>
      <c r="G285" s="26" t="s">
        <v>382</v>
      </c>
      <c r="H285" s="17" t="str">
        <f t="shared" si="8"/>
        <v>SMU_4162_C2_S11</v>
      </c>
      <c r="I285" s="26">
        <v>839</v>
      </c>
      <c r="J285" s="18" t="s">
        <v>408</v>
      </c>
      <c r="K285" s="27" t="s">
        <v>84</v>
      </c>
      <c r="L285" s="18" t="str">
        <f t="shared" si="7"/>
        <v>P158_B2</v>
      </c>
      <c r="M285" s="28" t="s">
        <v>411</v>
      </c>
      <c r="O285" s="33"/>
      <c r="P285" s="41" t="s">
        <v>98</v>
      </c>
      <c r="Q285" s="32"/>
    </row>
    <row r="286" spans="2:17" x14ac:dyDescent="0.25">
      <c r="B286" s="25">
        <v>281</v>
      </c>
      <c r="C286" s="26" t="s">
        <v>327</v>
      </c>
      <c r="D286" s="17" t="s">
        <v>254</v>
      </c>
      <c r="E286" s="26">
        <v>4162</v>
      </c>
      <c r="F286" s="17" t="s">
        <v>100</v>
      </c>
      <c r="G286" s="26" t="s">
        <v>382</v>
      </c>
      <c r="H286" s="17" t="str">
        <f t="shared" si="8"/>
        <v>SMU_4162_C2_S11</v>
      </c>
      <c r="I286" s="26">
        <v>838</v>
      </c>
      <c r="J286" s="18" t="s">
        <v>408</v>
      </c>
      <c r="K286" s="27" t="s">
        <v>80</v>
      </c>
      <c r="L286" s="18" t="str">
        <f t="shared" si="7"/>
        <v>P158_B1</v>
      </c>
      <c r="M286" s="28" t="s">
        <v>412</v>
      </c>
      <c r="O286" s="33"/>
      <c r="P286" s="41" t="s">
        <v>98</v>
      </c>
      <c r="Q286" s="32"/>
    </row>
    <row r="287" spans="2:17" x14ac:dyDescent="0.25">
      <c r="B287" s="25">
        <v>282</v>
      </c>
      <c r="C287" s="26" t="s">
        <v>327</v>
      </c>
      <c r="D287" s="17" t="s">
        <v>254</v>
      </c>
      <c r="E287" s="26">
        <v>4162</v>
      </c>
      <c r="F287" s="17" t="s">
        <v>100</v>
      </c>
      <c r="G287" s="26" t="s">
        <v>382</v>
      </c>
      <c r="H287" s="17" t="str">
        <f t="shared" si="8"/>
        <v>SMU_4162_C2_S11</v>
      </c>
      <c r="I287" s="26">
        <v>843</v>
      </c>
      <c r="J287" s="18" t="s">
        <v>408</v>
      </c>
      <c r="K287" s="27" t="s">
        <v>99</v>
      </c>
      <c r="L287" s="18" t="str">
        <f t="shared" si="7"/>
        <v>P158_C1</v>
      </c>
      <c r="M287" s="28" t="s">
        <v>413</v>
      </c>
      <c r="O287" s="40" t="s">
        <v>1519</v>
      </c>
      <c r="P287" s="41" t="s">
        <v>43</v>
      </c>
      <c r="Q287" s="32"/>
    </row>
    <row r="288" spans="2:17" x14ac:dyDescent="0.25">
      <c r="B288" s="25">
        <v>283</v>
      </c>
      <c r="C288" s="26" t="s">
        <v>327</v>
      </c>
      <c r="D288" s="17" t="s">
        <v>254</v>
      </c>
      <c r="E288" s="26">
        <v>4162</v>
      </c>
      <c r="F288" s="17" t="s">
        <v>100</v>
      </c>
      <c r="G288" s="26" t="s">
        <v>382</v>
      </c>
      <c r="H288" s="17" t="str">
        <f t="shared" si="8"/>
        <v>SMU_4162_C2_S11</v>
      </c>
      <c r="I288" s="26">
        <v>844</v>
      </c>
      <c r="J288" s="18" t="s">
        <v>408</v>
      </c>
      <c r="K288" s="27" t="s">
        <v>100</v>
      </c>
      <c r="L288" s="18" t="str">
        <f t="shared" si="7"/>
        <v>P158_C2</v>
      </c>
      <c r="M288" s="28" t="s">
        <v>414</v>
      </c>
      <c r="O288" s="40" t="s">
        <v>1519</v>
      </c>
      <c r="P288" s="41" t="s">
        <v>43</v>
      </c>
      <c r="Q288" s="32"/>
    </row>
    <row r="289" spans="2:17" x14ac:dyDescent="0.25">
      <c r="B289" s="25">
        <v>284</v>
      </c>
      <c r="C289" s="26" t="s">
        <v>327</v>
      </c>
      <c r="D289" s="17" t="s">
        <v>254</v>
      </c>
      <c r="E289" s="26">
        <v>4162</v>
      </c>
      <c r="F289" s="17" t="s">
        <v>100</v>
      </c>
      <c r="G289" s="26" t="s">
        <v>382</v>
      </c>
      <c r="H289" s="17" t="str">
        <f t="shared" si="8"/>
        <v>SMU_4162_C2_S11</v>
      </c>
      <c r="I289" s="26">
        <v>840</v>
      </c>
      <c r="J289" s="18" t="s">
        <v>408</v>
      </c>
      <c r="K289" s="27" t="s">
        <v>87</v>
      </c>
      <c r="L289" s="18" t="str">
        <f t="shared" si="7"/>
        <v>P158_B3</v>
      </c>
      <c r="M289" s="28" t="s">
        <v>415</v>
      </c>
      <c r="O289" s="33"/>
      <c r="P289" s="41" t="s">
        <v>98</v>
      </c>
      <c r="Q289" s="32"/>
    </row>
    <row r="290" spans="2:17" x14ac:dyDescent="0.25">
      <c r="B290" s="25">
        <v>285</v>
      </c>
      <c r="C290" s="26" t="s">
        <v>327</v>
      </c>
      <c r="D290" s="17" t="s">
        <v>254</v>
      </c>
      <c r="E290" s="26">
        <v>4162</v>
      </c>
      <c r="F290" s="17" t="s">
        <v>100</v>
      </c>
      <c r="G290" s="26" t="s">
        <v>382</v>
      </c>
      <c r="H290" s="17" t="str">
        <f t="shared" si="8"/>
        <v>SMU_4162_C2_S11</v>
      </c>
      <c r="I290" s="26">
        <v>834</v>
      </c>
      <c r="J290" s="18" t="s">
        <v>408</v>
      </c>
      <c r="K290" s="27" t="s">
        <v>85</v>
      </c>
      <c r="L290" s="18" t="str">
        <f t="shared" si="7"/>
        <v>P158_A3</v>
      </c>
      <c r="M290" s="43" t="s">
        <v>416</v>
      </c>
      <c r="O290" s="33"/>
      <c r="P290" s="41" t="s">
        <v>98</v>
      </c>
      <c r="Q290" s="32"/>
    </row>
    <row r="291" spans="2:17" x14ac:dyDescent="0.25">
      <c r="B291" s="25">
        <v>286</v>
      </c>
      <c r="C291" s="26" t="s">
        <v>327</v>
      </c>
      <c r="D291" s="17" t="s">
        <v>254</v>
      </c>
      <c r="E291" s="26">
        <v>4162</v>
      </c>
      <c r="F291" s="17" t="s">
        <v>100</v>
      </c>
      <c r="G291" s="26" t="s">
        <v>382</v>
      </c>
      <c r="H291" s="17" t="str">
        <f t="shared" si="8"/>
        <v>SMU_4162_C2_S11</v>
      </c>
      <c r="I291" s="26">
        <v>851</v>
      </c>
      <c r="J291" s="18" t="s">
        <v>408</v>
      </c>
      <c r="K291" s="27" t="s">
        <v>119</v>
      </c>
      <c r="L291" s="18" t="str">
        <f t="shared" si="7"/>
        <v>P158_E1</v>
      </c>
      <c r="M291" s="43" t="s">
        <v>417</v>
      </c>
      <c r="O291" s="33"/>
      <c r="P291" s="41" t="s">
        <v>98</v>
      </c>
      <c r="Q291" s="32"/>
    </row>
    <row r="292" spans="2:17" x14ac:dyDescent="0.25">
      <c r="B292" s="25">
        <v>287</v>
      </c>
      <c r="C292" s="26" t="s">
        <v>327</v>
      </c>
      <c r="D292" s="17" t="s">
        <v>254</v>
      </c>
      <c r="E292" s="26">
        <v>4162</v>
      </c>
      <c r="F292" s="17" t="s">
        <v>100</v>
      </c>
      <c r="G292" s="26" t="s">
        <v>382</v>
      </c>
      <c r="H292" s="17" t="str">
        <f t="shared" si="8"/>
        <v>SMU_4162_C2_S11</v>
      </c>
      <c r="I292" s="26">
        <v>852</v>
      </c>
      <c r="J292" s="18" t="s">
        <v>408</v>
      </c>
      <c r="K292" s="27" t="s">
        <v>120</v>
      </c>
      <c r="L292" s="18" t="str">
        <f t="shared" si="7"/>
        <v>P158_E2</v>
      </c>
      <c r="M292" s="43" t="s">
        <v>418</v>
      </c>
      <c r="O292" s="33"/>
      <c r="P292" s="41" t="s">
        <v>98</v>
      </c>
      <c r="Q292" s="32"/>
    </row>
    <row r="293" spans="2:17" x14ac:dyDescent="0.25">
      <c r="B293" s="25">
        <v>288</v>
      </c>
      <c r="C293" s="26" t="s">
        <v>327</v>
      </c>
      <c r="D293" s="17" t="s">
        <v>254</v>
      </c>
      <c r="E293" s="26">
        <v>4162</v>
      </c>
      <c r="F293" s="17" t="s">
        <v>100</v>
      </c>
      <c r="G293" s="26" t="s">
        <v>382</v>
      </c>
      <c r="H293" s="17" t="str">
        <f t="shared" si="8"/>
        <v>SMU_4162_C2_S11</v>
      </c>
      <c r="I293" s="26">
        <v>857</v>
      </c>
      <c r="J293" s="18" t="s">
        <v>408</v>
      </c>
      <c r="K293" s="27" t="s">
        <v>92</v>
      </c>
      <c r="L293" s="18" t="str">
        <f t="shared" si="7"/>
        <v>P158_F2</v>
      </c>
      <c r="M293" s="43" t="s">
        <v>419</v>
      </c>
      <c r="O293" s="33"/>
      <c r="P293" s="41" t="s">
        <v>98</v>
      </c>
      <c r="Q293" s="32"/>
    </row>
    <row r="294" spans="2:17" x14ac:dyDescent="0.25">
      <c r="B294" s="25">
        <v>289</v>
      </c>
      <c r="C294" s="26" t="s">
        <v>327</v>
      </c>
      <c r="D294" s="17" t="s">
        <v>254</v>
      </c>
      <c r="E294" s="26">
        <v>4162</v>
      </c>
      <c r="F294" s="17" t="s">
        <v>100</v>
      </c>
      <c r="G294" s="26" t="s">
        <v>382</v>
      </c>
      <c r="H294" s="17" t="str">
        <f t="shared" si="8"/>
        <v>SMU_4162_C2_S11</v>
      </c>
      <c r="I294" s="26">
        <v>856</v>
      </c>
      <c r="J294" s="18" t="s">
        <v>408</v>
      </c>
      <c r="K294" s="27" t="s">
        <v>121</v>
      </c>
      <c r="L294" s="18" t="str">
        <f t="shared" si="7"/>
        <v>P158_F1</v>
      </c>
      <c r="M294" s="43" t="s">
        <v>420</v>
      </c>
      <c r="O294" s="33"/>
      <c r="P294" s="41" t="s">
        <v>98</v>
      </c>
      <c r="Q294" s="32"/>
    </row>
    <row r="295" spans="2:17" x14ac:dyDescent="0.25">
      <c r="B295" s="25">
        <v>290</v>
      </c>
      <c r="C295" s="26" t="s">
        <v>327</v>
      </c>
      <c r="D295" s="17" t="s">
        <v>254</v>
      </c>
      <c r="E295" s="26">
        <v>4162</v>
      </c>
      <c r="F295" s="17" t="s">
        <v>100</v>
      </c>
      <c r="G295" s="26" t="s">
        <v>382</v>
      </c>
      <c r="H295" s="17" t="str">
        <f t="shared" si="8"/>
        <v>SMU_4162_C2_S11</v>
      </c>
      <c r="I295" s="26">
        <v>861</v>
      </c>
      <c r="J295" s="18" t="s">
        <v>408</v>
      </c>
      <c r="K295" s="27" t="s">
        <v>130</v>
      </c>
      <c r="L295" s="18" t="str">
        <f t="shared" si="7"/>
        <v>P158_F6</v>
      </c>
      <c r="M295" s="43" t="s">
        <v>421</v>
      </c>
      <c r="O295" s="40" t="s">
        <v>1520</v>
      </c>
      <c r="P295" s="41" t="s">
        <v>43</v>
      </c>
      <c r="Q295" s="32"/>
    </row>
    <row r="296" spans="2:17" x14ac:dyDescent="0.25">
      <c r="B296" s="25">
        <v>291</v>
      </c>
      <c r="C296" s="26" t="s">
        <v>327</v>
      </c>
      <c r="D296" s="17" t="s">
        <v>254</v>
      </c>
      <c r="E296" s="26">
        <v>4162</v>
      </c>
      <c r="F296" s="17" t="s">
        <v>100</v>
      </c>
      <c r="G296" s="26" t="s">
        <v>382</v>
      </c>
      <c r="H296" s="17" t="str">
        <f t="shared" si="8"/>
        <v>SMU_4162_C2_S11</v>
      </c>
      <c r="I296" s="26">
        <v>860</v>
      </c>
      <c r="J296" s="18" t="s">
        <v>408</v>
      </c>
      <c r="K296" s="27" t="s">
        <v>129</v>
      </c>
      <c r="L296" s="18" t="str">
        <f t="shared" si="7"/>
        <v>P158_F5</v>
      </c>
      <c r="M296" s="43" t="s">
        <v>422</v>
      </c>
      <c r="O296" s="40" t="s">
        <v>1520</v>
      </c>
      <c r="P296" s="41" t="s">
        <v>43</v>
      </c>
      <c r="Q296" s="32"/>
    </row>
    <row r="297" spans="2:17" x14ac:dyDescent="0.25">
      <c r="B297" s="25">
        <v>292</v>
      </c>
      <c r="C297" s="26" t="s">
        <v>327</v>
      </c>
      <c r="D297" s="17" t="s">
        <v>254</v>
      </c>
      <c r="E297" s="26">
        <v>4162</v>
      </c>
      <c r="F297" s="17" t="s">
        <v>100</v>
      </c>
      <c r="G297" s="26" t="s">
        <v>382</v>
      </c>
      <c r="H297" s="17" t="str">
        <f t="shared" si="8"/>
        <v>SMU_4162_C2_S11</v>
      </c>
      <c r="I297" s="26">
        <v>854</v>
      </c>
      <c r="J297" s="18" t="s">
        <v>408</v>
      </c>
      <c r="K297" s="27" t="s">
        <v>126</v>
      </c>
      <c r="L297" s="18" t="str">
        <f t="shared" si="7"/>
        <v>P158_E5</v>
      </c>
      <c r="M297" s="43" t="s">
        <v>423</v>
      </c>
      <c r="O297" s="33"/>
      <c r="P297" s="41" t="s">
        <v>98</v>
      </c>
      <c r="Q297" s="32"/>
    </row>
    <row r="298" spans="2:17" x14ac:dyDescent="0.25">
      <c r="B298" s="25">
        <v>293</v>
      </c>
      <c r="C298" s="26" t="s">
        <v>327</v>
      </c>
      <c r="D298" s="17" t="s">
        <v>254</v>
      </c>
      <c r="E298" s="26">
        <v>4162</v>
      </c>
      <c r="F298" s="17" t="s">
        <v>100</v>
      </c>
      <c r="G298" s="26" t="s">
        <v>382</v>
      </c>
      <c r="H298" s="17" t="str">
        <f t="shared" si="8"/>
        <v>SMU_4162_C2_S11</v>
      </c>
      <c r="I298" s="26">
        <v>855</v>
      </c>
      <c r="J298" s="18" t="s">
        <v>408</v>
      </c>
      <c r="K298" s="27" t="s">
        <v>127</v>
      </c>
      <c r="L298" s="18" t="str">
        <f t="shared" si="7"/>
        <v>P158_E6</v>
      </c>
      <c r="M298" s="43" t="s">
        <v>424</v>
      </c>
      <c r="O298" s="33"/>
      <c r="P298" s="41" t="s">
        <v>98</v>
      </c>
      <c r="Q298" s="32"/>
    </row>
    <row r="299" spans="2:17" x14ac:dyDescent="0.25">
      <c r="B299" s="25">
        <v>294</v>
      </c>
      <c r="C299" s="26" t="s">
        <v>327</v>
      </c>
      <c r="D299" s="17" t="s">
        <v>254</v>
      </c>
      <c r="E299" s="26">
        <v>4162</v>
      </c>
      <c r="F299" s="17" t="s">
        <v>100</v>
      </c>
      <c r="G299" s="26" t="s">
        <v>382</v>
      </c>
      <c r="H299" s="17" t="str">
        <f t="shared" si="8"/>
        <v>SMU_4162_C2_S11</v>
      </c>
      <c r="I299" s="26">
        <v>850</v>
      </c>
      <c r="J299" s="18" t="s">
        <v>408</v>
      </c>
      <c r="K299" s="27" t="s">
        <v>125</v>
      </c>
      <c r="L299" s="18" t="str">
        <f t="shared" si="7"/>
        <v>P158_D6</v>
      </c>
      <c r="M299" s="43" t="s">
        <v>425</v>
      </c>
      <c r="O299" s="40" t="s">
        <v>1521</v>
      </c>
      <c r="P299" s="41" t="s">
        <v>43</v>
      </c>
      <c r="Q299" s="32"/>
    </row>
    <row r="300" spans="2:17" x14ac:dyDescent="0.25">
      <c r="B300" s="25">
        <v>295</v>
      </c>
      <c r="C300" s="26" t="s">
        <v>327</v>
      </c>
      <c r="D300" s="17" t="s">
        <v>254</v>
      </c>
      <c r="E300" s="26">
        <v>4162</v>
      </c>
      <c r="F300" s="17" t="s">
        <v>100</v>
      </c>
      <c r="G300" s="26" t="s">
        <v>382</v>
      </c>
      <c r="H300" s="17" t="str">
        <f t="shared" si="8"/>
        <v>SMU_4162_C2_S11</v>
      </c>
      <c r="I300" s="26">
        <v>849</v>
      </c>
      <c r="J300" s="18" t="s">
        <v>408</v>
      </c>
      <c r="K300" s="27" t="s">
        <v>122</v>
      </c>
      <c r="L300" s="18" t="str">
        <f t="shared" si="7"/>
        <v>P158_D5</v>
      </c>
      <c r="M300" s="43" t="s">
        <v>426</v>
      </c>
      <c r="O300" s="40" t="s">
        <v>1521</v>
      </c>
      <c r="P300" s="41" t="s">
        <v>43</v>
      </c>
      <c r="Q300" s="32"/>
    </row>
    <row r="301" spans="2:17" x14ac:dyDescent="0.25">
      <c r="B301" s="25">
        <v>296</v>
      </c>
      <c r="C301" s="26" t="s">
        <v>327</v>
      </c>
      <c r="D301" s="17" t="s">
        <v>254</v>
      </c>
      <c r="E301" s="26">
        <v>4162</v>
      </c>
      <c r="F301" s="17" t="s">
        <v>100</v>
      </c>
      <c r="G301" s="26" t="s">
        <v>382</v>
      </c>
      <c r="H301" s="17" t="str">
        <f t="shared" si="8"/>
        <v>SMU_4162_C2_S11</v>
      </c>
      <c r="I301" s="26">
        <v>853</v>
      </c>
      <c r="J301" s="18" t="s">
        <v>408</v>
      </c>
      <c r="K301" s="27" t="s">
        <v>159</v>
      </c>
      <c r="L301" s="18" t="str">
        <f t="shared" si="7"/>
        <v>P158_E4</v>
      </c>
      <c r="M301" s="43" t="s">
        <v>427</v>
      </c>
      <c r="O301" s="33"/>
      <c r="P301" s="41" t="s">
        <v>98</v>
      </c>
      <c r="Q301" s="32"/>
    </row>
    <row r="302" spans="2:17" x14ac:dyDescent="0.25">
      <c r="B302" s="25">
        <v>297</v>
      </c>
      <c r="C302" s="26" t="s">
        <v>327</v>
      </c>
      <c r="D302" s="17" t="s">
        <v>254</v>
      </c>
      <c r="E302" s="26">
        <v>4162</v>
      </c>
      <c r="F302" s="17" t="s">
        <v>100</v>
      </c>
      <c r="G302" s="26" t="s">
        <v>382</v>
      </c>
      <c r="H302" s="17" t="str">
        <f t="shared" si="8"/>
        <v>SMU_4162_C2_S11</v>
      </c>
      <c r="I302" s="26">
        <v>859</v>
      </c>
      <c r="J302" s="18" t="s">
        <v>408</v>
      </c>
      <c r="K302" s="27" t="s">
        <v>128</v>
      </c>
      <c r="L302" s="18" t="str">
        <f t="shared" si="7"/>
        <v>P158_F4</v>
      </c>
      <c r="M302" s="43" t="s">
        <v>428</v>
      </c>
      <c r="O302" s="33"/>
      <c r="P302" s="41" t="s">
        <v>98</v>
      </c>
      <c r="Q302" s="32"/>
    </row>
    <row r="303" spans="2:17" x14ac:dyDescent="0.25">
      <c r="B303" s="25">
        <v>298</v>
      </c>
      <c r="C303" s="26" t="s">
        <v>327</v>
      </c>
      <c r="D303" s="17" t="s">
        <v>254</v>
      </c>
      <c r="E303" s="26">
        <v>4162</v>
      </c>
      <c r="F303" s="17" t="s">
        <v>100</v>
      </c>
      <c r="G303" s="26" t="s">
        <v>382</v>
      </c>
      <c r="H303" s="17" t="str">
        <f t="shared" si="8"/>
        <v>SMU_4162_C2_S11</v>
      </c>
      <c r="I303" s="26">
        <v>842</v>
      </c>
      <c r="J303" s="18" t="s">
        <v>408</v>
      </c>
      <c r="K303" s="27" t="s">
        <v>107</v>
      </c>
      <c r="L303" s="18" t="str">
        <f t="shared" si="7"/>
        <v>P158_B6</v>
      </c>
      <c r="M303" s="43" t="s">
        <v>429</v>
      </c>
      <c r="O303" s="33"/>
      <c r="P303" s="41" t="s">
        <v>98</v>
      </c>
      <c r="Q303" s="32"/>
    </row>
    <row r="304" spans="2:17" x14ac:dyDescent="0.25">
      <c r="B304" s="25">
        <v>299</v>
      </c>
      <c r="C304" s="26" t="s">
        <v>327</v>
      </c>
      <c r="D304" s="17" t="s">
        <v>254</v>
      </c>
      <c r="E304" s="26">
        <v>4162</v>
      </c>
      <c r="F304" s="17" t="s">
        <v>100</v>
      </c>
      <c r="G304" s="26" t="s">
        <v>382</v>
      </c>
      <c r="H304" s="17" t="str">
        <f t="shared" si="8"/>
        <v>SMU_4162_C2_S11</v>
      </c>
      <c r="I304" s="26">
        <v>841</v>
      </c>
      <c r="J304" s="18" t="s">
        <v>408</v>
      </c>
      <c r="K304" s="27" t="s">
        <v>106</v>
      </c>
      <c r="L304" s="18" t="str">
        <f t="shared" si="7"/>
        <v>P158_B5</v>
      </c>
      <c r="M304" s="43" t="s">
        <v>430</v>
      </c>
      <c r="O304" s="33"/>
      <c r="P304" s="41" t="s">
        <v>98</v>
      </c>
      <c r="Q304" s="32"/>
    </row>
    <row r="305" spans="2:17" x14ac:dyDescent="0.25">
      <c r="B305" s="25">
        <v>300</v>
      </c>
      <c r="C305" s="26" t="s">
        <v>327</v>
      </c>
      <c r="D305" s="17" t="s">
        <v>254</v>
      </c>
      <c r="E305" s="26">
        <v>4162</v>
      </c>
      <c r="F305" s="17" t="s">
        <v>100</v>
      </c>
      <c r="G305" s="26" t="s">
        <v>382</v>
      </c>
      <c r="H305" s="17" t="str">
        <f t="shared" si="8"/>
        <v>SMU_4162_C2_S11</v>
      </c>
      <c r="I305" s="26">
        <v>836</v>
      </c>
      <c r="J305" s="18" t="s">
        <v>408</v>
      </c>
      <c r="K305" s="27" t="s">
        <v>104</v>
      </c>
      <c r="L305" s="18" t="str">
        <f t="shared" si="7"/>
        <v>P158_A5</v>
      </c>
      <c r="M305" s="43" t="s">
        <v>431</v>
      </c>
      <c r="O305" s="33"/>
      <c r="P305" s="41" t="s">
        <v>98</v>
      </c>
      <c r="Q305" s="32"/>
    </row>
    <row r="306" spans="2:17" x14ac:dyDescent="0.25">
      <c r="B306" s="25">
        <v>301</v>
      </c>
      <c r="C306" s="26" t="s">
        <v>327</v>
      </c>
      <c r="D306" s="17" t="s">
        <v>254</v>
      </c>
      <c r="E306" s="26">
        <v>4162</v>
      </c>
      <c r="F306" s="17" t="s">
        <v>100</v>
      </c>
      <c r="G306" s="26" t="s">
        <v>382</v>
      </c>
      <c r="H306" s="17" t="str">
        <f t="shared" si="8"/>
        <v>SMU_4162_C2_S11</v>
      </c>
      <c r="I306" s="26">
        <v>837</v>
      </c>
      <c r="J306" s="18" t="s">
        <v>408</v>
      </c>
      <c r="K306" s="27" t="s">
        <v>105</v>
      </c>
      <c r="L306" s="18" t="str">
        <f t="shared" si="7"/>
        <v>P158_A6</v>
      </c>
      <c r="M306" s="43" t="s">
        <v>432</v>
      </c>
      <c r="O306" s="33"/>
      <c r="P306" s="41" t="s">
        <v>98</v>
      </c>
      <c r="Q306" s="32"/>
    </row>
    <row r="307" spans="2:17" x14ac:dyDescent="0.25">
      <c r="B307" s="25">
        <v>302</v>
      </c>
      <c r="C307" s="26" t="s">
        <v>327</v>
      </c>
      <c r="D307" s="17" t="s">
        <v>254</v>
      </c>
      <c r="E307" s="26">
        <v>4162</v>
      </c>
      <c r="F307" s="17" t="s">
        <v>100</v>
      </c>
      <c r="G307" s="26" t="s">
        <v>382</v>
      </c>
      <c r="H307" s="17" t="str">
        <f t="shared" si="8"/>
        <v>SMU_4162_C2_S11</v>
      </c>
      <c r="I307" s="26">
        <v>815</v>
      </c>
      <c r="J307" s="18" t="s">
        <v>383</v>
      </c>
      <c r="K307" s="27" t="s">
        <v>88</v>
      </c>
      <c r="L307" s="18" t="str">
        <f t="shared" si="7"/>
        <v>P178_C3</v>
      </c>
      <c r="M307" s="43" t="s">
        <v>433</v>
      </c>
      <c r="O307" s="33"/>
      <c r="P307" s="41" t="s">
        <v>98</v>
      </c>
      <c r="Q307" s="32"/>
    </row>
    <row r="308" spans="2:17" x14ac:dyDescent="0.25">
      <c r="B308" s="25">
        <v>303</v>
      </c>
      <c r="C308" s="26" t="s">
        <v>327</v>
      </c>
      <c r="D308" s="17" t="s">
        <v>254</v>
      </c>
      <c r="E308" s="26">
        <v>4162</v>
      </c>
      <c r="F308" s="17" t="s">
        <v>100</v>
      </c>
      <c r="G308" s="26" t="s">
        <v>382</v>
      </c>
      <c r="H308" s="17" t="str">
        <f t="shared" si="8"/>
        <v>SMU_4162_C2_S11</v>
      </c>
      <c r="I308" s="26">
        <v>816</v>
      </c>
      <c r="J308" s="18" t="s">
        <v>383</v>
      </c>
      <c r="K308" s="27" t="s">
        <v>221</v>
      </c>
      <c r="L308" s="18" t="str">
        <f t="shared" si="7"/>
        <v>P178_C4</v>
      </c>
      <c r="M308" s="43" t="s">
        <v>433</v>
      </c>
      <c r="O308" s="33"/>
      <c r="P308" s="41" t="s">
        <v>98</v>
      </c>
      <c r="Q308" s="32"/>
    </row>
    <row r="309" spans="2:17" x14ac:dyDescent="0.25">
      <c r="B309" s="25">
        <v>304</v>
      </c>
      <c r="C309" s="26" t="s">
        <v>327</v>
      </c>
      <c r="D309" s="17" t="s">
        <v>254</v>
      </c>
      <c r="E309" s="26">
        <v>4162</v>
      </c>
      <c r="F309" s="17" t="s">
        <v>100</v>
      </c>
      <c r="G309" s="26" t="s">
        <v>382</v>
      </c>
      <c r="H309" s="17" t="str">
        <f t="shared" si="8"/>
        <v>SMU_4162_C2_S11</v>
      </c>
      <c r="I309" s="26">
        <v>817</v>
      </c>
      <c r="J309" s="18" t="s">
        <v>383</v>
      </c>
      <c r="K309" s="27" t="s">
        <v>89</v>
      </c>
      <c r="L309" s="18" t="str">
        <f t="shared" si="7"/>
        <v>P178_D3</v>
      </c>
      <c r="M309" s="43" t="s">
        <v>433</v>
      </c>
      <c r="O309" s="33"/>
      <c r="P309" s="41" t="s">
        <v>98</v>
      </c>
      <c r="Q309" s="32"/>
    </row>
    <row r="310" spans="2:17" x14ac:dyDescent="0.25">
      <c r="B310" s="25">
        <v>305</v>
      </c>
      <c r="C310" s="26" t="s">
        <v>327</v>
      </c>
      <c r="D310" s="17" t="s">
        <v>254</v>
      </c>
      <c r="E310" s="26">
        <v>4162</v>
      </c>
      <c r="F310" s="17" t="s">
        <v>100</v>
      </c>
      <c r="G310" s="26" t="s">
        <v>382</v>
      </c>
      <c r="H310" s="17" t="str">
        <f t="shared" si="8"/>
        <v>SMU_4162_C2_S11</v>
      </c>
      <c r="I310" s="26">
        <v>818</v>
      </c>
      <c r="J310" s="18" t="s">
        <v>383</v>
      </c>
      <c r="K310" s="27" t="s">
        <v>168</v>
      </c>
      <c r="L310" s="18" t="str">
        <f t="shared" si="7"/>
        <v>P178_D4</v>
      </c>
      <c r="M310" s="43" t="s">
        <v>433</v>
      </c>
      <c r="O310" s="33"/>
      <c r="P310" s="41" t="s">
        <v>98</v>
      </c>
      <c r="Q310" s="32"/>
    </row>
    <row r="311" spans="2:17" x14ac:dyDescent="0.25">
      <c r="B311" s="25">
        <v>306</v>
      </c>
      <c r="C311" s="26" t="s">
        <v>327</v>
      </c>
      <c r="D311" s="17" t="s">
        <v>254</v>
      </c>
      <c r="E311" s="26">
        <v>4162</v>
      </c>
      <c r="F311" s="17" t="s">
        <v>100</v>
      </c>
      <c r="G311" s="26" t="s">
        <v>382</v>
      </c>
      <c r="H311" s="17" t="str">
        <f t="shared" si="8"/>
        <v>SMU_4162_C2_S11</v>
      </c>
      <c r="I311" s="26">
        <v>845</v>
      </c>
      <c r="J311" s="18" t="s">
        <v>408</v>
      </c>
      <c r="K311" s="27" t="s">
        <v>88</v>
      </c>
      <c r="L311" s="18" t="str">
        <f t="shared" si="7"/>
        <v>P158_C3</v>
      </c>
      <c r="M311" s="43" t="s">
        <v>434</v>
      </c>
      <c r="O311" s="33"/>
      <c r="P311" s="41" t="s">
        <v>98</v>
      </c>
      <c r="Q311" s="32"/>
    </row>
    <row r="312" spans="2:17" x14ac:dyDescent="0.25">
      <c r="B312" s="25">
        <v>307</v>
      </c>
      <c r="C312" s="26" t="s">
        <v>327</v>
      </c>
      <c r="D312" s="17" t="s">
        <v>254</v>
      </c>
      <c r="E312" s="26">
        <v>4162</v>
      </c>
      <c r="F312" s="17" t="s">
        <v>100</v>
      </c>
      <c r="G312" s="26" t="s">
        <v>382</v>
      </c>
      <c r="H312" s="17" t="str">
        <f t="shared" si="8"/>
        <v>SMU_4162_C2_S11</v>
      </c>
      <c r="I312" s="26">
        <v>846</v>
      </c>
      <c r="J312" s="18" t="s">
        <v>408</v>
      </c>
      <c r="K312" s="27" t="s">
        <v>221</v>
      </c>
      <c r="L312" s="18" t="str">
        <f t="shared" si="7"/>
        <v>P158_C4</v>
      </c>
      <c r="M312" s="43" t="s">
        <v>434</v>
      </c>
      <c r="O312" s="33"/>
      <c r="P312" s="41" t="s">
        <v>98</v>
      </c>
      <c r="Q312" s="32"/>
    </row>
    <row r="313" spans="2:17" x14ac:dyDescent="0.25">
      <c r="B313" s="25">
        <v>308</v>
      </c>
      <c r="C313" s="26" t="s">
        <v>327</v>
      </c>
      <c r="D313" s="17" t="s">
        <v>254</v>
      </c>
      <c r="E313" s="26">
        <v>4162</v>
      </c>
      <c r="F313" s="17" t="s">
        <v>100</v>
      </c>
      <c r="G313" s="26" t="s">
        <v>382</v>
      </c>
      <c r="H313" s="17" t="str">
        <f t="shared" si="8"/>
        <v>SMU_4162_C2_S11</v>
      </c>
      <c r="I313" s="26">
        <v>847</v>
      </c>
      <c r="J313" s="18" t="s">
        <v>408</v>
      </c>
      <c r="K313" s="27" t="s">
        <v>89</v>
      </c>
      <c r="L313" s="18" t="str">
        <f t="shared" si="7"/>
        <v>P158_D3</v>
      </c>
      <c r="M313" s="43" t="s">
        <v>434</v>
      </c>
      <c r="O313" s="33"/>
      <c r="P313" s="41" t="s">
        <v>98</v>
      </c>
      <c r="Q313" s="32"/>
    </row>
    <row r="314" spans="2:17" x14ac:dyDescent="0.25">
      <c r="B314" s="25">
        <v>309</v>
      </c>
      <c r="C314" s="26" t="s">
        <v>327</v>
      </c>
      <c r="D314" s="17" t="s">
        <v>254</v>
      </c>
      <c r="E314" s="26">
        <v>4162</v>
      </c>
      <c r="F314" s="17" t="s">
        <v>100</v>
      </c>
      <c r="G314" s="26" t="s">
        <v>382</v>
      </c>
      <c r="H314" s="17" t="str">
        <f t="shared" si="8"/>
        <v>SMU_4162_C2_S11</v>
      </c>
      <c r="I314" s="26">
        <v>848</v>
      </c>
      <c r="J314" s="18" t="s">
        <v>408</v>
      </c>
      <c r="K314" s="27" t="s">
        <v>168</v>
      </c>
      <c r="L314" s="18" t="str">
        <f t="shared" si="7"/>
        <v>P158_D4</v>
      </c>
      <c r="M314" s="43" t="s">
        <v>434</v>
      </c>
      <c r="O314" s="33"/>
      <c r="P314" s="41" t="s">
        <v>98</v>
      </c>
      <c r="Q314" s="32"/>
    </row>
    <row r="315" spans="2:17" x14ac:dyDescent="0.25">
      <c r="B315" s="34">
        <v>310</v>
      </c>
      <c r="C315" s="35" t="s">
        <v>327</v>
      </c>
      <c r="D315" s="36" t="s">
        <v>254</v>
      </c>
      <c r="E315" s="35">
        <v>4162</v>
      </c>
      <c r="F315" s="36" t="s">
        <v>100</v>
      </c>
      <c r="G315" s="35" t="s">
        <v>435</v>
      </c>
      <c r="H315" s="36" t="str">
        <f t="shared" si="8"/>
        <v>SMU_4162_C2_S12</v>
      </c>
      <c r="I315" s="35">
        <v>862</v>
      </c>
      <c r="J315" s="37" t="s">
        <v>436</v>
      </c>
      <c r="K315" s="38" t="s">
        <v>75</v>
      </c>
      <c r="L315" s="37" t="str">
        <f t="shared" si="7"/>
        <v>P155_A1</v>
      </c>
      <c r="M315" s="48" t="s">
        <v>437</v>
      </c>
      <c r="N315" s="36"/>
      <c r="O315" s="40"/>
      <c r="P315" s="41" t="s">
        <v>98</v>
      </c>
      <c r="Q315" s="42"/>
    </row>
    <row r="316" spans="2:17" x14ac:dyDescent="0.25">
      <c r="B316" s="34">
        <v>311</v>
      </c>
      <c r="C316" s="35" t="s">
        <v>327</v>
      </c>
      <c r="D316" s="36" t="s">
        <v>254</v>
      </c>
      <c r="E316" s="35">
        <v>4162</v>
      </c>
      <c r="F316" s="36" t="s">
        <v>100</v>
      </c>
      <c r="G316" s="35" t="s">
        <v>435</v>
      </c>
      <c r="H316" s="36" t="str">
        <f t="shared" si="8"/>
        <v>SMU_4162_C2_S12</v>
      </c>
      <c r="I316" s="35">
        <v>863</v>
      </c>
      <c r="J316" s="37" t="s">
        <v>436</v>
      </c>
      <c r="K316" s="38" t="s">
        <v>81</v>
      </c>
      <c r="L316" s="37" t="str">
        <f t="shared" si="7"/>
        <v>P155_A2</v>
      </c>
      <c r="M316" s="48" t="s">
        <v>438</v>
      </c>
      <c r="N316" s="36"/>
      <c r="O316" s="40"/>
      <c r="P316" s="41" t="s">
        <v>98</v>
      </c>
      <c r="Q316" s="42"/>
    </row>
    <row r="317" spans="2:17" x14ac:dyDescent="0.25">
      <c r="B317" s="34">
        <v>312</v>
      </c>
      <c r="C317" s="35" t="s">
        <v>327</v>
      </c>
      <c r="D317" s="36" t="s">
        <v>254</v>
      </c>
      <c r="E317" s="35">
        <v>4162</v>
      </c>
      <c r="F317" s="36" t="s">
        <v>100</v>
      </c>
      <c r="G317" s="35" t="s">
        <v>435</v>
      </c>
      <c r="H317" s="36" t="str">
        <f t="shared" si="8"/>
        <v>SMU_4162_C2_S12</v>
      </c>
      <c r="I317" s="35">
        <v>869</v>
      </c>
      <c r="J317" s="37" t="s">
        <v>436</v>
      </c>
      <c r="K317" s="38" t="s">
        <v>84</v>
      </c>
      <c r="L317" s="37" t="str">
        <f t="shared" si="7"/>
        <v>P155_B2</v>
      </c>
      <c r="M317" s="48" t="s">
        <v>439</v>
      </c>
      <c r="N317" s="36"/>
      <c r="O317" s="40"/>
      <c r="P317" s="41" t="s">
        <v>98</v>
      </c>
      <c r="Q317" s="42"/>
    </row>
    <row r="318" spans="2:17" x14ac:dyDescent="0.25">
      <c r="B318" s="34">
        <v>313</v>
      </c>
      <c r="C318" s="35" t="s">
        <v>327</v>
      </c>
      <c r="D318" s="36" t="s">
        <v>254</v>
      </c>
      <c r="E318" s="35">
        <v>4162</v>
      </c>
      <c r="F318" s="36" t="s">
        <v>100</v>
      </c>
      <c r="G318" s="35" t="s">
        <v>435</v>
      </c>
      <c r="H318" s="36" t="str">
        <f t="shared" si="8"/>
        <v>SMU_4162_C2_S12</v>
      </c>
      <c r="I318" s="35">
        <v>868</v>
      </c>
      <c r="J318" s="37" t="s">
        <v>436</v>
      </c>
      <c r="K318" s="38" t="s">
        <v>80</v>
      </c>
      <c r="L318" s="37" t="str">
        <f t="shared" si="7"/>
        <v>P155_B1</v>
      </c>
      <c r="M318" s="48" t="s">
        <v>440</v>
      </c>
      <c r="N318" s="36"/>
      <c r="O318" s="40"/>
      <c r="P318" s="41" t="s">
        <v>98</v>
      </c>
      <c r="Q318" s="42"/>
    </row>
    <row r="319" spans="2:17" x14ac:dyDescent="0.25">
      <c r="B319" s="34">
        <v>314</v>
      </c>
      <c r="C319" s="35" t="s">
        <v>327</v>
      </c>
      <c r="D319" s="36" t="s">
        <v>254</v>
      </c>
      <c r="E319" s="35">
        <v>4162</v>
      </c>
      <c r="F319" s="36" t="s">
        <v>100</v>
      </c>
      <c r="G319" s="35" t="s">
        <v>435</v>
      </c>
      <c r="H319" s="36" t="str">
        <f t="shared" si="8"/>
        <v>SMU_4162_C2_S12</v>
      </c>
      <c r="I319" s="35">
        <v>873</v>
      </c>
      <c r="J319" s="37" t="s">
        <v>436</v>
      </c>
      <c r="K319" s="38" t="s">
        <v>99</v>
      </c>
      <c r="L319" s="37" t="str">
        <f t="shared" si="7"/>
        <v>P155_C1</v>
      </c>
      <c r="M319" s="48" t="s">
        <v>441</v>
      </c>
      <c r="N319" s="36"/>
      <c r="O319" s="40"/>
      <c r="P319" s="41" t="s">
        <v>98</v>
      </c>
      <c r="Q319" s="42"/>
    </row>
    <row r="320" spans="2:17" x14ac:dyDescent="0.25">
      <c r="B320" s="34">
        <v>315</v>
      </c>
      <c r="C320" s="35" t="s">
        <v>327</v>
      </c>
      <c r="D320" s="36" t="s">
        <v>254</v>
      </c>
      <c r="E320" s="35">
        <v>4162</v>
      </c>
      <c r="F320" s="36" t="s">
        <v>100</v>
      </c>
      <c r="G320" s="35" t="s">
        <v>435</v>
      </c>
      <c r="H320" s="36" t="str">
        <f t="shared" si="8"/>
        <v>SMU_4162_C2_S12</v>
      </c>
      <c r="I320" s="35">
        <v>874</v>
      </c>
      <c r="J320" s="37" t="s">
        <v>436</v>
      </c>
      <c r="K320" s="38" t="s">
        <v>100</v>
      </c>
      <c r="L320" s="37" t="str">
        <f t="shared" si="7"/>
        <v>P155_C2</v>
      </c>
      <c r="M320" s="48" t="s">
        <v>442</v>
      </c>
      <c r="N320" s="36"/>
      <c r="O320" s="40"/>
      <c r="P320" s="41" t="s">
        <v>98</v>
      </c>
      <c r="Q320" s="42"/>
    </row>
    <row r="321" spans="2:17" x14ac:dyDescent="0.25">
      <c r="B321" s="34">
        <v>316</v>
      </c>
      <c r="C321" s="35" t="s">
        <v>327</v>
      </c>
      <c r="D321" s="36" t="s">
        <v>254</v>
      </c>
      <c r="E321" s="35">
        <v>4162</v>
      </c>
      <c r="F321" s="36" t="s">
        <v>100</v>
      </c>
      <c r="G321" s="35" t="s">
        <v>435</v>
      </c>
      <c r="H321" s="36" t="str">
        <f t="shared" si="8"/>
        <v>SMU_4162_C2_S12</v>
      </c>
      <c r="I321" s="35">
        <v>870</v>
      </c>
      <c r="J321" s="37" t="s">
        <v>436</v>
      </c>
      <c r="K321" s="38" t="s">
        <v>87</v>
      </c>
      <c r="L321" s="37" t="str">
        <f t="shared" si="7"/>
        <v>P155_B3</v>
      </c>
      <c r="M321" s="48" t="s">
        <v>443</v>
      </c>
      <c r="N321" s="36"/>
      <c r="O321" s="40"/>
      <c r="P321" s="41" t="s">
        <v>98</v>
      </c>
      <c r="Q321" s="42"/>
    </row>
    <row r="322" spans="2:17" x14ac:dyDescent="0.25">
      <c r="B322" s="34">
        <v>317</v>
      </c>
      <c r="C322" s="35" t="s">
        <v>327</v>
      </c>
      <c r="D322" s="36" t="s">
        <v>254</v>
      </c>
      <c r="E322" s="35">
        <v>4162</v>
      </c>
      <c r="F322" s="36" t="s">
        <v>100</v>
      </c>
      <c r="G322" s="35" t="s">
        <v>435</v>
      </c>
      <c r="H322" s="36" t="str">
        <f t="shared" si="8"/>
        <v>SMU_4162_C2_S12</v>
      </c>
      <c r="I322" s="35">
        <v>864</v>
      </c>
      <c r="J322" s="37" t="s">
        <v>436</v>
      </c>
      <c r="K322" s="38" t="s">
        <v>85</v>
      </c>
      <c r="L322" s="37" t="str">
        <f t="shared" si="7"/>
        <v>P155_A3</v>
      </c>
      <c r="M322" s="48" t="s">
        <v>444</v>
      </c>
      <c r="N322" s="36"/>
      <c r="O322" s="40"/>
      <c r="P322" s="41" t="s">
        <v>98</v>
      </c>
      <c r="Q322" s="42"/>
    </row>
    <row r="323" spans="2:17" x14ac:dyDescent="0.25">
      <c r="B323" s="34">
        <v>318</v>
      </c>
      <c r="C323" s="35" t="s">
        <v>327</v>
      </c>
      <c r="D323" s="36" t="s">
        <v>254</v>
      </c>
      <c r="E323" s="35">
        <v>4162</v>
      </c>
      <c r="F323" s="36" t="s">
        <v>100</v>
      </c>
      <c r="G323" s="35" t="s">
        <v>435</v>
      </c>
      <c r="H323" s="36" t="str">
        <f t="shared" si="8"/>
        <v>SMU_4162_C2_S12</v>
      </c>
      <c r="I323" s="35">
        <v>881</v>
      </c>
      <c r="J323" s="37" t="s">
        <v>436</v>
      </c>
      <c r="K323" s="38" t="s">
        <v>119</v>
      </c>
      <c r="L323" s="37" t="str">
        <f t="shared" si="7"/>
        <v>P155_E1</v>
      </c>
      <c r="M323" s="48" t="s">
        <v>445</v>
      </c>
      <c r="N323" s="36"/>
      <c r="O323" s="40"/>
      <c r="P323" s="41" t="s">
        <v>98</v>
      </c>
      <c r="Q323" s="42"/>
    </row>
    <row r="324" spans="2:17" x14ac:dyDescent="0.25">
      <c r="B324" s="34">
        <v>319</v>
      </c>
      <c r="C324" s="35" t="s">
        <v>327</v>
      </c>
      <c r="D324" s="36" t="s">
        <v>254</v>
      </c>
      <c r="E324" s="35">
        <v>4162</v>
      </c>
      <c r="F324" s="36" t="s">
        <v>100</v>
      </c>
      <c r="G324" s="35" t="s">
        <v>435</v>
      </c>
      <c r="H324" s="36" t="str">
        <f t="shared" si="8"/>
        <v>SMU_4162_C2_S12</v>
      </c>
      <c r="I324" s="35">
        <v>882</v>
      </c>
      <c r="J324" s="37" t="s">
        <v>436</v>
      </c>
      <c r="K324" s="38" t="s">
        <v>120</v>
      </c>
      <c r="L324" s="37" t="str">
        <f t="shared" si="7"/>
        <v>P155_E2</v>
      </c>
      <c r="M324" s="48" t="s">
        <v>446</v>
      </c>
      <c r="N324" s="36"/>
      <c r="O324" s="40"/>
      <c r="P324" s="41" t="s">
        <v>98</v>
      </c>
      <c r="Q324" s="42"/>
    </row>
    <row r="325" spans="2:17" x14ac:dyDescent="0.25">
      <c r="B325" s="34">
        <v>320</v>
      </c>
      <c r="C325" s="35" t="s">
        <v>327</v>
      </c>
      <c r="D325" s="36" t="s">
        <v>254</v>
      </c>
      <c r="E325" s="35">
        <v>4162</v>
      </c>
      <c r="F325" s="36" t="s">
        <v>100</v>
      </c>
      <c r="G325" s="35" t="s">
        <v>435</v>
      </c>
      <c r="H325" s="36" t="str">
        <f t="shared" si="8"/>
        <v>SMU_4162_C2_S12</v>
      </c>
      <c r="I325" s="35">
        <v>887</v>
      </c>
      <c r="J325" s="37" t="s">
        <v>436</v>
      </c>
      <c r="K325" s="38" t="s">
        <v>92</v>
      </c>
      <c r="L325" s="37" t="str">
        <f t="shared" si="7"/>
        <v>P155_F2</v>
      </c>
      <c r="M325" s="48" t="s">
        <v>447</v>
      </c>
      <c r="N325" s="36"/>
      <c r="O325" s="40"/>
      <c r="P325" s="41" t="s">
        <v>98</v>
      </c>
      <c r="Q325" s="42"/>
    </row>
    <row r="326" spans="2:17" x14ac:dyDescent="0.25">
      <c r="B326" s="34">
        <v>321</v>
      </c>
      <c r="C326" s="35" t="s">
        <v>327</v>
      </c>
      <c r="D326" s="36" t="s">
        <v>254</v>
      </c>
      <c r="E326" s="35">
        <v>4162</v>
      </c>
      <c r="F326" s="36" t="s">
        <v>100</v>
      </c>
      <c r="G326" s="35" t="s">
        <v>435</v>
      </c>
      <c r="H326" s="36" t="str">
        <f t="shared" si="8"/>
        <v>SMU_4162_C2_S12</v>
      </c>
      <c r="I326" s="35">
        <v>886</v>
      </c>
      <c r="J326" s="37" t="s">
        <v>436</v>
      </c>
      <c r="K326" s="38" t="s">
        <v>121</v>
      </c>
      <c r="L326" s="37" t="str">
        <f t="shared" si="7"/>
        <v>P155_F1</v>
      </c>
      <c r="M326" s="48" t="s">
        <v>448</v>
      </c>
      <c r="N326" s="36"/>
      <c r="O326" s="40"/>
      <c r="P326" s="41" t="s">
        <v>98</v>
      </c>
      <c r="Q326" s="42"/>
    </row>
    <row r="327" spans="2:17" x14ac:dyDescent="0.25">
      <c r="B327" s="34">
        <v>322</v>
      </c>
      <c r="C327" s="35" t="s">
        <v>327</v>
      </c>
      <c r="D327" s="36" t="s">
        <v>254</v>
      </c>
      <c r="E327" s="35">
        <v>4162</v>
      </c>
      <c r="F327" s="36" t="s">
        <v>100</v>
      </c>
      <c r="G327" s="35" t="s">
        <v>435</v>
      </c>
      <c r="H327" s="36" t="str">
        <f t="shared" si="8"/>
        <v>SMU_4162_C2_S12</v>
      </c>
      <c r="I327" s="35">
        <v>891</v>
      </c>
      <c r="J327" s="37" t="s">
        <v>436</v>
      </c>
      <c r="K327" s="38" t="s">
        <v>130</v>
      </c>
      <c r="L327" s="37" t="str">
        <f t="shared" si="7"/>
        <v>P155_F6</v>
      </c>
      <c r="M327" s="48" t="s">
        <v>449</v>
      </c>
      <c r="N327" s="36"/>
      <c r="O327" s="40"/>
      <c r="P327" s="41" t="s">
        <v>98</v>
      </c>
      <c r="Q327" s="42"/>
    </row>
    <row r="328" spans="2:17" x14ac:dyDescent="0.25">
      <c r="B328" s="34">
        <v>323</v>
      </c>
      <c r="C328" s="35" t="s">
        <v>327</v>
      </c>
      <c r="D328" s="36" t="s">
        <v>254</v>
      </c>
      <c r="E328" s="35">
        <v>4162</v>
      </c>
      <c r="F328" s="36" t="s">
        <v>100</v>
      </c>
      <c r="G328" s="35" t="s">
        <v>435</v>
      </c>
      <c r="H328" s="36" t="str">
        <f t="shared" si="8"/>
        <v>SMU_4162_C2_S12</v>
      </c>
      <c r="I328" s="35">
        <v>890</v>
      </c>
      <c r="J328" s="37" t="s">
        <v>436</v>
      </c>
      <c r="K328" s="38" t="s">
        <v>129</v>
      </c>
      <c r="L328" s="37" t="str">
        <f t="shared" si="7"/>
        <v>P155_F5</v>
      </c>
      <c r="M328" s="48" t="s">
        <v>450</v>
      </c>
      <c r="N328" s="36"/>
      <c r="O328" s="40"/>
      <c r="P328" s="41" t="s">
        <v>98</v>
      </c>
      <c r="Q328" s="42"/>
    </row>
    <row r="329" spans="2:17" x14ac:dyDescent="0.25">
      <c r="B329" s="34">
        <v>324</v>
      </c>
      <c r="C329" s="35" t="s">
        <v>327</v>
      </c>
      <c r="D329" s="36" t="s">
        <v>254</v>
      </c>
      <c r="E329" s="35">
        <v>4162</v>
      </c>
      <c r="F329" s="36" t="s">
        <v>100</v>
      </c>
      <c r="G329" s="35" t="s">
        <v>435</v>
      </c>
      <c r="H329" s="36" t="str">
        <f t="shared" si="8"/>
        <v>SMU_4162_C2_S12</v>
      </c>
      <c r="I329" s="35">
        <v>884</v>
      </c>
      <c r="J329" s="37" t="s">
        <v>436</v>
      </c>
      <c r="K329" s="38" t="s">
        <v>126</v>
      </c>
      <c r="L329" s="37" t="str">
        <f t="shared" si="7"/>
        <v>P155_E5</v>
      </c>
      <c r="M329" s="48" t="s">
        <v>451</v>
      </c>
      <c r="N329" s="36"/>
      <c r="O329" s="40"/>
      <c r="P329" s="41" t="s">
        <v>98</v>
      </c>
      <c r="Q329" s="42"/>
    </row>
    <row r="330" spans="2:17" x14ac:dyDescent="0.25">
      <c r="B330" s="34">
        <v>325</v>
      </c>
      <c r="C330" s="35" t="s">
        <v>327</v>
      </c>
      <c r="D330" s="36" t="s">
        <v>254</v>
      </c>
      <c r="E330" s="35">
        <v>4162</v>
      </c>
      <c r="F330" s="36" t="s">
        <v>100</v>
      </c>
      <c r="G330" s="35" t="s">
        <v>435</v>
      </c>
      <c r="H330" s="36" t="str">
        <f t="shared" si="8"/>
        <v>SMU_4162_C2_S12</v>
      </c>
      <c r="I330" s="35">
        <v>885</v>
      </c>
      <c r="J330" s="37" t="s">
        <v>436</v>
      </c>
      <c r="K330" s="38" t="s">
        <v>127</v>
      </c>
      <c r="L330" s="37" t="str">
        <f t="shared" si="7"/>
        <v>P155_E6</v>
      </c>
      <c r="M330" s="48" t="s">
        <v>452</v>
      </c>
      <c r="N330" s="36"/>
      <c r="O330" s="40"/>
      <c r="P330" s="41" t="s">
        <v>98</v>
      </c>
      <c r="Q330" s="42"/>
    </row>
    <row r="331" spans="2:17" x14ac:dyDescent="0.25">
      <c r="B331" s="34">
        <v>326</v>
      </c>
      <c r="C331" s="35" t="s">
        <v>327</v>
      </c>
      <c r="D331" s="36" t="s">
        <v>254</v>
      </c>
      <c r="E331" s="35">
        <v>4162</v>
      </c>
      <c r="F331" s="36" t="s">
        <v>100</v>
      </c>
      <c r="G331" s="35" t="s">
        <v>435</v>
      </c>
      <c r="H331" s="36" t="str">
        <f t="shared" si="8"/>
        <v>SMU_4162_C2_S12</v>
      </c>
      <c r="I331" s="35">
        <v>880</v>
      </c>
      <c r="J331" s="37" t="s">
        <v>436</v>
      </c>
      <c r="K331" s="38" t="s">
        <v>125</v>
      </c>
      <c r="L331" s="37" t="str">
        <f t="shared" si="7"/>
        <v>P155_D6</v>
      </c>
      <c r="M331" s="48" t="s">
        <v>453</v>
      </c>
      <c r="N331" s="36"/>
      <c r="O331" s="40"/>
      <c r="P331" s="41" t="s">
        <v>98</v>
      </c>
      <c r="Q331" s="42"/>
    </row>
    <row r="332" spans="2:17" x14ac:dyDescent="0.25">
      <c r="B332" s="34">
        <v>327</v>
      </c>
      <c r="C332" s="35" t="s">
        <v>327</v>
      </c>
      <c r="D332" s="36" t="s">
        <v>254</v>
      </c>
      <c r="E332" s="35">
        <v>4162</v>
      </c>
      <c r="F332" s="36" t="s">
        <v>100</v>
      </c>
      <c r="G332" s="35" t="s">
        <v>435</v>
      </c>
      <c r="H332" s="36" t="str">
        <f t="shared" si="8"/>
        <v>SMU_4162_C2_S12</v>
      </c>
      <c r="I332" s="35">
        <v>879</v>
      </c>
      <c r="J332" s="37" t="s">
        <v>436</v>
      </c>
      <c r="K332" s="38" t="s">
        <v>122</v>
      </c>
      <c r="L332" s="37" t="str">
        <f t="shared" si="7"/>
        <v>P155_D5</v>
      </c>
      <c r="M332" s="48" t="s">
        <v>454</v>
      </c>
      <c r="N332" s="36"/>
      <c r="O332" s="40"/>
      <c r="P332" s="41" t="s">
        <v>98</v>
      </c>
      <c r="Q332" s="42"/>
    </row>
    <row r="333" spans="2:17" x14ac:dyDescent="0.25">
      <c r="B333" s="34">
        <v>328</v>
      </c>
      <c r="C333" s="35" t="s">
        <v>327</v>
      </c>
      <c r="D333" s="36" t="s">
        <v>254</v>
      </c>
      <c r="E333" s="35">
        <v>4162</v>
      </c>
      <c r="F333" s="36" t="s">
        <v>100</v>
      </c>
      <c r="G333" s="35" t="s">
        <v>435</v>
      </c>
      <c r="H333" s="36" t="str">
        <f t="shared" si="8"/>
        <v>SMU_4162_C2_S12</v>
      </c>
      <c r="I333" s="35">
        <v>883</v>
      </c>
      <c r="J333" s="37" t="s">
        <v>436</v>
      </c>
      <c r="K333" s="38" t="s">
        <v>159</v>
      </c>
      <c r="L333" s="37" t="str">
        <f t="shared" si="7"/>
        <v>P155_E4</v>
      </c>
      <c r="M333" s="48" t="s">
        <v>455</v>
      </c>
      <c r="N333" s="36"/>
      <c r="O333" s="40"/>
      <c r="P333" s="41" t="s">
        <v>98</v>
      </c>
      <c r="Q333" s="42"/>
    </row>
    <row r="334" spans="2:17" x14ac:dyDescent="0.25">
      <c r="B334" s="34">
        <v>329</v>
      </c>
      <c r="C334" s="35" t="s">
        <v>327</v>
      </c>
      <c r="D334" s="36" t="s">
        <v>254</v>
      </c>
      <c r="E334" s="35">
        <v>4162</v>
      </c>
      <c r="F334" s="36" t="s">
        <v>100</v>
      </c>
      <c r="G334" s="35" t="s">
        <v>435</v>
      </c>
      <c r="H334" s="36" t="str">
        <f t="shared" si="8"/>
        <v>SMU_4162_C2_S12</v>
      </c>
      <c r="I334" s="35">
        <v>889</v>
      </c>
      <c r="J334" s="37" t="s">
        <v>436</v>
      </c>
      <c r="K334" s="38" t="s">
        <v>128</v>
      </c>
      <c r="L334" s="37" t="str">
        <f t="shared" si="7"/>
        <v>P155_F4</v>
      </c>
      <c r="M334" s="48" t="s">
        <v>456</v>
      </c>
      <c r="N334" s="36"/>
      <c r="O334" s="40"/>
      <c r="P334" s="41" t="s">
        <v>98</v>
      </c>
      <c r="Q334" s="42"/>
    </row>
    <row r="335" spans="2:17" x14ac:dyDescent="0.25">
      <c r="B335" s="34">
        <v>330</v>
      </c>
      <c r="C335" s="35" t="s">
        <v>327</v>
      </c>
      <c r="D335" s="36" t="s">
        <v>254</v>
      </c>
      <c r="E335" s="35">
        <v>4162</v>
      </c>
      <c r="F335" s="36" t="s">
        <v>100</v>
      </c>
      <c r="G335" s="35" t="s">
        <v>435</v>
      </c>
      <c r="H335" s="36" t="str">
        <f t="shared" si="8"/>
        <v>SMU_4162_C2_S12</v>
      </c>
      <c r="I335" s="35">
        <v>872</v>
      </c>
      <c r="J335" s="37" t="s">
        <v>436</v>
      </c>
      <c r="K335" s="38" t="s">
        <v>107</v>
      </c>
      <c r="L335" s="37" t="str">
        <f t="shared" si="7"/>
        <v>P155_B6</v>
      </c>
      <c r="M335" s="48" t="s">
        <v>457</v>
      </c>
      <c r="N335" s="36"/>
      <c r="O335" s="40"/>
      <c r="P335" s="41" t="s">
        <v>98</v>
      </c>
      <c r="Q335" s="42"/>
    </row>
    <row r="336" spans="2:17" x14ac:dyDescent="0.25">
      <c r="B336" s="34">
        <v>331</v>
      </c>
      <c r="C336" s="35" t="s">
        <v>327</v>
      </c>
      <c r="D336" s="36" t="s">
        <v>254</v>
      </c>
      <c r="E336" s="35">
        <v>4162</v>
      </c>
      <c r="F336" s="36" t="s">
        <v>100</v>
      </c>
      <c r="G336" s="35" t="s">
        <v>435</v>
      </c>
      <c r="H336" s="36" t="str">
        <f t="shared" si="8"/>
        <v>SMU_4162_C2_S12</v>
      </c>
      <c r="I336" s="35">
        <v>871</v>
      </c>
      <c r="J336" s="37" t="s">
        <v>436</v>
      </c>
      <c r="K336" s="38" t="s">
        <v>106</v>
      </c>
      <c r="L336" s="37" t="str">
        <f t="shared" si="7"/>
        <v>P155_B5</v>
      </c>
      <c r="M336" s="48" t="s">
        <v>458</v>
      </c>
      <c r="N336" s="36"/>
      <c r="O336" s="40"/>
      <c r="P336" s="41" t="s">
        <v>98</v>
      </c>
      <c r="Q336" s="42"/>
    </row>
    <row r="337" spans="2:17" x14ac:dyDescent="0.25">
      <c r="B337" s="34">
        <v>332</v>
      </c>
      <c r="C337" s="35" t="s">
        <v>327</v>
      </c>
      <c r="D337" s="36" t="s">
        <v>254</v>
      </c>
      <c r="E337" s="35">
        <v>4162</v>
      </c>
      <c r="F337" s="36" t="s">
        <v>100</v>
      </c>
      <c r="G337" s="35" t="s">
        <v>435</v>
      </c>
      <c r="H337" s="36" t="str">
        <f t="shared" si="8"/>
        <v>SMU_4162_C2_S12</v>
      </c>
      <c r="I337" s="35">
        <v>866</v>
      </c>
      <c r="J337" s="37" t="s">
        <v>436</v>
      </c>
      <c r="K337" s="38" t="s">
        <v>104</v>
      </c>
      <c r="L337" s="37" t="str">
        <f t="shared" si="7"/>
        <v>P155_A5</v>
      </c>
      <c r="M337" s="48" t="s">
        <v>459</v>
      </c>
      <c r="N337" s="36"/>
      <c r="O337" s="40"/>
      <c r="P337" s="41" t="s">
        <v>98</v>
      </c>
      <c r="Q337" s="42"/>
    </row>
    <row r="338" spans="2:17" x14ac:dyDescent="0.25">
      <c r="B338" s="34">
        <v>333</v>
      </c>
      <c r="C338" s="35" t="s">
        <v>327</v>
      </c>
      <c r="D338" s="36" t="s">
        <v>254</v>
      </c>
      <c r="E338" s="35">
        <v>4162</v>
      </c>
      <c r="F338" s="36" t="s">
        <v>100</v>
      </c>
      <c r="G338" s="35" t="s">
        <v>435</v>
      </c>
      <c r="H338" s="36" t="str">
        <f t="shared" si="8"/>
        <v>SMU_4162_C2_S12</v>
      </c>
      <c r="I338" s="35">
        <v>867</v>
      </c>
      <c r="J338" s="37" t="s">
        <v>436</v>
      </c>
      <c r="K338" s="38" t="s">
        <v>105</v>
      </c>
      <c r="L338" s="37" t="str">
        <f t="shared" si="7"/>
        <v>P155_A6</v>
      </c>
      <c r="M338" s="48" t="s">
        <v>460</v>
      </c>
      <c r="N338" s="36"/>
      <c r="O338" s="40"/>
      <c r="P338" s="41" t="s">
        <v>98</v>
      </c>
      <c r="Q338" s="42"/>
    </row>
    <row r="339" spans="2:17" x14ac:dyDescent="0.25">
      <c r="B339" s="34">
        <v>334</v>
      </c>
      <c r="C339" s="35" t="s">
        <v>327</v>
      </c>
      <c r="D339" s="36" t="s">
        <v>254</v>
      </c>
      <c r="E339" s="35">
        <v>4162</v>
      </c>
      <c r="F339" s="36" t="s">
        <v>100</v>
      </c>
      <c r="G339" s="35" t="s">
        <v>435</v>
      </c>
      <c r="H339" s="36" t="str">
        <f t="shared" si="8"/>
        <v>SMU_4162_C2_S12</v>
      </c>
      <c r="I339" s="35">
        <v>892</v>
      </c>
      <c r="J339" s="37" t="s">
        <v>461</v>
      </c>
      <c r="K339" s="38" t="s">
        <v>75</v>
      </c>
      <c r="L339" s="37" t="str">
        <f t="shared" si="7"/>
        <v>P147_A1</v>
      </c>
      <c r="M339" s="48" t="s">
        <v>462</v>
      </c>
      <c r="N339" s="36"/>
      <c r="O339" s="33" t="s">
        <v>1522</v>
      </c>
      <c r="P339" s="41" t="s">
        <v>43</v>
      </c>
      <c r="Q339" s="42"/>
    </row>
    <row r="340" spans="2:17" x14ac:dyDescent="0.25">
      <c r="B340" s="34">
        <v>335</v>
      </c>
      <c r="C340" s="35" t="s">
        <v>327</v>
      </c>
      <c r="D340" s="36" t="s">
        <v>254</v>
      </c>
      <c r="E340" s="35">
        <v>4162</v>
      </c>
      <c r="F340" s="36" t="s">
        <v>100</v>
      </c>
      <c r="G340" s="35" t="s">
        <v>435</v>
      </c>
      <c r="H340" s="36" t="str">
        <f t="shared" si="8"/>
        <v>SMU_4162_C2_S12</v>
      </c>
      <c r="I340" s="35">
        <v>893</v>
      </c>
      <c r="J340" s="37" t="s">
        <v>461</v>
      </c>
      <c r="K340" s="38" t="s">
        <v>81</v>
      </c>
      <c r="L340" s="37" t="str">
        <f t="shared" ref="L340:L403" si="9">J340&amp;"_"&amp;K340</f>
        <v>P147_A2</v>
      </c>
      <c r="M340" s="48" t="s">
        <v>463</v>
      </c>
      <c r="N340" s="36"/>
      <c r="O340" s="33" t="s">
        <v>1522</v>
      </c>
      <c r="P340" s="41" t="s">
        <v>43</v>
      </c>
      <c r="Q340" s="42"/>
    </row>
    <row r="341" spans="2:17" x14ac:dyDescent="0.25">
      <c r="B341" s="34">
        <v>336</v>
      </c>
      <c r="C341" s="35" t="s">
        <v>327</v>
      </c>
      <c r="D341" s="36" t="s">
        <v>254</v>
      </c>
      <c r="E341" s="35">
        <v>4162</v>
      </c>
      <c r="F341" s="36" t="s">
        <v>100</v>
      </c>
      <c r="G341" s="35" t="s">
        <v>435</v>
      </c>
      <c r="H341" s="36" t="str">
        <f t="shared" ref="H341:H404" si="10">D341&amp;"_"&amp;E341&amp;"_"&amp;F341&amp;"_"&amp;G341</f>
        <v>SMU_4162_C2_S12</v>
      </c>
      <c r="I341" s="35">
        <v>899</v>
      </c>
      <c r="J341" s="37" t="s">
        <v>461</v>
      </c>
      <c r="K341" s="38" t="s">
        <v>84</v>
      </c>
      <c r="L341" s="37" t="str">
        <f t="shared" si="9"/>
        <v>P147_B2</v>
      </c>
      <c r="M341" s="48" t="s">
        <v>464</v>
      </c>
      <c r="N341" s="36"/>
      <c r="O341" s="40"/>
      <c r="P341" s="41" t="s">
        <v>98</v>
      </c>
      <c r="Q341" s="42"/>
    </row>
    <row r="342" spans="2:17" x14ac:dyDescent="0.25">
      <c r="B342" s="34">
        <v>337</v>
      </c>
      <c r="C342" s="35" t="s">
        <v>327</v>
      </c>
      <c r="D342" s="36" t="s">
        <v>254</v>
      </c>
      <c r="E342" s="35">
        <v>4162</v>
      </c>
      <c r="F342" s="36" t="s">
        <v>100</v>
      </c>
      <c r="G342" s="35" t="s">
        <v>435</v>
      </c>
      <c r="H342" s="36" t="str">
        <f t="shared" si="10"/>
        <v>SMU_4162_C2_S12</v>
      </c>
      <c r="I342" s="35">
        <v>898</v>
      </c>
      <c r="J342" s="37" t="s">
        <v>461</v>
      </c>
      <c r="K342" s="38" t="s">
        <v>80</v>
      </c>
      <c r="L342" s="37" t="str">
        <f t="shared" si="9"/>
        <v>P147_B1</v>
      </c>
      <c r="M342" s="48" t="s">
        <v>465</v>
      </c>
      <c r="N342" s="36"/>
      <c r="O342" s="40"/>
      <c r="P342" s="41" t="s">
        <v>98</v>
      </c>
      <c r="Q342" s="42"/>
    </row>
    <row r="343" spans="2:17" x14ac:dyDescent="0.25">
      <c r="B343" s="34">
        <v>338</v>
      </c>
      <c r="C343" s="35" t="s">
        <v>327</v>
      </c>
      <c r="D343" s="36" t="s">
        <v>254</v>
      </c>
      <c r="E343" s="35">
        <v>4162</v>
      </c>
      <c r="F343" s="36" t="s">
        <v>100</v>
      </c>
      <c r="G343" s="35" t="s">
        <v>435</v>
      </c>
      <c r="H343" s="36" t="str">
        <f t="shared" si="10"/>
        <v>SMU_4162_C2_S12</v>
      </c>
      <c r="I343" s="35">
        <v>903</v>
      </c>
      <c r="J343" s="37" t="s">
        <v>461</v>
      </c>
      <c r="K343" s="38" t="s">
        <v>99</v>
      </c>
      <c r="L343" s="37" t="str">
        <f t="shared" si="9"/>
        <v>P147_C1</v>
      </c>
      <c r="M343" s="48" t="s">
        <v>466</v>
      </c>
      <c r="N343" s="36"/>
      <c r="O343" s="49" t="s">
        <v>1517</v>
      </c>
      <c r="P343" s="41" t="s">
        <v>43</v>
      </c>
      <c r="Q343" s="42"/>
    </row>
    <row r="344" spans="2:17" x14ac:dyDescent="0.25">
      <c r="B344" s="34">
        <v>339</v>
      </c>
      <c r="C344" s="35" t="s">
        <v>327</v>
      </c>
      <c r="D344" s="36" t="s">
        <v>254</v>
      </c>
      <c r="E344" s="35">
        <v>4162</v>
      </c>
      <c r="F344" s="36" t="s">
        <v>100</v>
      </c>
      <c r="G344" s="35" t="s">
        <v>435</v>
      </c>
      <c r="H344" s="36" t="str">
        <f t="shared" si="10"/>
        <v>SMU_4162_C2_S12</v>
      </c>
      <c r="I344" s="35">
        <v>904</v>
      </c>
      <c r="J344" s="37" t="s">
        <v>461</v>
      </c>
      <c r="K344" s="38" t="s">
        <v>100</v>
      </c>
      <c r="L344" s="37" t="str">
        <f t="shared" si="9"/>
        <v>P147_C2</v>
      </c>
      <c r="M344" s="48" t="s">
        <v>467</v>
      </c>
      <c r="N344" s="36"/>
      <c r="O344" s="49" t="s">
        <v>1517</v>
      </c>
      <c r="P344" s="41" t="s">
        <v>43</v>
      </c>
      <c r="Q344" s="42"/>
    </row>
    <row r="345" spans="2:17" x14ac:dyDescent="0.25">
      <c r="B345" s="34">
        <v>340</v>
      </c>
      <c r="C345" s="35" t="s">
        <v>327</v>
      </c>
      <c r="D345" s="36" t="s">
        <v>254</v>
      </c>
      <c r="E345" s="35">
        <v>4162</v>
      </c>
      <c r="F345" s="36" t="s">
        <v>100</v>
      </c>
      <c r="G345" s="35" t="s">
        <v>435</v>
      </c>
      <c r="H345" s="36" t="str">
        <f t="shared" si="10"/>
        <v>SMU_4162_C2_S12</v>
      </c>
      <c r="I345" s="35">
        <v>900</v>
      </c>
      <c r="J345" s="37" t="s">
        <v>461</v>
      </c>
      <c r="K345" s="38" t="s">
        <v>87</v>
      </c>
      <c r="L345" s="37" t="str">
        <f t="shared" si="9"/>
        <v>P147_B3</v>
      </c>
      <c r="M345" s="48" t="s">
        <v>468</v>
      </c>
      <c r="N345" s="36"/>
      <c r="O345" s="40"/>
      <c r="P345" s="41" t="s">
        <v>98</v>
      </c>
      <c r="Q345" s="42"/>
    </row>
    <row r="346" spans="2:17" x14ac:dyDescent="0.25">
      <c r="B346" s="34">
        <v>341</v>
      </c>
      <c r="C346" s="35" t="s">
        <v>327</v>
      </c>
      <c r="D346" s="36" t="s">
        <v>254</v>
      </c>
      <c r="E346" s="35">
        <v>4162</v>
      </c>
      <c r="F346" s="36" t="s">
        <v>100</v>
      </c>
      <c r="G346" s="35" t="s">
        <v>435</v>
      </c>
      <c r="H346" s="36" t="str">
        <f t="shared" si="10"/>
        <v>SMU_4162_C2_S12</v>
      </c>
      <c r="I346" s="35">
        <v>894</v>
      </c>
      <c r="J346" s="37" t="s">
        <v>461</v>
      </c>
      <c r="K346" s="38" t="s">
        <v>85</v>
      </c>
      <c r="L346" s="37" t="str">
        <f t="shared" si="9"/>
        <v>P147_A3</v>
      </c>
      <c r="M346" s="48" t="s">
        <v>469</v>
      </c>
      <c r="N346" s="36"/>
      <c r="O346" s="40"/>
      <c r="P346" s="41" t="s">
        <v>98</v>
      </c>
      <c r="Q346" s="42"/>
    </row>
    <row r="347" spans="2:17" x14ac:dyDescent="0.25">
      <c r="B347" s="34">
        <v>342</v>
      </c>
      <c r="C347" s="35" t="s">
        <v>327</v>
      </c>
      <c r="D347" s="36" t="s">
        <v>254</v>
      </c>
      <c r="E347" s="35">
        <v>4162</v>
      </c>
      <c r="F347" s="36" t="s">
        <v>100</v>
      </c>
      <c r="G347" s="35" t="s">
        <v>435</v>
      </c>
      <c r="H347" s="36" t="str">
        <f t="shared" si="10"/>
        <v>SMU_4162_C2_S12</v>
      </c>
      <c r="I347" s="35">
        <v>911</v>
      </c>
      <c r="J347" s="37" t="s">
        <v>461</v>
      </c>
      <c r="K347" s="38" t="s">
        <v>119</v>
      </c>
      <c r="L347" s="37" t="str">
        <f t="shared" si="9"/>
        <v>P147_E1</v>
      </c>
      <c r="M347" s="48" t="s">
        <v>470</v>
      </c>
      <c r="N347" s="36"/>
      <c r="O347" s="40" t="s">
        <v>1518</v>
      </c>
      <c r="P347" s="41" t="s">
        <v>43</v>
      </c>
      <c r="Q347" s="42"/>
    </row>
    <row r="348" spans="2:17" x14ac:dyDescent="0.25">
      <c r="B348" s="34">
        <v>343</v>
      </c>
      <c r="C348" s="35" t="s">
        <v>327</v>
      </c>
      <c r="D348" s="36" t="s">
        <v>254</v>
      </c>
      <c r="E348" s="35">
        <v>4162</v>
      </c>
      <c r="F348" s="36" t="s">
        <v>100</v>
      </c>
      <c r="G348" s="35" t="s">
        <v>435</v>
      </c>
      <c r="H348" s="36" t="str">
        <f t="shared" si="10"/>
        <v>SMU_4162_C2_S12</v>
      </c>
      <c r="I348" s="35">
        <v>912</v>
      </c>
      <c r="J348" s="37" t="s">
        <v>461</v>
      </c>
      <c r="K348" s="38" t="s">
        <v>120</v>
      </c>
      <c r="L348" s="37" t="str">
        <f t="shared" si="9"/>
        <v>P147_E2</v>
      </c>
      <c r="M348" s="48" t="s">
        <v>471</v>
      </c>
      <c r="N348" s="36"/>
      <c r="O348" s="40" t="s">
        <v>1518</v>
      </c>
      <c r="P348" s="41" t="s">
        <v>43</v>
      </c>
      <c r="Q348" s="42"/>
    </row>
    <row r="349" spans="2:17" x14ac:dyDescent="0.25">
      <c r="B349" s="34">
        <v>344</v>
      </c>
      <c r="C349" s="35" t="s">
        <v>327</v>
      </c>
      <c r="D349" s="36" t="s">
        <v>254</v>
      </c>
      <c r="E349" s="35">
        <v>4162</v>
      </c>
      <c r="F349" s="36" t="s">
        <v>100</v>
      </c>
      <c r="G349" s="35" t="s">
        <v>435</v>
      </c>
      <c r="H349" s="36" t="str">
        <f t="shared" si="10"/>
        <v>SMU_4162_C2_S12</v>
      </c>
      <c r="I349" s="35">
        <v>917</v>
      </c>
      <c r="J349" s="37" t="s">
        <v>461</v>
      </c>
      <c r="K349" s="38" t="s">
        <v>92</v>
      </c>
      <c r="L349" s="37" t="str">
        <f t="shared" si="9"/>
        <v>P147_F2</v>
      </c>
      <c r="M349" s="48" t="s">
        <v>472</v>
      </c>
      <c r="N349" s="36"/>
      <c r="O349" s="40"/>
      <c r="P349" s="41" t="s">
        <v>98</v>
      </c>
      <c r="Q349" s="42"/>
    </row>
    <row r="350" spans="2:17" x14ac:dyDescent="0.25">
      <c r="B350" s="34">
        <v>345</v>
      </c>
      <c r="C350" s="35" t="s">
        <v>327</v>
      </c>
      <c r="D350" s="36" t="s">
        <v>254</v>
      </c>
      <c r="E350" s="35">
        <v>4162</v>
      </c>
      <c r="F350" s="36" t="s">
        <v>100</v>
      </c>
      <c r="G350" s="35" t="s">
        <v>435</v>
      </c>
      <c r="H350" s="36" t="str">
        <f t="shared" si="10"/>
        <v>SMU_4162_C2_S12</v>
      </c>
      <c r="I350" s="35">
        <v>916</v>
      </c>
      <c r="J350" s="37" t="s">
        <v>461</v>
      </c>
      <c r="K350" s="38" t="s">
        <v>121</v>
      </c>
      <c r="L350" s="37" t="str">
        <f t="shared" si="9"/>
        <v>P147_F1</v>
      </c>
      <c r="M350" s="48" t="s">
        <v>473</v>
      </c>
      <c r="N350" s="36"/>
      <c r="O350" s="40"/>
      <c r="P350" s="41" t="s">
        <v>98</v>
      </c>
      <c r="Q350" s="42"/>
    </row>
    <row r="351" spans="2:17" x14ac:dyDescent="0.25">
      <c r="B351" s="34">
        <v>346</v>
      </c>
      <c r="C351" s="35" t="s">
        <v>327</v>
      </c>
      <c r="D351" s="36" t="s">
        <v>254</v>
      </c>
      <c r="E351" s="35">
        <v>4162</v>
      </c>
      <c r="F351" s="36" t="s">
        <v>100</v>
      </c>
      <c r="G351" s="35" t="s">
        <v>435</v>
      </c>
      <c r="H351" s="36" t="str">
        <f t="shared" si="10"/>
        <v>SMU_4162_C2_S12</v>
      </c>
      <c r="I351" s="35">
        <v>921</v>
      </c>
      <c r="J351" s="37" t="s">
        <v>461</v>
      </c>
      <c r="K351" s="38" t="s">
        <v>130</v>
      </c>
      <c r="L351" s="37" t="str">
        <f t="shared" si="9"/>
        <v>P147_F6</v>
      </c>
      <c r="M351" s="48" t="s">
        <v>474</v>
      </c>
      <c r="N351" s="36"/>
      <c r="O351" s="40"/>
      <c r="P351" s="41" t="s">
        <v>98</v>
      </c>
      <c r="Q351" s="42"/>
    </row>
    <row r="352" spans="2:17" x14ac:dyDescent="0.25">
      <c r="B352" s="34">
        <v>347</v>
      </c>
      <c r="C352" s="35" t="s">
        <v>327</v>
      </c>
      <c r="D352" s="36" t="s">
        <v>254</v>
      </c>
      <c r="E352" s="35">
        <v>4162</v>
      </c>
      <c r="F352" s="36" t="s">
        <v>100</v>
      </c>
      <c r="G352" s="35" t="s">
        <v>435</v>
      </c>
      <c r="H352" s="36" t="str">
        <f t="shared" si="10"/>
        <v>SMU_4162_C2_S12</v>
      </c>
      <c r="I352" s="35">
        <v>920</v>
      </c>
      <c r="J352" s="37" t="s">
        <v>461</v>
      </c>
      <c r="K352" s="38" t="s">
        <v>129</v>
      </c>
      <c r="L352" s="37" t="str">
        <f t="shared" si="9"/>
        <v>P147_F5</v>
      </c>
      <c r="M352" s="48" t="s">
        <v>475</v>
      </c>
      <c r="N352" s="36"/>
      <c r="O352" s="40"/>
      <c r="P352" s="41" t="s">
        <v>98</v>
      </c>
      <c r="Q352" s="42"/>
    </row>
    <row r="353" spans="2:17" x14ac:dyDescent="0.25">
      <c r="B353" s="34">
        <v>348</v>
      </c>
      <c r="C353" s="35" t="s">
        <v>327</v>
      </c>
      <c r="D353" s="36" t="s">
        <v>254</v>
      </c>
      <c r="E353" s="35">
        <v>4162</v>
      </c>
      <c r="F353" s="36" t="s">
        <v>100</v>
      </c>
      <c r="G353" s="35" t="s">
        <v>435</v>
      </c>
      <c r="H353" s="36" t="str">
        <f t="shared" si="10"/>
        <v>SMU_4162_C2_S12</v>
      </c>
      <c r="I353" s="35">
        <v>914</v>
      </c>
      <c r="J353" s="37" t="s">
        <v>461</v>
      </c>
      <c r="K353" s="38" t="s">
        <v>126</v>
      </c>
      <c r="L353" s="37" t="str">
        <f t="shared" si="9"/>
        <v>P147_E5</v>
      </c>
      <c r="M353" s="48" t="s">
        <v>476</v>
      </c>
      <c r="N353" s="36"/>
      <c r="O353" s="40"/>
      <c r="P353" s="41" t="s">
        <v>98</v>
      </c>
      <c r="Q353" s="42"/>
    </row>
    <row r="354" spans="2:17" x14ac:dyDescent="0.25">
      <c r="B354" s="34">
        <v>349</v>
      </c>
      <c r="C354" s="35" t="s">
        <v>327</v>
      </c>
      <c r="D354" s="36" t="s">
        <v>254</v>
      </c>
      <c r="E354" s="35">
        <v>4162</v>
      </c>
      <c r="F354" s="36" t="s">
        <v>100</v>
      </c>
      <c r="G354" s="35" t="s">
        <v>435</v>
      </c>
      <c r="H354" s="36" t="str">
        <f t="shared" si="10"/>
        <v>SMU_4162_C2_S12</v>
      </c>
      <c r="I354" s="35">
        <v>915</v>
      </c>
      <c r="J354" s="37" t="s">
        <v>461</v>
      </c>
      <c r="K354" s="38" t="s">
        <v>127</v>
      </c>
      <c r="L354" s="37" t="str">
        <f t="shared" si="9"/>
        <v>P147_E6</v>
      </c>
      <c r="M354" s="48" t="s">
        <v>477</v>
      </c>
      <c r="N354" s="36"/>
      <c r="O354" s="40"/>
      <c r="P354" s="41" t="s">
        <v>98</v>
      </c>
      <c r="Q354" s="42"/>
    </row>
    <row r="355" spans="2:17" x14ac:dyDescent="0.25">
      <c r="B355" s="34">
        <v>350</v>
      </c>
      <c r="C355" s="35" t="s">
        <v>327</v>
      </c>
      <c r="D355" s="36" t="s">
        <v>254</v>
      </c>
      <c r="E355" s="35">
        <v>4162</v>
      </c>
      <c r="F355" s="36" t="s">
        <v>100</v>
      </c>
      <c r="G355" s="35" t="s">
        <v>435</v>
      </c>
      <c r="H355" s="36" t="str">
        <f t="shared" si="10"/>
        <v>SMU_4162_C2_S12</v>
      </c>
      <c r="I355" s="35">
        <v>910</v>
      </c>
      <c r="J355" s="37" t="s">
        <v>461</v>
      </c>
      <c r="K355" s="38" t="s">
        <v>125</v>
      </c>
      <c r="L355" s="37" t="str">
        <f t="shared" si="9"/>
        <v>P147_D6</v>
      </c>
      <c r="M355" s="48" t="s">
        <v>478</v>
      </c>
      <c r="N355" s="36"/>
      <c r="O355" s="40" t="s">
        <v>1524</v>
      </c>
      <c r="P355" s="41" t="s">
        <v>43</v>
      </c>
      <c r="Q355" s="42"/>
    </row>
    <row r="356" spans="2:17" x14ac:dyDescent="0.25">
      <c r="B356" s="34">
        <v>351</v>
      </c>
      <c r="C356" s="35" t="s">
        <v>327</v>
      </c>
      <c r="D356" s="36" t="s">
        <v>254</v>
      </c>
      <c r="E356" s="35">
        <v>4162</v>
      </c>
      <c r="F356" s="36" t="s">
        <v>100</v>
      </c>
      <c r="G356" s="35" t="s">
        <v>435</v>
      </c>
      <c r="H356" s="36" t="str">
        <f t="shared" si="10"/>
        <v>SMU_4162_C2_S12</v>
      </c>
      <c r="I356" s="35">
        <v>909</v>
      </c>
      <c r="J356" s="37" t="s">
        <v>461</v>
      </c>
      <c r="K356" s="38" t="s">
        <v>122</v>
      </c>
      <c r="L356" s="37" t="str">
        <f t="shared" si="9"/>
        <v>P147_D5</v>
      </c>
      <c r="M356" s="48" t="s">
        <v>479</v>
      </c>
      <c r="N356" s="36"/>
      <c r="O356" s="40" t="s">
        <v>1524</v>
      </c>
      <c r="P356" s="41" t="s">
        <v>43</v>
      </c>
      <c r="Q356" s="42"/>
    </row>
    <row r="357" spans="2:17" x14ac:dyDescent="0.25">
      <c r="B357" s="34">
        <v>352</v>
      </c>
      <c r="C357" s="35" t="s">
        <v>327</v>
      </c>
      <c r="D357" s="36" t="s">
        <v>254</v>
      </c>
      <c r="E357" s="35">
        <v>4162</v>
      </c>
      <c r="F357" s="36" t="s">
        <v>100</v>
      </c>
      <c r="G357" s="35" t="s">
        <v>435</v>
      </c>
      <c r="H357" s="36" t="str">
        <f t="shared" si="10"/>
        <v>SMU_4162_C2_S12</v>
      </c>
      <c r="I357" s="35">
        <v>913</v>
      </c>
      <c r="J357" s="37" t="s">
        <v>461</v>
      </c>
      <c r="K357" s="38" t="s">
        <v>159</v>
      </c>
      <c r="L357" s="37" t="str">
        <f t="shared" si="9"/>
        <v>P147_E4</v>
      </c>
      <c r="M357" s="48" t="s">
        <v>480</v>
      </c>
      <c r="N357" s="36"/>
      <c r="O357" s="40" t="s">
        <v>1547</v>
      </c>
      <c r="P357" s="41" t="s">
        <v>43</v>
      </c>
      <c r="Q357" s="42"/>
    </row>
    <row r="358" spans="2:17" x14ac:dyDescent="0.25">
      <c r="B358" s="34">
        <v>353</v>
      </c>
      <c r="C358" s="35" t="s">
        <v>327</v>
      </c>
      <c r="D358" s="36" t="s">
        <v>254</v>
      </c>
      <c r="E358" s="35">
        <v>4162</v>
      </c>
      <c r="F358" s="36" t="s">
        <v>100</v>
      </c>
      <c r="G358" s="35" t="s">
        <v>435</v>
      </c>
      <c r="H358" s="36" t="str">
        <f t="shared" si="10"/>
        <v>SMU_4162_C2_S12</v>
      </c>
      <c r="I358" s="35">
        <v>919</v>
      </c>
      <c r="J358" s="37" t="s">
        <v>461</v>
      </c>
      <c r="K358" s="38" t="s">
        <v>128</v>
      </c>
      <c r="L358" s="37" t="str">
        <f t="shared" si="9"/>
        <v>P147_F4</v>
      </c>
      <c r="M358" s="48" t="s">
        <v>481</v>
      </c>
      <c r="N358" s="36"/>
      <c r="O358" s="40"/>
      <c r="P358" s="41" t="s">
        <v>98</v>
      </c>
      <c r="Q358" s="42"/>
    </row>
    <row r="359" spans="2:17" x14ac:dyDescent="0.25">
      <c r="B359" s="34">
        <v>354</v>
      </c>
      <c r="C359" s="35" t="s">
        <v>327</v>
      </c>
      <c r="D359" s="36" t="s">
        <v>254</v>
      </c>
      <c r="E359" s="35">
        <v>4162</v>
      </c>
      <c r="F359" s="36" t="s">
        <v>100</v>
      </c>
      <c r="G359" s="35" t="s">
        <v>435</v>
      </c>
      <c r="H359" s="36" t="str">
        <f t="shared" si="10"/>
        <v>SMU_4162_C2_S12</v>
      </c>
      <c r="I359" s="35">
        <v>902</v>
      </c>
      <c r="J359" s="37" t="s">
        <v>461</v>
      </c>
      <c r="K359" s="38" t="s">
        <v>107</v>
      </c>
      <c r="L359" s="37" t="str">
        <f t="shared" si="9"/>
        <v>P147_B6</v>
      </c>
      <c r="M359" s="48" t="s">
        <v>482</v>
      </c>
      <c r="N359" s="36"/>
      <c r="O359" s="40"/>
      <c r="P359" s="41" t="s">
        <v>98</v>
      </c>
      <c r="Q359" s="42"/>
    </row>
    <row r="360" spans="2:17" x14ac:dyDescent="0.25">
      <c r="B360" s="34">
        <v>355</v>
      </c>
      <c r="C360" s="35" t="s">
        <v>327</v>
      </c>
      <c r="D360" s="36" t="s">
        <v>254</v>
      </c>
      <c r="E360" s="35">
        <v>4162</v>
      </c>
      <c r="F360" s="36" t="s">
        <v>100</v>
      </c>
      <c r="G360" s="35" t="s">
        <v>435</v>
      </c>
      <c r="H360" s="36" t="str">
        <f t="shared" si="10"/>
        <v>SMU_4162_C2_S12</v>
      </c>
      <c r="I360" s="35">
        <v>901</v>
      </c>
      <c r="J360" s="37" t="s">
        <v>461</v>
      </c>
      <c r="K360" s="38" t="s">
        <v>106</v>
      </c>
      <c r="L360" s="37" t="str">
        <f t="shared" si="9"/>
        <v>P147_B5</v>
      </c>
      <c r="M360" s="48" t="s">
        <v>483</v>
      </c>
      <c r="N360" s="36"/>
      <c r="O360" s="40"/>
      <c r="P360" s="41" t="s">
        <v>98</v>
      </c>
      <c r="Q360" s="42"/>
    </row>
    <row r="361" spans="2:17" x14ac:dyDescent="0.25">
      <c r="B361" s="34">
        <v>356</v>
      </c>
      <c r="C361" s="35" t="s">
        <v>327</v>
      </c>
      <c r="D361" s="36" t="s">
        <v>254</v>
      </c>
      <c r="E361" s="35">
        <v>4162</v>
      </c>
      <c r="F361" s="36" t="s">
        <v>100</v>
      </c>
      <c r="G361" s="35" t="s">
        <v>435</v>
      </c>
      <c r="H361" s="36" t="str">
        <f t="shared" si="10"/>
        <v>SMU_4162_C2_S12</v>
      </c>
      <c r="I361" s="35">
        <v>896</v>
      </c>
      <c r="J361" s="37" t="s">
        <v>461</v>
      </c>
      <c r="K361" s="38" t="s">
        <v>104</v>
      </c>
      <c r="L361" s="37" t="str">
        <f t="shared" si="9"/>
        <v>P147_A5</v>
      </c>
      <c r="M361" s="48" t="s">
        <v>484</v>
      </c>
      <c r="N361" s="36"/>
      <c r="O361" s="40"/>
      <c r="P361" s="41" t="s">
        <v>98</v>
      </c>
      <c r="Q361" s="42"/>
    </row>
    <row r="362" spans="2:17" x14ac:dyDescent="0.25">
      <c r="B362" s="34">
        <v>357</v>
      </c>
      <c r="C362" s="35" t="s">
        <v>327</v>
      </c>
      <c r="D362" s="36" t="s">
        <v>254</v>
      </c>
      <c r="E362" s="35">
        <v>4162</v>
      </c>
      <c r="F362" s="36" t="s">
        <v>100</v>
      </c>
      <c r="G362" s="35" t="s">
        <v>435</v>
      </c>
      <c r="H362" s="36" t="str">
        <f t="shared" si="10"/>
        <v>SMU_4162_C2_S12</v>
      </c>
      <c r="I362" s="35">
        <v>897</v>
      </c>
      <c r="J362" s="37" t="s">
        <v>461</v>
      </c>
      <c r="K362" s="38" t="s">
        <v>105</v>
      </c>
      <c r="L362" s="37" t="str">
        <f t="shared" si="9"/>
        <v>P147_A6</v>
      </c>
      <c r="M362" s="48" t="s">
        <v>485</v>
      </c>
      <c r="N362" s="36"/>
      <c r="O362" s="40"/>
      <c r="P362" s="41" t="s">
        <v>98</v>
      </c>
      <c r="Q362" s="42"/>
    </row>
    <row r="363" spans="2:17" x14ac:dyDescent="0.25">
      <c r="B363" s="34">
        <v>358</v>
      </c>
      <c r="C363" s="35" t="s">
        <v>327</v>
      </c>
      <c r="D363" s="36" t="s">
        <v>254</v>
      </c>
      <c r="E363" s="35">
        <v>4162</v>
      </c>
      <c r="F363" s="36" t="s">
        <v>100</v>
      </c>
      <c r="G363" s="35" t="s">
        <v>435</v>
      </c>
      <c r="H363" s="36" t="str">
        <f t="shared" si="10"/>
        <v>SMU_4162_C2_S12</v>
      </c>
      <c r="I363" s="35">
        <v>875</v>
      </c>
      <c r="J363" s="37" t="s">
        <v>436</v>
      </c>
      <c r="K363" s="38" t="s">
        <v>88</v>
      </c>
      <c r="L363" s="37" t="str">
        <f t="shared" si="9"/>
        <v>P155_C3</v>
      </c>
      <c r="M363" s="48" t="s">
        <v>486</v>
      </c>
      <c r="N363" s="36"/>
      <c r="O363" s="40"/>
      <c r="P363" s="41" t="s">
        <v>98</v>
      </c>
      <c r="Q363" s="51" t="s">
        <v>487</v>
      </c>
    </row>
    <row r="364" spans="2:17" x14ac:dyDescent="0.25">
      <c r="B364" s="34">
        <v>359</v>
      </c>
      <c r="C364" s="35" t="s">
        <v>327</v>
      </c>
      <c r="D364" s="36" t="s">
        <v>254</v>
      </c>
      <c r="E364" s="35">
        <v>4162</v>
      </c>
      <c r="F364" s="36" t="s">
        <v>100</v>
      </c>
      <c r="G364" s="35" t="s">
        <v>435</v>
      </c>
      <c r="H364" s="36" t="str">
        <f t="shared" si="10"/>
        <v>SMU_4162_C2_S12</v>
      </c>
      <c r="I364" s="35">
        <v>876</v>
      </c>
      <c r="J364" s="37" t="s">
        <v>436</v>
      </c>
      <c r="K364" s="38" t="s">
        <v>221</v>
      </c>
      <c r="L364" s="37" t="str">
        <f t="shared" si="9"/>
        <v>P155_C4</v>
      </c>
      <c r="M364" s="48" t="s">
        <v>486</v>
      </c>
      <c r="N364" s="36"/>
      <c r="O364" s="40"/>
      <c r="P364" s="41" t="s">
        <v>98</v>
      </c>
      <c r="Q364" s="51" t="s">
        <v>487</v>
      </c>
    </row>
    <row r="365" spans="2:17" x14ac:dyDescent="0.25">
      <c r="B365" s="34">
        <v>360</v>
      </c>
      <c r="C365" s="35" t="s">
        <v>327</v>
      </c>
      <c r="D365" s="36" t="s">
        <v>254</v>
      </c>
      <c r="E365" s="35">
        <v>4162</v>
      </c>
      <c r="F365" s="36" t="s">
        <v>100</v>
      </c>
      <c r="G365" s="35" t="s">
        <v>435</v>
      </c>
      <c r="H365" s="36" t="str">
        <f t="shared" si="10"/>
        <v>SMU_4162_C2_S12</v>
      </c>
      <c r="I365" s="35">
        <v>877</v>
      </c>
      <c r="J365" s="37" t="s">
        <v>436</v>
      </c>
      <c r="K365" s="38" t="s">
        <v>89</v>
      </c>
      <c r="L365" s="37" t="str">
        <f t="shared" si="9"/>
        <v>P155_D3</v>
      </c>
      <c r="M365" s="48" t="s">
        <v>486</v>
      </c>
      <c r="N365" s="36"/>
      <c r="O365" s="40"/>
      <c r="P365" s="41" t="s">
        <v>98</v>
      </c>
      <c r="Q365" s="51" t="s">
        <v>487</v>
      </c>
    </row>
    <row r="366" spans="2:17" x14ac:dyDescent="0.25">
      <c r="B366" s="34">
        <v>361</v>
      </c>
      <c r="C366" s="35" t="s">
        <v>327</v>
      </c>
      <c r="D366" s="36" t="s">
        <v>254</v>
      </c>
      <c r="E366" s="35">
        <v>4162</v>
      </c>
      <c r="F366" s="36" t="s">
        <v>100</v>
      </c>
      <c r="G366" s="35" t="s">
        <v>435</v>
      </c>
      <c r="H366" s="36" t="str">
        <f t="shared" si="10"/>
        <v>SMU_4162_C2_S12</v>
      </c>
      <c r="I366" s="35">
        <v>878</v>
      </c>
      <c r="J366" s="37" t="s">
        <v>436</v>
      </c>
      <c r="K366" s="38" t="s">
        <v>168</v>
      </c>
      <c r="L366" s="37" t="str">
        <f t="shared" si="9"/>
        <v>P155_D4</v>
      </c>
      <c r="M366" s="48" t="s">
        <v>486</v>
      </c>
      <c r="N366" s="36"/>
      <c r="O366" s="40"/>
      <c r="P366" s="41" t="s">
        <v>98</v>
      </c>
      <c r="Q366" s="51" t="s">
        <v>487</v>
      </c>
    </row>
    <row r="367" spans="2:17" x14ac:dyDescent="0.25">
      <c r="B367" s="34">
        <v>362</v>
      </c>
      <c r="C367" s="35" t="s">
        <v>327</v>
      </c>
      <c r="D367" s="36" t="s">
        <v>254</v>
      </c>
      <c r="E367" s="35">
        <v>4162</v>
      </c>
      <c r="F367" s="36" t="s">
        <v>100</v>
      </c>
      <c r="G367" s="35" t="s">
        <v>435</v>
      </c>
      <c r="H367" s="36" t="str">
        <f t="shared" si="10"/>
        <v>SMU_4162_C2_S12</v>
      </c>
      <c r="I367" s="35">
        <v>905</v>
      </c>
      <c r="J367" s="37" t="s">
        <v>461</v>
      </c>
      <c r="K367" s="38" t="s">
        <v>88</v>
      </c>
      <c r="L367" s="37" t="str">
        <f t="shared" si="9"/>
        <v>P147_C3</v>
      </c>
      <c r="M367" s="48" t="s">
        <v>488</v>
      </c>
      <c r="N367" s="36"/>
      <c r="O367" s="40"/>
      <c r="P367" s="41" t="s">
        <v>98</v>
      </c>
      <c r="Q367" s="51" t="s">
        <v>489</v>
      </c>
    </row>
    <row r="368" spans="2:17" x14ac:dyDescent="0.25">
      <c r="B368" s="34">
        <v>363</v>
      </c>
      <c r="C368" s="35" t="s">
        <v>327</v>
      </c>
      <c r="D368" s="36" t="s">
        <v>254</v>
      </c>
      <c r="E368" s="35">
        <v>4162</v>
      </c>
      <c r="F368" s="36" t="s">
        <v>100</v>
      </c>
      <c r="G368" s="35" t="s">
        <v>435</v>
      </c>
      <c r="H368" s="36" t="str">
        <f t="shared" si="10"/>
        <v>SMU_4162_C2_S12</v>
      </c>
      <c r="I368" s="35">
        <v>906</v>
      </c>
      <c r="J368" s="37" t="s">
        <v>461</v>
      </c>
      <c r="K368" s="38" t="s">
        <v>221</v>
      </c>
      <c r="L368" s="37" t="str">
        <f t="shared" si="9"/>
        <v>P147_C4</v>
      </c>
      <c r="M368" s="48" t="s">
        <v>488</v>
      </c>
      <c r="N368" s="36"/>
      <c r="O368" s="40"/>
      <c r="P368" s="41" t="s">
        <v>98</v>
      </c>
      <c r="Q368" s="51" t="s">
        <v>489</v>
      </c>
    </row>
    <row r="369" spans="2:17" x14ac:dyDescent="0.25">
      <c r="B369" s="34">
        <v>364</v>
      </c>
      <c r="C369" s="35" t="s">
        <v>327</v>
      </c>
      <c r="D369" s="36" t="s">
        <v>254</v>
      </c>
      <c r="E369" s="35">
        <v>4162</v>
      </c>
      <c r="F369" s="36" t="s">
        <v>100</v>
      </c>
      <c r="G369" s="35" t="s">
        <v>435</v>
      </c>
      <c r="H369" s="36" t="str">
        <f t="shared" si="10"/>
        <v>SMU_4162_C2_S12</v>
      </c>
      <c r="I369" s="35">
        <v>907</v>
      </c>
      <c r="J369" s="37" t="s">
        <v>461</v>
      </c>
      <c r="K369" s="38" t="s">
        <v>89</v>
      </c>
      <c r="L369" s="37" t="str">
        <f t="shared" si="9"/>
        <v>P147_D3</v>
      </c>
      <c r="M369" s="48" t="s">
        <v>488</v>
      </c>
      <c r="N369" s="36"/>
      <c r="O369" s="40"/>
      <c r="P369" s="41" t="s">
        <v>98</v>
      </c>
      <c r="Q369" s="51" t="s">
        <v>489</v>
      </c>
    </row>
    <row r="370" spans="2:17" x14ac:dyDescent="0.25">
      <c r="B370" s="34">
        <v>365</v>
      </c>
      <c r="C370" s="35" t="s">
        <v>327</v>
      </c>
      <c r="D370" s="36" t="s">
        <v>254</v>
      </c>
      <c r="E370" s="35">
        <v>4162</v>
      </c>
      <c r="F370" s="36" t="s">
        <v>100</v>
      </c>
      <c r="G370" s="35" t="s">
        <v>435</v>
      </c>
      <c r="H370" s="36" t="str">
        <f t="shared" si="10"/>
        <v>SMU_4162_C2_S12</v>
      </c>
      <c r="I370" s="35">
        <v>908</v>
      </c>
      <c r="J370" s="37" t="s">
        <v>461</v>
      </c>
      <c r="K370" s="38" t="s">
        <v>168</v>
      </c>
      <c r="L370" s="37" t="str">
        <f t="shared" si="9"/>
        <v>P147_D4</v>
      </c>
      <c r="M370" s="48" t="s">
        <v>488</v>
      </c>
      <c r="N370" s="36"/>
      <c r="O370" s="40"/>
      <c r="P370" s="41" t="s">
        <v>98</v>
      </c>
      <c r="Q370" s="51" t="s">
        <v>489</v>
      </c>
    </row>
    <row r="371" spans="2:17" x14ac:dyDescent="0.25">
      <c r="B371" s="25">
        <v>366</v>
      </c>
      <c r="C371" s="26" t="s">
        <v>333</v>
      </c>
      <c r="D371" s="17" t="s">
        <v>254</v>
      </c>
      <c r="E371" s="26">
        <v>4163</v>
      </c>
      <c r="F371" s="17" t="s">
        <v>100</v>
      </c>
      <c r="G371" s="26" t="s">
        <v>490</v>
      </c>
      <c r="H371" s="17" t="str">
        <f t="shared" si="10"/>
        <v>SMU_4163_C2_S13</v>
      </c>
      <c r="I371" s="26">
        <v>922</v>
      </c>
      <c r="J371" s="18" t="s">
        <v>491</v>
      </c>
      <c r="K371" s="27" t="s">
        <v>75</v>
      </c>
      <c r="L371" s="18" t="str">
        <f t="shared" si="9"/>
        <v>P139_A1</v>
      </c>
      <c r="M371" s="43" t="s">
        <v>492</v>
      </c>
      <c r="O371" s="33" t="s">
        <v>1540</v>
      </c>
      <c r="P371" s="41" t="s">
        <v>58</v>
      </c>
      <c r="Q371" s="32"/>
    </row>
    <row r="372" spans="2:17" x14ac:dyDescent="0.25">
      <c r="B372" s="25">
        <v>367</v>
      </c>
      <c r="C372" s="26" t="s">
        <v>333</v>
      </c>
      <c r="D372" s="17" t="s">
        <v>254</v>
      </c>
      <c r="E372" s="26">
        <v>4163</v>
      </c>
      <c r="F372" s="17" t="s">
        <v>100</v>
      </c>
      <c r="G372" s="26" t="s">
        <v>490</v>
      </c>
      <c r="H372" s="17" t="str">
        <f t="shared" si="10"/>
        <v>SMU_4163_C2_S13</v>
      </c>
      <c r="I372" s="26">
        <v>923</v>
      </c>
      <c r="J372" s="18" t="s">
        <v>491</v>
      </c>
      <c r="K372" s="27" t="s">
        <v>81</v>
      </c>
      <c r="L372" s="18" t="str">
        <f t="shared" si="9"/>
        <v>P139_A2</v>
      </c>
      <c r="M372" s="43" t="s">
        <v>493</v>
      </c>
      <c r="O372" s="33" t="s">
        <v>1540</v>
      </c>
      <c r="P372" s="41" t="s">
        <v>58</v>
      </c>
      <c r="Q372" s="32"/>
    </row>
    <row r="373" spans="2:17" x14ac:dyDescent="0.25">
      <c r="B373" s="25">
        <v>368</v>
      </c>
      <c r="C373" s="26" t="s">
        <v>333</v>
      </c>
      <c r="D373" s="17" t="s">
        <v>254</v>
      </c>
      <c r="E373" s="26">
        <v>4163</v>
      </c>
      <c r="F373" s="17" t="s">
        <v>100</v>
      </c>
      <c r="G373" s="26" t="s">
        <v>490</v>
      </c>
      <c r="H373" s="17" t="str">
        <f t="shared" si="10"/>
        <v>SMU_4163_C2_S13</v>
      </c>
      <c r="I373" s="26">
        <v>928</v>
      </c>
      <c r="J373" s="18" t="s">
        <v>491</v>
      </c>
      <c r="K373" s="27" t="s">
        <v>80</v>
      </c>
      <c r="L373" s="18" t="str">
        <f t="shared" si="9"/>
        <v>P139_B1</v>
      </c>
      <c r="M373" s="43" t="s">
        <v>494</v>
      </c>
      <c r="O373" s="33" t="s">
        <v>1541</v>
      </c>
      <c r="P373" s="41" t="s">
        <v>58</v>
      </c>
      <c r="Q373" s="32"/>
    </row>
    <row r="374" spans="2:17" x14ac:dyDescent="0.25">
      <c r="B374" s="25">
        <v>369</v>
      </c>
      <c r="C374" s="26" t="s">
        <v>333</v>
      </c>
      <c r="D374" s="17" t="s">
        <v>254</v>
      </c>
      <c r="E374" s="26">
        <v>4163</v>
      </c>
      <c r="F374" s="17" t="s">
        <v>100</v>
      </c>
      <c r="G374" s="26" t="s">
        <v>490</v>
      </c>
      <c r="H374" s="17" t="str">
        <f t="shared" si="10"/>
        <v>SMU_4163_C2_S13</v>
      </c>
      <c r="I374" s="26">
        <v>929</v>
      </c>
      <c r="J374" s="18" t="s">
        <v>491</v>
      </c>
      <c r="K374" s="27" t="s">
        <v>84</v>
      </c>
      <c r="L374" s="18" t="str">
        <f t="shared" si="9"/>
        <v>P139_B2</v>
      </c>
      <c r="M374" s="43" t="s">
        <v>495</v>
      </c>
      <c r="O374" s="33" t="s">
        <v>1541</v>
      </c>
      <c r="P374" s="41" t="s">
        <v>58</v>
      </c>
      <c r="Q374" s="32"/>
    </row>
    <row r="375" spans="2:17" x14ac:dyDescent="0.25">
      <c r="B375" s="25">
        <v>370</v>
      </c>
      <c r="C375" s="26" t="s">
        <v>333</v>
      </c>
      <c r="D375" s="17" t="s">
        <v>254</v>
      </c>
      <c r="E375" s="26">
        <v>4163</v>
      </c>
      <c r="F375" s="17" t="s">
        <v>100</v>
      </c>
      <c r="G375" s="26" t="s">
        <v>490</v>
      </c>
      <c r="H375" s="17" t="str">
        <f t="shared" si="10"/>
        <v>SMU_4163_C2_S13</v>
      </c>
      <c r="I375" s="26">
        <v>933</v>
      </c>
      <c r="J375" s="18" t="s">
        <v>491</v>
      </c>
      <c r="K375" s="27" t="s">
        <v>99</v>
      </c>
      <c r="L375" s="18" t="str">
        <f t="shared" si="9"/>
        <v>P139_C1</v>
      </c>
      <c r="M375" s="43" t="s">
        <v>496</v>
      </c>
      <c r="O375" s="33" t="s">
        <v>1542</v>
      </c>
      <c r="P375" s="41" t="s">
        <v>58</v>
      </c>
      <c r="Q375" s="32"/>
    </row>
    <row r="376" spans="2:17" x14ac:dyDescent="0.25">
      <c r="B376" s="25">
        <v>371</v>
      </c>
      <c r="C376" s="26" t="s">
        <v>333</v>
      </c>
      <c r="D376" s="17" t="s">
        <v>254</v>
      </c>
      <c r="E376" s="26">
        <v>4163</v>
      </c>
      <c r="F376" s="17" t="s">
        <v>100</v>
      </c>
      <c r="G376" s="26" t="s">
        <v>490</v>
      </c>
      <c r="H376" s="17" t="str">
        <f t="shared" si="10"/>
        <v>SMU_4163_C2_S13</v>
      </c>
      <c r="I376" s="26">
        <v>934</v>
      </c>
      <c r="J376" s="18" t="s">
        <v>491</v>
      </c>
      <c r="K376" s="27" t="s">
        <v>100</v>
      </c>
      <c r="L376" s="18" t="str">
        <f t="shared" si="9"/>
        <v>P139_C2</v>
      </c>
      <c r="M376" s="43" t="s">
        <v>497</v>
      </c>
      <c r="O376" s="33" t="s">
        <v>1542</v>
      </c>
      <c r="P376" s="41" t="s">
        <v>58</v>
      </c>
      <c r="Q376" s="32"/>
    </row>
    <row r="377" spans="2:17" x14ac:dyDescent="0.25">
      <c r="B377" s="25">
        <v>372</v>
      </c>
      <c r="C377" s="26" t="s">
        <v>333</v>
      </c>
      <c r="D377" s="17" t="s">
        <v>254</v>
      </c>
      <c r="E377" s="26">
        <v>4163</v>
      </c>
      <c r="F377" s="17" t="s">
        <v>100</v>
      </c>
      <c r="G377" s="26" t="s">
        <v>490</v>
      </c>
      <c r="H377" s="17" t="str">
        <f t="shared" si="10"/>
        <v>SMU_4163_C2_S13</v>
      </c>
      <c r="I377" s="26">
        <v>924</v>
      </c>
      <c r="J377" s="18" t="s">
        <v>491</v>
      </c>
      <c r="K377" s="27" t="s">
        <v>85</v>
      </c>
      <c r="L377" s="18" t="str">
        <f t="shared" si="9"/>
        <v>P139_A3</v>
      </c>
      <c r="M377" s="43" t="s">
        <v>498</v>
      </c>
      <c r="O377" s="33" t="s">
        <v>1836</v>
      </c>
      <c r="P377" s="41" t="s">
        <v>58</v>
      </c>
      <c r="Q377" s="32"/>
    </row>
    <row r="378" spans="2:17" x14ac:dyDescent="0.25">
      <c r="B378" s="25">
        <v>373</v>
      </c>
      <c r="C378" s="26" t="s">
        <v>333</v>
      </c>
      <c r="D378" s="17" t="s">
        <v>254</v>
      </c>
      <c r="E378" s="26">
        <v>4163</v>
      </c>
      <c r="F378" s="17" t="s">
        <v>100</v>
      </c>
      <c r="G378" s="26" t="s">
        <v>490</v>
      </c>
      <c r="H378" s="17" t="str">
        <f t="shared" si="10"/>
        <v>SMU_4163_C2_S13</v>
      </c>
      <c r="I378" s="26">
        <v>930</v>
      </c>
      <c r="J378" s="18" t="s">
        <v>491</v>
      </c>
      <c r="K378" s="27" t="s">
        <v>87</v>
      </c>
      <c r="L378" s="18" t="str">
        <f t="shared" si="9"/>
        <v>P139_B3</v>
      </c>
      <c r="M378" s="43" t="s">
        <v>499</v>
      </c>
      <c r="O378" s="33" t="s">
        <v>1836</v>
      </c>
      <c r="P378" s="41" t="s">
        <v>58</v>
      </c>
      <c r="Q378" s="32"/>
    </row>
    <row r="379" spans="2:17" x14ac:dyDescent="0.25">
      <c r="B379" s="25">
        <v>374</v>
      </c>
      <c r="C379" s="26" t="s">
        <v>333</v>
      </c>
      <c r="D379" s="17" t="s">
        <v>254</v>
      </c>
      <c r="E379" s="26">
        <v>4163</v>
      </c>
      <c r="F379" s="17" t="s">
        <v>100</v>
      </c>
      <c r="G379" s="26" t="s">
        <v>490</v>
      </c>
      <c r="H379" s="17" t="str">
        <f t="shared" si="10"/>
        <v>SMU_4163_C2_S13</v>
      </c>
      <c r="I379" s="26">
        <v>943</v>
      </c>
      <c r="J379" s="18" t="s">
        <v>491</v>
      </c>
      <c r="K379" s="27" t="s">
        <v>119</v>
      </c>
      <c r="L379" s="18" t="str">
        <f t="shared" si="9"/>
        <v>P139_E1</v>
      </c>
      <c r="M379" s="43" t="s">
        <v>500</v>
      </c>
      <c r="O379" s="33" t="s">
        <v>1837</v>
      </c>
      <c r="P379" s="41" t="s">
        <v>58</v>
      </c>
      <c r="Q379" s="32"/>
    </row>
    <row r="380" spans="2:17" x14ac:dyDescent="0.25">
      <c r="B380" s="25">
        <v>375</v>
      </c>
      <c r="C380" s="26" t="s">
        <v>333</v>
      </c>
      <c r="D380" s="17" t="s">
        <v>254</v>
      </c>
      <c r="E380" s="26">
        <v>4163</v>
      </c>
      <c r="F380" s="17" t="s">
        <v>100</v>
      </c>
      <c r="G380" s="26" t="s">
        <v>490</v>
      </c>
      <c r="H380" s="17" t="str">
        <f t="shared" si="10"/>
        <v>SMU_4163_C2_S13</v>
      </c>
      <c r="I380" s="26">
        <v>944</v>
      </c>
      <c r="J380" s="18" t="s">
        <v>491</v>
      </c>
      <c r="K380" s="27" t="s">
        <v>120</v>
      </c>
      <c r="L380" s="18" t="str">
        <f t="shared" si="9"/>
        <v>P139_E2</v>
      </c>
      <c r="M380" s="43" t="s">
        <v>501</v>
      </c>
      <c r="O380" s="33" t="s">
        <v>1837</v>
      </c>
      <c r="P380" s="41" t="s">
        <v>58</v>
      </c>
      <c r="Q380" s="32"/>
    </row>
    <row r="381" spans="2:17" x14ac:dyDescent="0.25">
      <c r="B381" s="25">
        <v>376</v>
      </c>
      <c r="C381" s="26" t="s">
        <v>333</v>
      </c>
      <c r="D381" s="17" t="s">
        <v>254</v>
      </c>
      <c r="E381" s="26">
        <v>4163</v>
      </c>
      <c r="F381" s="17" t="s">
        <v>100</v>
      </c>
      <c r="G381" s="26" t="s">
        <v>490</v>
      </c>
      <c r="H381" s="17" t="str">
        <f t="shared" si="10"/>
        <v>SMU_4163_C2_S13</v>
      </c>
      <c r="I381" s="26">
        <v>948</v>
      </c>
      <c r="J381" s="18" t="s">
        <v>491</v>
      </c>
      <c r="K381" s="27" t="s">
        <v>121</v>
      </c>
      <c r="L381" s="18" t="str">
        <f t="shared" si="9"/>
        <v>P139_F1</v>
      </c>
      <c r="M381" s="43" t="s">
        <v>502</v>
      </c>
      <c r="O381" s="33"/>
      <c r="P381" s="41" t="s">
        <v>98</v>
      </c>
      <c r="Q381" s="32"/>
    </row>
    <row r="382" spans="2:17" x14ac:dyDescent="0.25">
      <c r="B382" s="25">
        <v>377</v>
      </c>
      <c r="C382" s="26" t="s">
        <v>333</v>
      </c>
      <c r="D382" s="17" t="s">
        <v>254</v>
      </c>
      <c r="E382" s="26">
        <v>4163</v>
      </c>
      <c r="F382" s="17" t="s">
        <v>100</v>
      </c>
      <c r="G382" s="26" t="s">
        <v>490</v>
      </c>
      <c r="H382" s="17" t="str">
        <f t="shared" si="10"/>
        <v>SMU_4163_C2_S13</v>
      </c>
      <c r="I382" s="26">
        <v>949</v>
      </c>
      <c r="J382" s="18" t="s">
        <v>491</v>
      </c>
      <c r="K382" s="27" t="s">
        <v>92</v>
      </c>
      <c r="L382" s="18" t="str">
        <f t="shared" si="9"/>
        <v>P139_F2</v>
      </c>
      <c r="M382" s="43" t="s">
        <v>503</v>
      </c>
      <c r="O382" s="33"/>
      <c r="P382" s="41" t="s">
        <v>98</v>
      </c>
      <c r="Q382" s="32"/>
    </row>
    <row r="383" spans="2:17" x14ac:dyDescent="0.25">
      <c r="B383" s="25">
        <v>378</v>
      </c>
      <c r="C383" s="26" t="s">
        <v>333</v>
      </c>
      <c r="D383" s="17" t="s">
        <v>254</v>
      </c>
      <c r="E383" s="26">
        <v>4163</v>
      </c>
      <c r="F383" s="17" t="s">
        <v>100</v>
      </c>
      <c r="G383" s="26" t="s">
        <v>490</v>
      </c>
      <c r="H383" s="17" t="str">
        <f t="shared" si="10"/>
        <v>SMU_4163_C2_S13</v>
      </c>
      <c r="I383" s="26">
        <v>938</v>
      </c>
      <c r="J383" s="18" t="s">
        <v>491</v>
      </c>
      <c r="K383" s="27" t="s">
        <v>118</v>
      </c>
      <c r="L383" s="18" t="str">
        <f t="shared" si="9"/>
        <v>P139_D2</v>
      </c>
      <c r="M383" s="43" t="s">
        <v>504</v>
      </c>
      <c r="O383" s="33"/>
      <c r="P383" s="41" t="s">
        <v>98</v>
      </c>
      <c r="Q383" s="32"/>
    </row>
    <row r="384" spans="2:17" x14ac:dyDescent="0.25">
      <c r="B384" s="25">
        <v>379</v>
      </c>
      <c r="C384" s="26" t="s">
        <v>333</v>
      </c>
      <c r="D384" s="17" t="s">
        <v>254</v>
      </c>
      <c r="E384" s="26">
        <v>4163</v>
      </c>
      <c r="F384" s="17" t="s">
        <v>100</v>
      </c>
      <c r="G384" s="26" t="s">
        <v>490</v>
      </c>
      <c r="H384" s="17" t="str">
        <f t="shared" si="10"/>
        <v>SMU_4163_C2_S13</v>
      </c>
      <c r="I384" s="26">
        <v>953</v>
      </c>
      <c r="J384" s="18" t="s">
        <v>491</v>
      </c>
      <c r="K384" s="27" t="s">
        <v>130</v>
      </c>
      <c r="L384" s="18" t="str">
        <f t="shared" si="9"/>
        <v>P139_F6</v>
      </c>
      <c r="M384" s="43" t="s">
        <v>505</v>
      </c>
      <c r="O384" s="33"/>
      <c r="P384" s="41" t="s">
        <v>98</v>
      </c>
      <c r="Q384" s="32"/>
    </row>
    <row r="385" spans="2:17" x14ac:dyDescent="0.25">
      <c r="B385" s="25">
        <v>380</v>
      </c>
      <c r="C385" s="26" t="s">
        <v>333</v>
      </c>
      <c r="D385" s="17" t="s">
        <v>254</v>
      </c>
      <c r="E385" s="26">
        <v>4163</v>
      </c>
      <c r="F385" s="17" t="s">
        <v>100</v>
      </c>
      <c r="G385" s="26" t="s">
        <v>490</v>
      </c>
      <c r="H385" s="17" t="str">
        <f t="shared" si="10"/>
        <v>SMU_4163_C2_S13</v>
      </c>
      <c r="I385" s="26">
        <v>952</v>
      </c>
      <c r="J385" s="18" t="s">
        <v>491</v>
      </c>
      <c r="K385" s="27" t="s">
        <v>129</v>
      </c>
      <c r="L385" s="18" t="str">
        <f t="shared" si="9"/>
        <v>P139_F5</v>
      </c>
      <c r="M385" s="43" t="s">
        <v>506</v>
      </c>
      <c r="O385" s="33"/>
      <c r="P385" s="41" t="s">
        <v>98</v>
      </c>
      <c r="Q385" s="32"/>
    </row>
    <row r="386" spans="2:17" x14ac:dyDescent="0.25">
      <c r="B386" s="25">
        <v>381</v>
      </c>
      <c r="C386" s="26" t="s">
        <v>333</v>
      </c>
      <c r="D386" s="17" t="s">
        <v>254</v>
      </c>
      <c r="E386" s="26">
        <v>4163</v>
      </c>
      <c r="F386" s="17" t="s">
        <v>100</v>
      </c>
      <c r="G386" s="26" t="s">
        <v>490</v>
      </c>
      <c r="H386" s="17" t="str">
        <f t="shared" si="10"/>
        <v>SMU_4163_C2_S13</v>
      </c>
      <c r="I386" s="26">
        <v>947</v>
      </c>
      <c r="J386" s="18" t="s">
        <v>491</v>
      </c>
      <c r="K386" s="27" t="s">
        <v>127</v>
      </c>
      <c r="L386" s="18" t="str">
        <f t="shared" si="9"/>
        <v>P139_E6</v>
      </c>
      <c r="M386" s="43" t="s">
        <v>507</v>
      </c>
      <c r="O386" s="33"/>
      <c r="P386" s="41" t="s">
        <v>98</v>
      </c>
      <c r="Q386" s="32"/>
    </row>
    <row r="387" spans="2:17" x14ac:dyDescent="0.25">
      <c r="B387" s="25">
        <v>382</v>
      </c>
      <c r="C387" s="26" t="s">
        <v>333</v>
      </c>
      <c r="D387" s="17" t="s">
        <v>254</v>
      </c>
      <c r="E387" s="26">
        <v>4163</v>
      </c>
      <c r="F387" s="17" t="s">
        <v>100</v>
      </c>
      <c r="G387" s="26" t="s">
        <v>490</v>
      </c>
      <c r="H387" s="17" t="str">
        <f t="shared" si="10"/>
        <v>SMU_4163_C2_S13</v>
      </c>
      <c r="I387" s="26">
        <v>946</v>
      </c>
      <c r="J387" s="18" t="s">
        <v>491</v>
      </c>
      <c r="K387" s="27" t="s">
        <v>126</v>
      </c>
      <c r="L387" s="18" t="str">
        <f t="shared" si="9"/>
        <v>P139_E5</v>
      </c>
      <c r="M387" s="43" t="s">
        <v>508</v>
      </c>
      <c r="O387" s="33"/>
      <c r="P387" s="41" t="s">
        <v>98</v>
      </c>
      <c r="Q387" s="32"/>
    </row>
    <row r="388" spans="2:17" x14ac:dyDescent="0.25">
      <c r="B388" s="25">
        <v>383</v>
      </c>
      <c r="C388" s="26" t="s">
        <v>333</v>
      </c>
      <c r="D388" s="17" t="s">
        <v>254</v>
      </c>
      <c r="E388" s="26">
        <v>4163</v>
      </c>
      <c r="F388" s="17" t="s">
        <v>100</v>
      </c>
      <c r="G388" s="26" t="s">
        <v>490</v>
      </c>
      <c r="H388" s="17" t="str">
        <f t="shared" si="10"/>
        <v>SMU_4163_C2_S13</v>
      </c>
      <c r="I388" s="26">
        <v>942</v>
      </c>
      <c r="J388" s="18" t="s">
        <v>491</v>
      </c>
      <c r="K388" s="27" t="s">
        <v>125</v>
      </c>
      <c r="L388" s="18" t="str">
        <f t="shared" si="9"/>
        <v>P139_D6</v>
      </c>
      <c r="M388" s="43" t="s">
        <v>509</v>
      </c>
      <c r="O388" s="33"/>
      <c r="P388" s="41" t="s">
        <v>98</v>
      </c>
      <c r="Q388" s="32"/>
    </row>
    <row r="389" spans="2:17" x14ac:dyDescent="0.25">
      <c r="B389" s="25">
        <v>384</v>
      </c>
      <c r="C389" s="26" t="s">
        <v>333</v>
      </c>
      <c r="D389" s="17" t="s">
        <v>254</v>
      </c>
      <c r="E389" s="26">
        <v>4163</v>
      </c>
      <c r="F389" s="17" t="s">
        <v>100</v>
      </c>
      <c r="G389" s="26" t="s">
        <v>490</v>
      </c>
      <c r="H389" s="17" t="str">
        <f t="shared" si="10"/>
        <v>SMU_4163_C2_S13</v>
      </c>
      <c r="I389" s="26">
        <v>941</v>
      </c>
      <c r="J389" s="18" t="s">
        <v>491</v>
      </c>
      <c r="K389" s="27" t="s">
        <v>122</v>
      </c>
      <c r="L389" s="18" t="str">
        <f t="shared" si="9"/>
        <v>P139_D5</v>
      </c>
      <c r="M389" s="43" t="s">
        <v>510</v>
      </c>
      <c r="O389" s="33"/>
      <c r="P389" s="41" t="s">
        <v>98</v>
      </c>
      <c r="Q389" s="32"/>
    </row>
    <row r="390" spans="2:17" x14ac:dyDescent="0.25">
      <c r="B390" s="25">
        <v>385</v>
      </c>
      <c r="C390" s="26" t="s">
        <v>333</v>
      </c>
      <c r="D390" s="17" t="s">
        <v>254</v>
      </c>
      <c r="E390" s="26">
        <v>4163</v>
      </c>
      <c r="F390" s="17" t="s">
        <v>100</v>
      </c>
      <c r="G390" s="26" t="s">
        <v>490</v>
      </c>
      <c r="H390" s="17" t="str">
        <f t="shared" si="10"/>
        <v>SMU_4163_C2_S13</v>
      </c>
      <c r="I390" s="26">
        <v>951</v>
      </c>
      <c r="J390" s="18" t="s">
        <v>491</v>
      </c>
      <c r="K390" s="27" t="s">
        <v>128</v>
      </c>
      <c r="L390" s="18" t="str">
        <f t="shared" si="9"/>
        <v>P139_F4</v>
      </c>
      <c r="M390" s="43" t="s">
        <v>511</v>
      </c>
      <c r="O390" s="33"/>
      <c r="P390" s="41" t="s">
        <v>98</v>
      </c>
      <c r="Q390" s="32"/>
    </row>
    <row r="391" spans="2:17" x14ac:dyDescent="0.25">
      <c r="B391" s="25">
        <v>386</v>
      </c>
      <c r="C391" s="26" t="s">
        <v>333</v>
      </c>
      <c r="D391" s="17" t="s">
        <v>254</v>
      </c>
      <c r="E391" s="26">
        <v>4163</v>
      </c>
      <c r="F391" s="17" t="s">
        <v>100</v>
      </c>
      <c r="G391" s="26" t="s">
        <v>490</v>
      </c>
      <c r="H391" s="17" t="str">
        <f t="shared" si="10"/>
        <v>SMU_4163_C2_S13</v>
      </c>
      <c r="I391" s="26">
        <v>945</v>
      </c>
      <c r="J391" s="18" t="s">
        <v>491</v>
      </c>
      <c r="K391" s="27" t="s">
        <v>159</v>
      </c>
      <c r="L391" s="18" t="str">
        <f t="shared" si="9"/>
        <v>P139_E4</v>
      </c>
      <c r="M391" s="43" t="s">
        <v>512</v>
      </c>
      <c r="O391" s="33"/>
      <c r="P391" s="41" t="s">
        <v>98</v>
      </c>
      <c r="Q391" s="32"/>
    </row>
    <row r="392" spans="2:17" x14ac:dyDescent="0.25">
      <c r="B392" s="25">
        <v>387</v>
      </c>
      <c r="C392" s="26" t="s">
        <v>333</v>
      </c>
      <c r="D392" s="17" t="s">
        <v>254</v>
      </c>
      <c r="E392" s="26">
        <v>4163</v>
      </c>
      <c r="F392" s="17" t="s">
        <v>100</v>
      </c>
      <c r="G392" s="26" t="s">
        <v>490</v>
      </c>
      <c r="H392" s="17" t="str">
        <f t="shared" si="10"/>
        <v>SMU_4163_C2_S13</v>
      </c>
      <c r="I392" s="26">
        <v>932</v>
      </c>
      <c r="J392" s="18" t="s">
        <v>491</v>
      </c>
      <c r="K392" s="27" t="s">
        <v>107</v>
      </c>
      <c r="L392" s="18" t="str">
        <f t="shared" si="9"/>
        <v>P139_B6</v>
      </c>
      <c r="M392" s="43" t="s">
        <v>513</v>
      </c>
      <c r="O392" s="33"/>
      <c r="P392" s="41" t="s">
        <v>98</v>
      </c>
      <c r="Q392" s="32"/>
    </row>
    <row r="393" spans="2:17" x14ac:dyDescent="0.25">
      <c r="B393" s="25">
        <v>388</v>
      </c>
      <c r="C393" s="26" t="s">
        <v>333</v>
      </c>
      <c r="D393" s="17" t="s">
        <v>254</v>
      </c>
      <c r="E393" s="26">
        <v>4163</v>
      </c>
      <c r="F393" s="17" t="s">
        <v>100</v>
      </c>
      <c r="G393" s="26" t="s">
        <v>490</v>
      </c>
      <c r="H393" s="17" t="str">
        <f t="shared" si="10"/>
        <v>SMU_4163_C2_S13</v>
      </c>
      <c r="I393" s="26">
        <v>931</v>
      </c>
      <c r="J393" s="18" t="s">
        <v>491</v>
      </c>
      <c r="K393" s="27" t="s">
        <v>106</v>
      </c>
      <c r="L393" s="18" t="str">
        <f t="shared" si="9"/>
        <v>P139_B5</v>
      </c>
      <c r="M393" s="43" t="s">
        <v>514</v>
      </c>
      <c r="O393" s="33"/>
      <c r="P393" s="41" t="s">
        <v>98</v>
      </c>
      <c r="Q393" s="32"/>
    </row>
    <row r="394" spans="2:17" x14ac:dyDescent="0.25">
      <c r="B394" s="25">
        <v>389</v>
      </c>
      <c r="C394" s="26" t="s">
        <v>333</v>
      </c>
      <c r="D394" s="17" t="s">
        <v>254</v>
      </c>
      <c r="E394" s="26">
        <v>4163</v>
      </c>
      <c r="F394" s="17" t="s">
        <v>100</v>
      </c>
      <c r="G394" s="26" t="s">
        <v>490</v>
      </c>
      <c r="H394" s="17" t="str">
        <f t="shared" si="10"/>
        <v>SMU_4163_C2_S13</v>
      </c>
      <c r="I394" s="26">
        <v>927</v>
      </c>
      <c r="J394" s="18" t="s">
        <v>491</v>
      </c>
      <c r="K394" s="27" t="s">
        <v>105</v>
      </c>
      <c r="L394" s="18" t="str">
        <f t="shared" si="9"/>
        <v>P139_A6</v>
      </c>
      <c r="M394" s="43" t="s">
        <v>515</v>
      </c>
      <c r="O394" s="33"/>
      <c r="P394" s="41" t="s">
        <v>98</v>
      </c>
      <c r="Q394" s="32"/>
    </row>
    <row r="395" spans="2:17" x14ac:dyDescent="0.25">
      <c r="B395" s="25">
        <v>390</v>
      </c>
      <c r="C395" s="26" t="s">
        <v>333</v>
      </c>
      <c r="D395" s="17" t="s">
        <v>254</v>
      </c>
      <c r="E395" s="26">
        <v>4163</v>
      </c>
      <c r="F395" s="17" t="s">
        <v>100</v>
      </c>
      <c r="G395" s="26" t="s">
        <v>490</v>
      </c>
      <c r="H395" s="17" t="str">
        <f t="shared" si="10"/>
        <v>SMU_4163_C2_S13</v>
      </c>
      <c r="I395" s="26">
        <v>926</v>
      </c>
      <c r="J395" s="18" t="s">
        <v>491</v>
      </c>
      <c r="K395" s="27" t="s">
        <v>104</v>
      </c>
      <c r="L395" s="18" t="str">
        <f t="shared" si="9"/>
        <v>P139_A5</v>
      </c>
      <c r="M395" s="43" t="s">
        <v>516</v>
      </c>
      <c r="O395" s="33"/>
      <c r="P395" s="41" t="s">
        <v>98</v>
      </c>
      <c r="Q395" s="32"/>
    </row>
    <row r="396" spans="2:17" x14ac:dyDescent="0.25">
      <c r="B396" s="25">
        <v>391</v>
      </c>
      <c r="C396" s="26" t="s">
        <v>333</v>
      </c>
      <c r="D396" s="17" t="s">
        <v>254</v>
      </c>
      <c r="E396" s="26">
        <v>4163</v>
      </c>
      <c r="F396" s="17" t="s">
        <v>100</v>
      </c>
      <c r="G396" s="26" t="s">
        <v>490</v>
      </c>
      <c r="H396" s="17" t="str">
        <f t="shared" si="10"/>
        <v>SMU_4163_C2_S13</v>
      </c>
      <c r="I396" s="26">
        <v>937</v>
      </c>
      <c r="J396" s="18" t="s">
        <v>491</v>
      </c>
      <c r="K396" s="27" t="s">
        <v>108</v>
      </c>
      <c r="L396" s="18" t="str">
        <f t="shared" si="9"/>
        <v>P139_C5</v>
      </c>
      <c r="M396" s="43" t="s">
        <v>517</v>
      </c>
      <c r="O396" s="33"/>
      <c r="P396" s="41" t="s">
        <v>98</v>
      </c>
      <c r="Q396" s="32"/>
    </row>
    <row r="397" spans="2:17" x14ac:dyDescent="0.25">
      <c r="B397" s="25">
        <v>392</v>
      </c>
      <c r="C397" s="26" t="s">
        <v>333</v>
      </c>
      <c r="D397" s="17" t="s">
        <v>254</v>
      </c>
      <c r="E397" s="26">
        <v>4163</v>
      </c>
      <c r="F397" s="17" t="s">
        <v>100</v>
      </c>
      <c r="G397" s="26" t="s">
        <v>490</v>
      </c>
      <c r="H397" s="17" t="str">
        <f t="shared" si="10"/>
        <v>SMU_4163_C2_S13</v>
      </c>
      <c r="I397" s="26">
        <v>954</v>
      </c>
      <c r="J397" s="18" t="s">
        <v>518</v>
      </c>
      <c r="K397" s="27" t="s">
        <v>75</v>
      </c>
      <c r="L397" s="18" t="str">
        <f t="shared" si="9"/>
        <v>P138_A1</v>
      </c>
      <c r="M397" s="43" t="s">
        <v>519</v>
      </c>
      <c r="O397" s="33"/>
      <c r="P397" s="41" t="s">
        <v>98</v>
      </c>
      <c r="Q397" s="32"/>
    </row>
    <row r="398" spans="2:17" x14ac:dyDescent="0.25">
      <c r="B398" s="25">
        <v>393</v>
      </c>
      <c r="C398" s="26" t="s">
        <v>333</v>
      </c>
      <c r="D398" s="17" t="s">
        <v>254</v>
      </c>
      <c r="E398" s="26">
        <v>4163</v>
      </c>
      <c r="F398" s="17" t="s">
        <v>100</v>
      </c>
      <c r="G398" s="26" t="s">
        <v>490</v>
      </c>
      <c r="H398" s="17" t="str">
        <f t="shared" si="10"/>
        <v>SMU_4163_C2_S13</v>
      </c>
      <c r="I398" s="26">
        <v>955</v>
      </c>
      <c r="J398" s="18" t="s">
        <v>518</v>
      </c>
      <c r="K398" s="27" t="s">
        <v>81</v>
      </c>
      <c r="L398" s="18" t="str">
        <f t="shared" si="9"/>
        <v>P138_A2</v>
      </c>
      <c r="M398" s="43" t="s">
        <v>520</v>
      </c>
      <c r="O398" s="33"/>
      <c r="P398" s="41" t="s">
        <v>98</v>
      </c>
      <c r="Q398" s="32"/>
    </row>
    <row r="399" spans="2:17" x14ac:dyDescent="0.25">
      <c r="B399" s="25">
        <v>394</v>
      </c>
      <c r="C399" s="26" t="s">
        <v>333</v>
      </c>
      <c r="D399" s="17" t="s">
        <v>254</v>
      </c>
      <c r="E399" s="26">
        <v>4163</v>
      </c>
      <c r="F399" s="17" t="s">
        <v>100</v>
      </c>
      <c r="G399" s="26" t="s">
        <v>490</v>
      </c>
      <c r="H399" s="17" t="str">
        <f t="shared" si="10"/>
        <v>SMU_4163_C2_S13</v>
      </c>
      <c r="I399" s="26">
        <v>960</v>
      </c>
      <c r="J399" s="18" t="s">
        <v>518</v>
      </c>
      <c r="K399" s="27" t="s">
        <v>80</v>
      </c>
      <c r="L399" s="18" t="str">
        <f t="shared" si="9"/>
        <v>P138_B1</v>
      </c>
      <c r="M399" s="43" t="s">
        <v>521</v>
      </c>
      <c r="O399" s="33"/>
      <c r="P399" s="41" t="s">
        <v>98</v>
      </c>
      <c r="Q399" s="32"/>
    </row>
    <row r="400" spans="2:17" x14ac:dyDescent="0.25">
      <c r="B400" s="25">
        <v>395</v>
      </c>
      <c r="C400" s="26" t="s">
        <v>333</v>
      </c>
      <c r="D400" s="17" t="s">
        <v>254</v>
      </c>
      <c r="E400" s="26">
        <v>4163</v>
      </c>
      <c r="F400" s="17" t="s">
        <v>100</v>
      </c>
      <c r="G400" s="26" t="s">
        <v>490</v>
      </c>
      <c r="H400" s="17" t="str">
        <f t="shared" si="10"/>
        <v>SMU_4163_C2_S13</v>
      </c>
      <c r="I400" s="26">
        <v>961</v>
      </c>
      <c r="J400" s="18" t="s">
        <v>518</v>
      </c>
      <c r="K400" s="27" t="s">
        <v>84</v>
      </c>
      <c r="L400" s="18" t="str">
        <f t="shared" si="9"/>
        <v>P138_B2</v>
      </c>
      <c r="M400" s="43" t="s">
        <v>522</v>
      </c>
      <c r="O400" s="33"/>
      <c r="P400" s="41" t="s">
        <v>98</v>
      </c>
      <c r="Q400" s="32"/>
    </row>
    <row r="401" spans="2:17" x14ac:dyDescent="0.25">
      <c r="B401" s="25">
        <v>396</v>
      </c>
      <c r="C401" s="26" t="s">
        <v>333</v>
      </c>
      <c r="D401" s="17" t="s">
        <v>254</v>
      </c>
      <c r="E401" s="26">
        <v>4163</v>
      </c>
      <c r="F401" s="17" t="s">
        <v>100</v>
      </c>
      <c r="G401" s="26" t="s">
        <v>490</v>
      </c>
      <c r="H401" s="17" t="str">
        <f t="shared" si="10"/>
        <v>SMU_4163_C2_S13</v>
      </c>
      <c r="I401" s="26">
        <v>965</v>
      </c>
      <c r="J401" s="18" t="s">
        <v>518</v>
      </c>
      <c r="K401" s="27" t="s">
        <v>99</v>
      </c>
      <c r="L401" s="18" t="str">
        <f t="shared" si="9"/>
        <v>P138_C1</v>
      </c>
      <c r="M401" s="43" t="s">
        <v>523</v>
      </c>
      <c r="O401" s="33"/>
      <c r="P401" s="41" t="s">
        <v>98</v>
      </c>
      <c r="Q401" s="32"/>
    </row>
    <row r="402" spans="2:17" x14ac:dyDescent="0.25">
      <c r="B402" s="25">
        <v>397</v>
      </c>
      <c r="C402" s="26" t="s">
        <v>333</v>
      </c>
      <c r="D402" s="17" t="s">
        <v>254</v>
      </c>
      <c r="E402" s="26">
        <v>4163</v>
      </c>
      <c r="F402" s="17" t="s">
        <v>100</v>
      </c>
      <c r="G402" s="26" t="s">
        <v>490</v>
      </c>
      <c r="H402" s="17" t="str">
        <f t="shared" si="10"/>
        <v>SMU_4163_C2_S13</v>
      </c>
      <c r="I402" s="26">
        <v>966</v>
      </c>
      <c r="J402" s="18" t="s">
        <v>518</v>
      </c>
      <c r="K402" s="27" t="s">
        <v>100</v>
      </c>
      <c r="L402" s="18" t="str">
        <f t="shared" si="9"/>
        <v>P138_C2</v>
      </c>
      <c r="M402" s="43" t="s">
        <v>524</v>
      </c>
      <c r="O402" s="33"/>
      <c r="P402" s="41" t="s">
        <v>98</v>
      </c>
      <c r="Q402" s="32"/>
    </row>
    <row r="403" spans="2:17" x14ac:dyDescent="0.25">
      <c r="B403" s="25">
        <v>398</v>
      </c>
      <c r="C403" s="26" t="s">
        <v>333</v>
      </c>
      <c r="D403" s="17" t="s">
        <v>254</v>
      </c>
      <c r="E403" s="26">
        <v>4163</v>
      </c>
      <c r="F403" s="17" t="s">
        <v>100</v>
      </c>
      <c r="G403" s="26" t="s">
        <v>490</v>
      </c>
      <c r="H403" s="17" t="str">
        <f t="shared" si="10"/>
        <v>SMU_4163_C2_S13</v>
      </c>
      <c r="I403" s="26">
        <v>956</v>
      </c>
      <c r="J403" s="18" t="s">
        <v>518</v>
      </c>
      <c r="K403" s="27" t="s">
        <v>85</v>
      </c>
      <c r="L403" s="18" t="str">
        <f t="shared" si="9"/>
        <v>P138_A3</v>
      </c>
      <c r="M403" s="43" t="s">
        <v>525</v>
      </c>
      <c r="O403" s="33"/>
      <c r="P403" s="41" t="s">
        <v>98</v>
      </c>
      <c r="Q403" s="32"/>
    </row>
    <row r="404" spans="2:17" x14ac:dyDescent="0.25">
      <c r="B404" s="25">
        <v>399</v>
      </c>
      <c r="C404" s="26" t="s">
        <v>333</v>
      </c>
      <c r="D404" s="17" t="s">
        <v>254</v>
      </c>
      <c r="E404" s="26">
        <v>4163</v>
      </c>
      <c r="F404" s="17" t="s">
        <v>100</v>
      </c>
      <c r="G404" s="26" t="s">
        <v>490</v>
      </c>
      <c r="H404" s="17" t="str">
        <f t="shared" si="10"/>
        <v>SMU_4163_C2_S13</v>
      </c>
      <c r="I404" s="26">
        <v>962</v>
      </c>
      <c r="J404" s="18" t="s">
        <v>518</v>
      </c>
      <c r="K404" s="27" t="s">
        <v>87</v>
      </c>
      <c r="L404" s="18" t="str">
        <f t="shared" ref="L404:L467" si="11">J404&amp;"_"&amp;K404</f>
        <v>P138_B3</v>
      </c>
      <c r="M404" s="43" t="s">
        <v>526</v>
      </c>
      <c r="O404" s="33"/>
      <c r="P404" s="41" t="s">
        <v>98</v>
      </c>
      <c r="Q404" s="32"/>
    </row>
    <row r="405" spans="2:17" x14ac:dyDescent="0.25">
      <c r="B405" s="25">
        <v>400</v>
      </c>
      <c r="C405" s="26" t="s">
        <v>333</v>
      </c>
      <c r="D405" s="17" t="s">
        <v>254</v>
      </c>
      <c r="E405" s="26">
        <v>4163</v>
      </c>
      <c r="F405" s="17" t="s">
        <v>100</v>
      </c>
      <c r="G405" s="26" t="s">
        <v>490</v>
      </c>
      <c r="H405" s="17" t="str">
        <f t="shared" ref="H405:H468" si="12">D405&amp;"_"&amp;E405&amp;"_"&amp;F405&amp;"_"&amp;G405</f>
        <v>SMU_4163_C2_S13</v>
      </c>
      <c r="I405" s="26">
        <v>975</v>
      </c>
      <c r="J405" s="18" t="s">
        <v>518</v>
      </c>
      <c r="K405" s="27" t="s">
        <v>119</v>
      </c>
      <c r="L405" s="18" t="str">
        <f t="shared" si="11"/>
        <v>P138_E1</v>
      </c>
      <c r="M405" s="43" t="s">
        <v>527</v>
      </c>
      <c r="O405" s="33"/>
      <c r="P405" s="41" t="s">
        <v>98</v>
      </c>
      <c r="Q405" s="32"/>
    </row>
    <row r="406" spans="2:17" x14ac:dyDescent="0.25">
      <c r="B406" s="25">
        <v>401</v>
      </c>
      <c r="C406" s="26" t="s">
        <v>333</v>
      </c>
      <c r="D406" s="17" t="s">
        <v>254</v>
      </c>
      <c r="E406" s="26">
        <v>4163</v>
      </c>
      <c r="F406" s="17" t="s">
        <v>100</v>
      </c>
      <c r="G406" s="26" t="s">
        <v>490</v>
      </c>
      <c r="H406" s="17" t="str">
        <f t="shared" si="12"/>
        <v>SMU_4163_C2_S13</v>
      </c>
      <c r="I406" s="26">
        <v>976</v>
      </c>
      <c r="J406" s="18" t="s">
        <v>518</v>
      </c>
      <c r="K406" s="27" t="s">
        <v>120</v>
      </c>
      <c r="L406" s="18" t="str">
        <f t="shared" si="11"/>
        <v>P138_E2</v>
      </c>
      <c r="M406" s="43" t="s">
        <v>528</v>
      </c>
      <c r="O406" s="33"/>
      <c r="P406" s="41" t="s">
        <v>98</v>
      </c>
      <c r="Q406" s="32"/>
    </row>
    <row r="407" spans="2:17" x14ac:dyDescent="0.25">
      <c r="B407" s="25">
        <v>402</v>
      </c>
      <c r="C407" s="26" t="s">
        <v>333</v>
      </c>
      <c r="D407" s="17" t="s">
        <v>254</v>
      </c>
      <c r="E407" s="26">
        <v>4163</v>
      </c>
      <c r="F407" s="17" t="s">
        <v>100</v>
      </c>
      <c r="G407" s="26" t="s">
        <v>490</v>
      </c>
      <c r="H407" s="17" t="str">
        <f t="shared" si="12"/>
        <v>SMU_4163_C2_S13</v>
      </c>
      <c r="I407" s="26">
        <v>980</v>
      </c>
      <c r="J407" s="18" t="s">
        <v>518</v>
      </c>
      <c r="K407" s="27" t="s">
        <v>121</v>
      </c>
      <c r="L407" s="18" t="str">
        <f t="shared" si="11"/>
        <v>P138_F1</v>
      </c>
      <c r="M407" s="43" t="s">
        <v>529</v>
      </c>
      <c r="O407" s="33"/>
      <c r="P407" s="41" t="s">
        <v>98</v>
      </c>
      <c r="Q407" s="32"/>
    </row>
    <row r="408" spans="2:17" x14ac:dyDescent="0.25">
      <c r="B408" s="25">
        <v>403</v>
      </c>
      <c r="C408" s="26" t="s">
        <v>333</v>
      </c>
      <c r="D408" s="17" t="s">
        <v>254</v>
      </c>
      <c r="E408" s="26">
        <v>4163</v>
      </c>
      <c r="F408" s="17" t="s">
        <v>100</v>
      </c>
      <c r="G408" s="26" t="s">
        <v>490</v>
      </c>
      <c r="H408" s="17" t="str">
        <f t="shared" si="12"/>
        <v>SMU_4163_C2_S13</v>
      </c>
      <c r="I408" s="26">
        <v>981</v>
      </c>
      <c r="J408" s="18" t="s">
        <v>518</v>
      </c>
      <c r="K408" s="27" t="s">
        <v>92</v>
      </c>
      <c r="L408" s="18" t="str">
        <f t="shared" si="11"/>
        <v>P138_F2</v>
      </c>
      <c r="M408" s="43" t="s">
        <v>530</v>
      </c>
      <c r="O408" s="33"/>
      <c r="P408" s="41" t="s">
        <v>98</v>
      </c>
      <c r="Q408" s="32"/>
    </row>
    <row r="409" spans="2:17" x14ac:dyDescent="0.25">
      <c r="B409" s="25">
        <v>404</v>
      </c>
      <c r="C409" s="26" t="s">
        <v>333</v>
      </c>
      <c r="D409" s="17" t="s">
        <v>254</v>
      </c>
      <c r="E409" s="26">
        <v>4163</v>
      </c>
      <c r="F409" s="17" t="s">
        <v>100</v>
      </c>
      <c r="G409" s="26" t="s">
        <v>490</v>
      </c>
      <c r="H409" s="17" t="str">
        <f t="shared" si="12"/>
        <v>SMU_4163_C2_S13</v>
      </c>
      <c r="I409" s="26">
        <v>970</v>
      </c>
      <c r="J409" s="18" t="s">
        <v>518</v>
      </c>
      <c r="K409" s="27" t="s">
        <v>118</v>
      </c>
      <c r="L409" s="18" t="str">
        <f t="shared" si="11"/>
        <v>P138_D2</v>
      </c>
      <c r="M409" s="43" t="s">
        <v>531</v>
      </c>
      <c r="O409" s="33"/>
      <c r="P409" s="41" t="s">
        <v>98</v>
      </c>
      <c r="Q409" s="32"/>
    </row>
    <row r="410" spans="2:17" x14ac:dyDescent="0.25">
      <c r="B410" s="25">
        <v>405</v>
      </c>
      <c r="C410" s="26" t="s">
        <v>333</v>
      </c>
      <c r="D410" s="17" t="s">
        <v>254</v>
      </c>
      <c r="E410" s="26">
        <v>4163</v>
      </c>
      <c r="F410" s="17" t="s">
        <v>100</v>
      </c>
      <c r="G410" s="26" t="s">
        <v>490</v>
      </c>
      <c r="H410" s="17" t="str">
        <f t="shared" si="12"/>
        <v>SMU_4163_C2_S13</v>
      </c>
      <c r="I410" s="26">
        <v>985</v>
      </c>
      <c r="J410" s="18" t="s">
        <v>518</v>
      </c>
      <c r="K410" s="27" t="s">
        <v>130</v>
      </c>
      <c r="L410" s="18" t="str">
        <f t="shared" si="11"/>
        <v>P138_F6</v>
      </c>
      <c r="M410" s="43" t="s">
        <v>532</v>
      </c>
      <c r="O410" s="33"/>
      <c r="P410" s="41" t="s">
        <v>98</v>
      </c>
      <c r="Q410" s="32"/>
    </row>
    <row r="411" spans="2:17" x14ac:dyDescent="0.25">
      <c r="B411" s="25">
        <v>406</v>
      </c>
      <c r="C411" s="26" t="s">
        <v>333</v>
      </c>
      <c r="D411" s="17" t="s">
        <v>254</v>
      </c>
      <c r="E411" s="26">
        <v>4163</v>
      </c>
      <c r="F411" s="17" t="s">
        <v>100</v>
      </c>
      <c r="G411" s="26" t="s">
        <v>490</v>
      </c>
      <c r="H411" s="17" t="str">
        <f t="shared" si="12"/>
        <v>SMU_4163_C2_S13</v>
      </c>
      <c r="I411" s="26">
        <v>984</v>
      </c>
      <c r="J411" s="18" t="s">
        <v>518</v>
      </c>
      <c r="K411" s="27" t="s">
        <v>129</v>
      </c>
      <c r="L411" s="18" t="str">
        <f t="shared" si="11"/>
        <v>P138_F5</v>
      </c>
      <c r="M411" s="43" t="s">
        <v>533</v>
      </c>
      <c r="O411" s="33"/>
      <c r="P411" s="41" t="s">
        <v>98</v>
      </c>
      <c r="Q411" s="32"/>
    </row>
    <row r="412" spans="2:17" x14ac:dyDescent="0.25">
      <c r="B412" s="25">
        <v>407</v>
      </c>
      <c r="C412" s="26" t="s">
        <v>333</v>
      </c>
      <c r="D412" s="17" t="s">
        <v>254</v>
      </c>
      <c r="E412" s="26">
        <v>4163</v>
      </c>
      <c r="F412" s="17" t="s">
        <v>100</v>
      </c>
      <c r="G412" s="26" t="s">
        <v>490</v>
      </c>
      <c r="H412" s="17" t="str">
        <f t="shared" si="12"/>
        <v>SMU_4163_C2_S13</v>
      </c>
      <c r="I412" s="26">
        <v>979</v>
      </c>
      <c r="J412" s="18" t="s">
        <v>518</v>
      </c>
      <c r="K412" s="27" t="s">
        <v>127</v>
      </c>
      <c r="L412" s="18" t="str">
        <f t="shared" si="11"/>
        <v>P138_E6</v>
      </c>
      <c r="M412" s="43" t="s">
        <v>534</v>
      </c>
      <c r="O412" s="33"/>
      <c r="P412" s="41" t="s">
        <v>98</v>
      </c>
      <c r="Q412" s="32"/>
    </row>
    <row r="413" spans="2:17" x14ac:dyDescent="0.25">
      <c r="B413" s="25">
        <v>408</v>
      </c>
      <c r="C413" s="26" t="s">
        <v>333</v>
      </c>
      <c r="D413" s="17" t="s">
        <v>254</v>
      </c>
      <c r="E413" s="26">
        <v>4163</v>
      </c>
      <c r="F413" s="17" t="s">
        <v>100</v>
      </c>
      <c r="G413" s="26" t="s">
        <v>490</v>
      </c>
      <c r="H413" s="17" t="str">
        <f t="shared" si="12"/>
        <v>SMU_4163_C2_S13</v>
      </c>
      <c r="I413" s="26">
        <v>978</v>
      </c>
      <c r="J413" s="18" t="s">
        <v>518</v>
      </c>
      <c r="K413" s="27" t="s">
        <v>126</v>
      </c>
      <c r="L413" s="18" t="str">
        <f t="shared" si="11"/>
        <v>P138_E5</v>
      </c>
      <c r="M413" s="43" t="s">
        <v>535</v>
      </c>
      <c r="O413" s="33"/>
      <c r="P413" s="41" t="s">
        <v>98</v>
      </c>
      <c r="Q413" s="32"/>
    </row>
    <row r="414" spans="2:17" x14ac:dyDescent="0.25">
      <c r="B414" s="25">
        <v>409</v>
      </c>
      <c r="C414" s="26" t="s">
        <v>333</v>
      </c>
      <c r="D414" s="17" t="s">
        <v>254</v>
      </c>
      <c r="E414" s="26">
        <v>4163</v>
      </c>
      <c r="F414" s="17" t="s">
        <v>100</v>
      </c>
      <c r="G414" s="26" t="s">
        <v>490</v>
      </c>
      <c r="H414" s="17" t="str">
        <f t="shared" si="12"/>
        <v>SMU_4163_C2_S13</v>
      </c>
      <c r="I414" s="26">
        <v>974</v>
      </c>
      <c r="J414" s="18" t="s">
        <v>518</v>
      </c>
      <c r="K414" s="27" t="s">
        <v>125</v>
      </c>
      <c r="L414" s="18" t="str">
        <f t="shared" si="11"/>
        <v>P138_D6</v>
      </c>
      <c r="M414" s="43" t="s">
        <v>536</v>
      </c>
      <c r="O414" s="33"/>
      <c r="P414" s="41" t="s">
        <v>98</v>
      </c>
      <c r="Q414" s="32"/>
    </row>
    <row r="415" spans="2:17" x14ac:dyDescent="0.25">
      <c r="B415" s="25">
        <v>410</v>
      </c>
      <c r="C415" s="26" t="s">
        <v>333</v>
      </c>
      <c r="D415" s="17" t="s">
        <v>254</v>
      </c>
      <c r="E415" s="26">
        <v>4163</v>
      </c>
      <c r="F415" s="17" t="s">
        <v>100</v>
      </c>
      <c r="G415" s="26" t="s">
        <v>490</v>
      </c>
      <c r="H415" s="17" t="str">
        <f t="shared" si="12"/>
        <v>SMU_4163_C2_S13</v>
      </c>
      <c r="I415" s="26">
        <v>973</v>
      </c>
      <c r="J415" s="18" t="s">
        <v>518</v>
      </c>
      <c r="K415" s="27" t="s">
        <v>122</v>
      </c>
      <c r="L415" s="18" t="str">
        <f t="shared" si="11"/>
        <v>P138_D5</v>
      </c>
      <c r="M415" s="43" t="s">
        <v>537</v>
      </c>
      <c r="O415" s="33"/>
      <c r="P415" s="41" t="s">
        <v>98</v>
      </c>
      <c r="Q415" s="32"/>
    </row>
    <row r="416" spans="2:17" x14ac:dyDescent="0.25">
      <c r="B416" s="25">
        <v>411</v>
      </c>
      <c r="C416" s="26" t="s">
        <v>333</v>
      </c>
      <c r="D416" s="17" t="s">
        <v>254</v>
      </c>
      <c r="E416" s="26">
        <v>4163</v>
      </c>
      <c r="F416" s="17" t="s">
        <v>100</v>
      </c>
      <c r="G416" s="26" t="s">
        <v>490</v>
      </c>
      <c r="H416" s="17" t="str">
        <f t="shared" si="12"/>
        <v>SMU_4163_C2_S13</v>
      </c>
      <c r="I416" s="26">
        <v>983</v>
      </c>
      <c r="J416" s="18" t="s">
        <v>518</v>
      </c>
      <c r="K416" s="27" t="s">
        <v>128</v>
      </c>
      <c r="L416" s="18" t="str">
        <f t="shared" si="11"/>
        <v>P138_F4</v>
      </c>
      <c r="M416" s="43" t="s">
        <v>538</v>
      </c>
      <c r="O416" s="33"/>
      <c r="P416" s="41" t="s">
        <v>98</v>
      </c>
      <c r="Q416" s="32"/>
    </row>
    <row r="417" spans="2:17" x14ac:dyDescent="0.25">
      <c r="B417" s="25">
        <v>412</v>
      </c>
      <c r="C417" s="26" t="s">
        <v>333</v>
      </c>
      <c r="D417" s="17" t="s">
        <v>254</v>
      </c>
      <c r="E417" s="26">
        <v>4163</v>
      </c>
      <c r="F417" s="17" t="s">
        <v>100</v>
      </c>
      <c r="G417" s="26" t="s">
        <v>490</v>
      </c>
      <c r="H417" s="17" t="str">
        <f t="shared" si="12"/>
        <v>SMU_4163_C2_S13</v>
      </c>
      <c r="I417" s="26">
        <v>977</v>
      </c>
      <c r="J417" s="18" t="s">
        <v>518</v>
      </c>
      <c r="K417" s="27" t="s">
        <v>159</v>
      </c>
      <c r="L417" s="18" t="str">
        <f t="shared" si="11"/>
        <v>P138_E4</v>
      </c>
      <c r="M417" s="43" t="s">
        <v>539</v>
      </c>
      <c r="O417" s="33"/>
      <c r="P417" s="41" t="s">
        <v>98</v>
      </c>
      <c r="Q417" s="32"/>
    </row>
    <row r="418" spans="2:17" x14ac:dyDescent="0.25">
      <c r="B418" s="25">
        <v>413</v>
      </c>
      <c r="C418" s="26" t="s">
        <v>333</v>
      </c>
      <c r="D418" s="17" t="s">
        <v>254</v>
      </c>
      <c r="E418" s="26">
        <v>4163</v>
      </c>
      <c r="F418" s="17" t="s">
        <v>100</v>
      </c>
      <c r="G418" s="26" t="s">
        <v>490</v>
      </c>
      <c r="H418" s="17" t="str">
        <f t="shared" si="12"/>
        <v>SMU_4163_C2_S13</v>
      </c>
      <c r="I418" s="26">
        <v>964</v>
      </c>
      <c r="J418" s="18" t="s">
        <v>518</v>
      </c>
      <c r="K418" s="27" t="s">
        <v>107</v>
      </c>
      <c r="L418" s="18" t="str">
        <f t="shared" si="11"/>
        <v>P138_B6</v>
      </c>
      <c r="M418" s="43" t="s">
        <v>540</v>
      </c>
      <c r="O418" s="33"/>
      <c r="P418" s="41" t="s">
        <v>98</v>
      </c>
      <c r="Q418" s="32"/>
    </row>
    <row r="419" spans="2:17" x14ac:dyDescent="0.25">
      <c r="B419" s="25">
        <v>414</v>
      </c>
      <c r="C419" s="26" t="s">
        <v>333</v>
      </c>
      <c r="D419" s="17" t="s">
        <v>254</v>
      </c>
      <c r="E419" s="26">
        <v>4163</v>
      </c>
      <c r="F419" s="17" t="s">
        <v>100</v>
      </c>
      <c r="G419" s="26" t="s">
        <v>490</v>
      </c>
      <c r="H419" s="17" t="str">
        <f t="shared" si="12"/>
        <v>SMU_4163_C2_S13</v>
      </c>
      <c r="I419" s="26">
        <v>963</v>
      </c>
      <c r="J419" s="18" t="s">
        <v>518</v>
      </c>
      <c r="K419" s="27" t="s">
        <v>106</v>
      </c>
      <c r="L419" s="18" t="str">
        <f t="shared" si="11"/>
        <v>P138_B5</v>
      </c>
      <c r="M419" s="43" t="s">
        <v>541</v>
      </c>
      <c r="O419" s="33"/>
      <c r="P419" s="41" t="s">
        <v>98</v>
      </c>
      <c r="Q419" s="32"/>
    </row>
    <row r="420" spans="2:17" x14ac:dyDescent="0.25">
      <c r="B420" s="25">
        <v>415</v>
      </c>
      <c r="C420" s="26" t="s">
        <v>333</v>
      </c>
      <c r="D420" s="17" t="s">
        <v>254</v>
      </c>
      <c r="E420" s="26">
        <v>4163</v>
      </c>
      <c r="F420" s="17" t="s">
        <v>100</v>
      </c>
      <c r="G420" s="26" t="s">
        <v>490</v>
      </c>
      <c r="H420" s="17" t="str">
        <f t="shared" si="12"/>
        <v>SMU_4163_C2_S13</v>
      </c>
      <c r="I420" s="26">
        <v>959</v>
      </c>
      <c r="J420" s="18" t="s">
        <v>518</v>
      </c>
      <c r="K420" s="27" t="s">
        <v>105</v>
      </c>
      <c r="L420" s="18" t="str">
        <f t="shared" si="11"/>
        <v>P138_A6</v>
      </c>
      <c r="M420" s="43" t="s">
        <v>542</v>
      </c>
      <c r="O420" s="33"/>
      <c r="P420" s="41" t="s">
        <v>98</v>
      </c>
      <c r="Q420" s="32"/>
    </row>
    <row r="421" spans="2:17" x14ac:dyDescent="0.25">
      <c r="B421" s="25">
        <v>416</v>
      </c>
      <c r="C421" s="26" t="s">
        <v>333</v>
      </c>
      <c r="D421" s="17" t="s">
        <v>254</v>
      </c>
      <c r="E421" s="26">
        <v>4163</v>
      </c>
      <c r="F421" s="17" t="s">
        <v>100</v>
      </c>
      <c r="G421" s="26" t="s">
        <v>490</v>
      </c>
      <c r="H421" s="17" t="str">
        <f t="shared" si="12"/>
        <v>SMU_4163_C2_S13</v>
      </c>
      <c r="I421" s="26">
        <v>958</v>
      </c>
      <c r="J421" s="18" t="s">
        <v>518</v>
      </c>
      <c r="K421" s="27" t="s">
        <v>104</v>
      </c>
      <c r="L421" s="18" t="str">
        <f t="shared" si="11"/>
        <v>P138_A5</v>
      </c>
      <c r="M421" s="43" t="s">
        <v>543</v>
      </c>
      <c r="O421" s="33"/>
      <c r="P421" s="41" t="s">
        <v>98</v>
      </c>
      <c r="Q421" s="32"/>
    </row>
    <row r="422" spans="2:17" x14ac:dyDescent="0.25">
      <c r="B422" s="25">
        <v>417</v>
      </c>
      <c r="C422" s="26" t="s">
        <v>333</v>
      </c>
      <c r="D422" s="17" t="s">
        <v>254</v>
      </c>
      <c r="E422" s="26">
        <v>4163</v>
      </c>
      <c r="F422" s="17" t="s">
        <v>100</v>
      </c>
      <c r="G422" s="26" t="s">
        <v>490</v>
      </c>
      <c r="H422" s="17" t="str">
        <f t="shared" si="12"/>
        <v>SMU_4163_C2_S13</v>
      </c>
      <c r="I422" s="26">
        <v>969</v>
      </c>
      <c r="J422" s="18" t="s">
        <v>518</v>
      </c>
      <c r="K422" s="27" t="s">
        <v>108</v>
      </c>
      <c r="L422" s="18" t="str">
        <f t="shared" si="11"/>
        <v>P138_C5</v>
      </c>
      <c r="M422" s="43" t="s">
        <v>544</v>
      </c>
      <c r="O422" s="33"/>
      <c r="P422" s="41" t="s">
        <v>98</v>
      </c>
      <c r="Q422" s="32"/>
    </row>
    <row r="423" spans="2:17" x14ac:dyDescent="0.25">
      <c r="B423" s="25">
        <v>418</v>
      </c>
      <c r="C423" s="26" t="s">
        <v>333</v>
      </c>
      <c r="D423" s="17" t="s">
        <v>254</v>
      </c>
      <c r="E423" s="26">
        <v>4163</v>
      </c>
      <c r="F423" s="17" t="s">
        <v>100</v>
      </c>
      <c r="G423" s="26" t="s">
        <v>490</v>
      </c>
      <c r="H423" s="17" t="str">
        <f t="shared" si="12"/>
        <v>SMU_4163_C2_S13</v>
      </c>
      <c r="I423" s="26">
        <v>935</v>
      </c>
      <c r="J423" s="18" t="s">
        <v>491</v>
      </c>
      <c r="K423" s="27" t="s">
        <v>88</v>
      </c>
      <c r="L423" s="18" t="str">
        <f t="shared" si="11"/>
        <v>P139_C3</v>
      </c>
      <c r="M423" s="43" t="s">
        <v>545</v>
      </c>
      <c r="O423" s="33"/>
      <c r="P423" s="41" t="s">
        <v>98</v>
      </c>
      <c r="Q423" s="32"/>
    </row>
    <row r="424" spans="2:17" x14ac:dyDescent="0.25">
      <c r="B424" s="25">
        <v>419</v>
      </c>
      <c r="C424" s="26" t="s">
        <v>333</v>
      </c>
      <c r="D424" s="17" t="s">
        <v>254</v>
      </c>
      <c r="E424" s="26">
        <v>4163</v>
      </c>
      <c r="F424" s="17" t="s">
        <v>100</v>
      </c>
      <c r="G424" s="26" t="s">
        <v>490</v>
      </c>
      <c r="H424" s="17" t="str">
        <f t="shared" si="12"/>
        <v>SMU_4163_C2_S13</v>
      </c>
      <c r="I424" s="26">
        <v>936</v>
      </c>
      <c r="J424" s="18" t="s">
        <v>491</v>
      </c>
      <c r="K424" s="27" t="s">
        <v>221</v>
      </c>
      <c r="L424" s="18" t="str">
        <f t="shared" si="11"/>
        <v>P139_C4</v>
      </c>
      <c r="M424" s="43" t="s">
        <v>545</v>
      </c>
      <c r="O424" s="33"/>
      <c r="P424" s="41" t="s">
        <v>98</v>
      </c>
      <c r="Q424" s="32"/>
    </row>
    <row r="425" spans="2:17" x14ac:dyDescent="0.25">
      <c r="B425" s="25">
        <v>420</v>
      </c>
      <c r="C425" s="26" t="s">
        <v>333</v>
      </c>
      <c r="D425" s="17" t="s">
        <v>254</v>
      </c>
      <c r="E425" s="26">
        <v>4163</v>
      </c>
      <c r="F425" s="17" t="s">
        <v>100</v>
      </c>
      <c r="G425" s="26" t="s">
        <v>490</v>
      </c>
      <c r="H425" s="17" t="str">
        <f t="shared" si="12"/>
        <v>SMU_4163_C2_S13</v>
      </c>
      <c r="I425" s="26">
        <v>939</v>
      </c>
      <c r="J425" s="18" t="s">
        <v>491</v>
      </c>
      <c r="K425" s="27" t="s">
        <v>89</v>
      </c>
      <c r="L425" s="18" t="str">
        <f t="shared" si="11"/>
        <v>P139_D3</v>
      </c>
      <c r="M425" s="43" t="s">
        <v>545</v>
      </c>
      <c r="O425" s="33"/>
      <c r="P425" s="41" t="s">
        <v>98</v>
      </c>
      <c r="Q425" s="32"/>
    </row>
    <row r="426" spans="2:17" x14ac:dyDescent="0.25">
      <c r="B426" s="25">
        <v>421</v>
      </c>
      <c r="C426" s="26" t="s">
        <v>333</v>
      </c>
      <c r="D426" s="17" t="s">
        <v>254</v>
      </c>
      <c r="E426" s="26">
        <v>4163</v>
      </c>
      <c r="F426" s="17" t="s">
        <v>100</v>
      </c>
      <c r="G426" s="26" t="s">
        <v>490</v>
      </c>
      <c r="H426" s="17" t="str">
        <f t="shared" si="12"/>
        <v>SMU_4163_C2_S13</v>
      </c>
      <c r="I426" s="26">
        <v>940</v>
      </c>
      <c r="J426" s="18" t="s">
        <v>491</v>
      </c>
      <c r="K426" s="27" t="s">
        <v>168</v>
      </c>
      <c r="L426" s="18" t="str">
        <f t="shared" si="11"/>
        <v>P139_D4</v>
      </c>
      <c r="M426" s="43" t="s">
        <v>545</v>
      </c>
      <c r="O426" s="33"/>
      <c r="P426" s="41" t="s">
        <v>98</v>
      </c>
      <c r="Q426" s="32"/>
    </row>
    <row r="427" spans="2:17" x14ac:dyDescent="0.25">
      <c r="B427" s="25">
        <v>422</v>
      </c>
      <c r="C427" s="26" t="s">
        <v>333</v>
      </c>
      <c r="D427" s="17" t="s">
        <v>254</v>
      </c>
      <c r="E427" s="26">
        <v>4163</v>
      </c>
      <c r="F427" s="17" t="s">
        <v>100</v>
      </c>
      <c r="G427" s="26" t="s">
        <v>490</v>
      </c>
      <c r="H427" s="17" t="str">
        <f t="shared" si="12"/>
        <v>SMU_4163_C2_S13</v>
      </c>
      <c r="I427" s="26">
        <v>967</v>
      </c>
      <c r="J427" s="18" t="s">
        <v>518</v>
      </c>
      <c r="K427" s="27" t="s">
        <v>88</v>
      </c>
      <c r="L427" s="18" t="str">
        <f t="shared" si="11"/>
        <v>P138_C3</v>
      </c>
      <c r="M427" s="43" t="s">
        <v>546</v>
      </c>
      <c r="O427" s="33"/>
      <c r="P427" s="41" t="s">
        <v>98</v>
      </c>
      <c r="Q427" s="32"/>
    </row>
    <row r="428" spans="2:17" x14ac:dyDescent="0.25">
      <c r="B428" s="25">
        <v>423</v>
      </c>
      <c r="C428" s="26" t="s">
        <v>333</v>
      </c>
      <c r="D428" s="17" t="s">
        <v>254</v>
      </c>
      <c r="E428" s="26">
        <v>4163</v>
      </c>
      <c r="F428" s="17" t="s">
        <v>100</v>
      </c>
      <c r="G428" s="26" t="s">
        <v>490</v>
      </c>
      <c r="H428" s="17" t="str">
        <f t="shared" si="12"/>
        <v>SMU_4163_C2_S13</v>
      </c>
      <c r="I428" s="26">
        <v>968</v>
      </c>
      <c r="J428" s="18" t="s">
        <v>518</v>
      </c>
      <c r="K428" s="27" t="s">
        <v>221</v>
      </c>
      <c r="L428" s="18" t="str">
        <f t="shared" si="11"/>
        <v>P138_C4</v>
      </c>
      <c r="M428" s="43" t="s">
        <v>546</v>
      </c>
      <c r="O428" s="33"/>
      <c r="P428" s="41" t="s">
        <v>98</v>
      </c>
      <c r="Q428" s="32"/>
    </row>
    <row r="429" spans="2:17" x14ac:dyDescent="0.25">
      <c r="B429" s="25">
        <v>424</v>
      </c>
      <c r="C429" s="26" t="s">
        <v>333</v>
      </c>
      <c r="D429" s="17" t="s">
        <v>254</v>
      </c>
      <c r="E429" s="26">
        <v>4163</v>
      </c>
      <c r="F429" s="17" t="s">
        <v>100</v>
      </c>
      <c r="G429" s="26" t="s">
        <v>490</v>
      </c>
      <c r="H429" s="17" t="str">
        <f t="shared" si="12"/>
        <v>SMU_4163_C2_S13</v>
      </c>
      <c r="I429" s="26">
        <v>971</v>
      </c>
      <c r="J429" s="18" t="s">
        <v>518</v>
      </c>
      <c r="K429" s="27" t="s">
        <v>89</v>
      </c>
      <c r="L429" s="18" t="str">
        <f t="shared" si="11"/>
        <v>P138_D3</v>
      </c>
      <c r="M429" s="43" t="s">
        <v>546</v>
      </c>
      <c r="O429" s="33"/>
      <c r="P429" s="41" t="s">
        <v>98</v>
      </c>
      <c r="Q429" s="32"/>
    </row>
    <row r="430" spans="2:17" x14ac:dyDescent="0.25">
      <c r="B430" s="25">
        <v>425</v>
      </c>
      <c r="C430" s="26" t="s">
        <v>333</v>
      </c>
      <c r="D430" s="17" t="s">
        <v>254</v>
      </c>
      <c r="E430" s="26">
        <v>4163</v>
      </c>
      <c r="F430" s="17" t="s">
        <v>100</v>
      </c>
      <c r="G430" s="26" t="s">
        <v>490</v>
      </c>
      <c r="H430" s="17" t="str">
        <f t="shared" si="12"/>
        <v>SMU_4163_C2_S13</v>
      </c>
      <c r="I430" s="26">
        <v>972</v>
      </c>
      <c r="J430" s="18" t="s">
        <v>518</v>
      </c>
      <c r="K430" s="27" t="s">
        <v>168</v>
      </c>
      <c r="L430" s="18" t="str">
        <f t="shared" si="11"/>
        <v>P138_D4</v>
      </c>
      <c r="M430" s="43" t="s">
        <v>546</v>
      </c>
      <c r="O430" s="33"/>
      <c r="P430" s="41" t="s">
        <v>98</v>
      </c>
      <c r="Q430" s="32"/>
    </row>
    <row r="431" spans="2:17" x14ac:dyDescent="0.25">
      <c r="B431" s="34">
        <v>426</v>
      </c>
      <c r="C431" s="35" t="s">
        <v>333</v>
      </c>
      <c r="D431" s="36" t="s">
        <v>254</v>
      </c>
      <c r="E431" s="35">
        <v>4163</v>
      </c>
      <c r="F431" s="36" t="s">
        <v>100</v>
      </c>
      <c r="G431" s="35" t="s">
        <v>547</v>
      </c>
      <c r="H431" s="36" t="str">
        <f t="shared" si="12"/>
        <v>SMU_4163_C2_S14</v>
      </c>
      <c r="I431" s="35">
        <v>986</v>
      </c>
      <c r="J431" s="37" t="s">
        <v>548</v>
      </c>
      <c r="K431" s="38" t="s">
        <v>75</v>
      </c>
      <c r="L431" s="37" t="str">
        <f t="shared" si="11"/>
        <v>P171_A1</v>
      </c>
      <c r="M431" s="48" t="s">
        <v>549</v>
      </c>
      <c r="N431" s="36"/>
      <c r="O431" s="40"/>
      <c r="P431" s="41" t="s">
        <v>98</v>
      </c>
      <c r="Q431" s="42"/>
    </row>
    <row r="432" spans="2:17" x14ac:dyDescent="0.25">
      <c r="B432" s="34">
        <v>427</v>
      </c>
      <c r="C432" s="35" t="s">
        <v>333</v>
      </c>
      <c r="D432" s="36" t="s">
        <v>254</v>
      </c>
      <c r="E432" s="35">
        <v>4163</v>
      </c>
      <c r="F432" s="36" t="s">
        <v>100</v>
      </c>
      <c r="G432" s="35" t="s">
        <v>547</v>
      </c>
      <c r="H432" s="36" t="str">
        <f t="shared" si="12"/>
        <v>SMU_4163_C2_S14</v>
      </c>
      <c r="I432" s="35">
        <v>987</v>
      </c>
      <c r="J432" s="37" t="s">
        <v>548</v>
      </c>
      <c r="K432" s="38" t="s">
        <v>81</v>
      </c>
      <c r="L432" s="37" t="str">
        <f t="shared" si="11"/>
        <v>P171_A2</v>
      </c>
      <c r="M432" s="48" t="s">
        <v>550</v>
      </c>
      <c r="N432" s="36"/>
      <c r="O432" s="40"/>
      <c r="P432" s="41" t="s">
        <v>98</v>
      </c>
      <c r="Q432" s="42"/>
    </row>
    <row r="433" spans="2:17" x14ac:dyDescent="0.25">
      <c r="B433" s="34">
        <v>428</v>
      </c>
      <c r="C433" s="35" t="s">
        <v>333</v>
      </c>
      <c r="D433" s="36" t="s">
        <v>254</v>
      </c>
      <c r="E433" s="35">
        <v>4163</v>
      </c>
      <c r="F433" s="36" t="s">
        <v>100</v>
      </c>
      <c r="G433" s="35" t="s">
        <v>547</v>
      </c>
      <c r="H433" s="36" t="str">
        <f t="shared" si="12"/>
        <v>SMU_4163_C2_S14</v>
      </c>
      <c r="I433" s="35">
        <v>992</v>
      </c>
      <c r="J433" s="37" t="s">
        <v>548</v>
      </c>
      <c r="K433" s="38" t="s">
        <v>80</v>
      </c>
      <c r="L433" s="37" t="str">
        <f t="shared" si="11"/>
        <v>P171_B1</v>
      </c>
      <c r="M433" s="48" t="s">
        <v>551</v>
      </c>
      <c r="N433" s="36"/>
      <c r="O433" s="40"/>
      <c r="P433" s="41" t="s">
        <v>98</v>
      </c>
      <c r="Q433" s="42"/>
    </row>
    <row r="434" spans="2:17" x14ac:dyDescent="0.25">
      <c r="B434" s="34">
        <v>429</v>
      </c>
      <c r="C434" s="35" t="s">
        <v>333</v>
      </c>
      <c r="D434" s="36" t="s">
        <v>254</v>
      </c>
      <c r="E434" s="35">
        <v>4163</v>
      </c>
      <c r="F434" s="36" t="s">
        <v>100</v>
      </c>
      <c r="G434" s="35" t="s">
        <v>547</v>
      </c>
      <c r="H434" s="36" t="str">
        <f t="shared" si="12"/>
        <v>SMU_4163_C2_S14</v>
      </c>
      <c r="I434" s="35">
        <v>993</v>
      </c>
      <c r="J434" s="37" t="s">
        <v>548</v>
      </c>
      <c r="K434" s="38" t="s">
        <v>84</v>
      </c>
      <c r="L434" s="37" t="str">
        <f t="shared" si="11"/>
        <v>P171_B2</v>
      </c>
      <c r="M434" s="48" t="s">
        <v>552</v>
      </c>
      <c r="N434" s="36"/>
      <c r="O434" s="40"/>
      <c r="P434" s="41" t="s">
        <v>98</v>
      </c>
      <c r="Q434" s="42"/>
    </row>
    <row r="435" spans="2:17" x14ac:dyDescent="0.25">
      <c r="B435" s="34">
        <v>430</v>
      </c>
      <c r="C435" s="35" t="s">
        <v>333</v>
      </c>
      <c r="D435" s="36" t="s">
        <v>254</v>
      </c>
      <c r="E435" s="35">
        <v>4163</v>
      </c>
      <c r="F435" s="36" t="s">
        <v>100</v>
      </c>
      <c r="G435" s="35" t="s">
        <v>547</v>
      </c>
      <c r="H435" s="36" t="str">
        <f t="shared" si="12"/>
        <v>SMU_4163_C2_S14</v>
      </c>
      <c r="I435" s="35">
        <v>997</v>
      </c>
      <c r="J435" s="37" t="s">
        <v>548</v>
      </c>
      <c r="K435" s="38" t="s">
        <v>99</v>
      </c>
      <c r="L435" s="37" t="str">
        <f t="shared" si="11"/>
        <v>P171_C1</v>
      </c>
      <c r="M435" s="48" t="s">
        <v>553</v>
      </c>
      <c r="N435" s="36"/>
      <c r="O435" s="40"/>
      <c r="P435" s="41" t="s">
        <v>98</v>
      </c>
      <c r="Q435" s="42"/>
    </row>
    <row r="436" spans="2:17" x14ac:dyDescent="0.25">
      <c r="B436" s="34">
        <v>431</v>
      </c>
      <c r="C436" s="35" t="s">
        <v>333</v>
      </c>
      <c r="D436" s="36" t="s">
        <v>254</v>
      </c>
      <c r="E436" s="35">
        <v>4163</v>
      </c>
      <c r="F436" s="36" t="s">
        <v>100</v>
      </c>
      <c r="G436" s="35" t="s">
        <v>547</v>
      </c>
      <c r="H436" s="36" t="str">
        <f t="shared" si="12"/>
        <v>SMU_4163_C2_S14</v>
      </c>
      <c r="I436" s="35">
        <v>998</v>
      </c>
      <c r="J436" s="37" t="s">
        <v>548</v>
      </c>
      <c r="K436" s="38" t="s">
        <v>100</v>
      </c>
      <c r="L436" s="37" t="str">
        <f t="shared" si="11"/>
        <v>P171_C2</v>
      </c>
      <c r="M436" s="48" t="s">
        <v>554</v>
      </c>
      <c r="N436" s="36"/>
      <c r="O436" s="40"/>
      <c r="P436" s="41" t="s">
        <v>98</v>
      </c>
      <c r="Q436" s="42"/>
    </row>
    <row r="437" spans="2:17" x14ac:dyDescent="0.25">
      <c r="B437" s="34">
        <v>432</v>
      </c>
      <c r="C437" s="35" t="s">
        <v>333</v>
      </c>
      <c r="D437" s="36" t="s">
        <v>254</v>
      </c>
      <c r="E437" s="35">
        <v>4163</v>
      </c>
      <c r="F437" s="36" t="s">
        <v>100</v>
      </c>
      <c r="G437" s="35" t="s">
        <v>547</v>
      </c>
      <c r="H437" s="36" t="str">
        <f t="shared" si="12"/>
        <v>SMU_4163_C2_S14</v>
      </c>
      <c r="I437" s="35">
        <v>988</v>
      </c>
      <c r="J437" s="37" t="s">
        <v>548</v>
      </c>
      <c r="K437" s="38" t="s">
        <v>85</v>
      </c>
      <c r="L437" s="37" t="str">
        <f t="shared" si="11"/>
        <v>P171_A3</v>
      </c>
      <c r="M437" s="48" t="s">
        <v>555</v>
      </c>
      <c r="N437" s="36"/>
      <c r="O437" s="40"/>
      <c r="P437" s="41" t="s">
        <v>98</v>
      </c>
      <c r="Q437" s="42"/>
    </row>
    <row r="438" spans="2:17" x14ac:dyDescent="0.25">
      <c r="B438" s="34">
        <v>433</v>
      </c>
      <c r="C438" s="35" t="s">
        <v>333</v>
      </c>
      <c r="D438" s="36" t="s">
        <v>254</v>
      </c>
      <c r="E438" s="35">
        <v>4163</v>
      </c>
      <c r="F438" s="36" t="s">
        <v>100</v>
      </c>
      <c r="G438" s="35" t="s">
        <v>547</v>
      </c>
      <c r="H438" s="36" t="str">
        <f t="shared" si="12"/>
        <v>SMU_4163_C2_S14</v>
      </c>
      <c r="I438" s="35">
        <v>994</v>
      </c>
      <c r="J438" s="37" t="s">
        <v>548</v>
      </c>
      <c r="K438" s="38" t="s">
        <v>87</v>
      </c>
      <c r="L438" s="37" t="str">
        <f t="shared" si="11"/>
        <v>P171_B3</v>
      </c>
      <c r="M438" s="48" t="s">
        <v>556</v>
      </c>
      <c r="N438" s="36"/>
      <c r="O438" s="40"/>
      <c r="P438" s="41" t="s">
        <v>98</v>
      </c>
      <c r="Q438" s="42"/>
    </row>
    <row r="439" spans="2:17" x14ac:dyDescent="0.25">
      <c r="B439" s="34">
        <v>434</v>
      </c>
      <c r="C439" s="35" t="s">
        <v>333</v>
      </c>
      <c r="D439" s="36" t="s">
        <v>254</v>
      </c>
      <c r="E439" s="35">
        <v>4163</v>
      </c>
      <c r="F439" s="36" t="s">
        <v>100</v>
      </c>
      <c r="G439" s="35" t="s">
        <v>547</v>
      </c>
      <c r="H439" s="36" t="str">
        <f t="shared" si="12"/>
        <v>SMU_4163_C2_S14</v>
      </c>
      <c r="I439" s="35">
        <v>1007</v>
      </c>
      <c r="J439" s="37" t="s">
        <v>548</v>
      </c>
      <c r="K439" s="38" t="s">
        <v>119</v>
      </c>
      <c r="L439" s="37" t="str">
        <f t="shared" si="11"/>
        <v>P171_E1</v>
      </c>
      <c r="M439" s="48" t="s">
        <v>557</v>
      </c>
      <c r="N439" s="36"/>
      <c r="O439" s="40"/>
      <c r="P439" s="41" t="s">
        <v>98</v>
      </c>
      <c r="Q439" s="42"/>
    </row>
    <row r="440" spans="2:17" x14ac:dyDescent="0.25">
      <c r="B440" s="34">
        <v>435</v>
      </c>
      <c r="C440" s="35" t="s">
        <v>333</v>
      </c>
      <c r="D440" s="36" t="s">
        <v>254</v>
      </c>
      <c r="E440" s="35">
        <v>4163</v>
      </c>
      <c r="F440" s="36" t="s">
        <v>100</v>
      </c>
      <c r="G440" s="35" t="s">
        <v>547</v>
      </c>
      <c r="H440" s="36" t="str">
        <f t="shared" si="12"/>
        <v>SMU_4163_C2_S14</v>
      </c>
      <c r="I440" s="35">
        <v>1008</v>
      </c>
      <c r="J440" s="37" t="s">
        <v>548</v>
      </c>
      <c r="K440" s="38" t="s">
        <v>120</v>
      </c>
      <c r="L440" s="37" t="str">
        <f t="shared" si="11"/>
        <v>P171_E2</v>
      </c>
      <c r="M440" s="48" t="s">
        <v>558</v>
      </c>
      <c r="N440" s="36"/>
      <c r="O440" s="40"/>
      <c r="P440" s="41" t="s">
        <v>98</v>
      </c>
      <c r="Q440" s="42"/>
    </row>
    <row r="441" spans="2:17" x14ac:dyDescent="0.25">
      <c r="B441" s="34">
        <v>436</v>
      </c>
      <c r="C441" s="35" t="s">
        <v>333</v>
      </c>
      <c r="D441" s="36" t="s">
        <v>254</v>
      </c>
      <c r="E441" s="35">
        <v>4163</v>
      </c>
      <c r="F441" s="36" t="s">
        <v>100</v>
      </c>
      <c r="G441" s="35" t="s">
        <v>547</v>
      </c>
      <c r="H441" s="36" t="str">
        <f t="shared" si="12"/>
        <v>SMU_4163_C2_S14</v>
      </c>
      <c r="I441" s="35">
        <v>1012</v>
      </c>
      <c r="J441" s="37" t="s">
        <v>548</v>
      </c>
      <c r="K441" s="38" t="s">
        <v>121</v>
      </c>
      <c r="L441" s="37" t="str">
        <f t="shared" si="11"/>
        <v>P171_F1</v>
      </c>
      <c r="M441" s="48" t="s">
        <v>559</v>
      </c>
      <c r="N441" s="36"/>
      <c r="O441" s="40"/>
      <c r="P441" s="41" t="s">
        <v>98</v>
      </c>
      <c r="Q441" s="42"/>
    </row>
    <row r="442" spans="2:17" x14ac:dyDescent="0.25">
      <c r="B442" s="34">
        <v>437</v>
      </c>
      <c r="C442" s="35" t="s">
        <v>333</v>
      </c>
      <c r="D442" s="36" t="s">
        <v>254</v>
      </c>
      <c r="E442" s="35">
        <v>4163</v>
      </c>
      <c r="F442" s="36" t="s">
        <v>100</v>
      </c>
      <c r="G442" s="35" t="s">
        <v>547</v>
      </c>
      <c r="H442" s="36" t="str">
        <f t="shared" si="12"/>
        <v>SMU_4163_C2_S14</v>
      </c>
      <c r="I442" s="35">
        <v>1013</v>
      </c>
      <c r="J442" s="37" t="s">
        <v>548</v>
      </c>
      <c r="K442" s="38" t="s">
        <v>92</v>
      </c>
      <c r="L442" s="37" t="str">
        <f t="shared" si="11"/>
        <v>P171_F2</v>
      </c>
      <c r="M442" s="48" t="s">
        <v>560</v>
      </c>
      <c r="N442" s="36"/>
      <c r="O442" s="40"/>
      <c r="P442" s="41" t="s">
        <v>98</v>
      </c>
      <c r="Q442" s="42"/>
    </row>
    <row r="443" spans="2:17" x14ac:dyDescent="0.25">
      <c r="B443" s="34">
        <v>438</v>
      </c>
      <c r="C443" s="35" t="s">
        <v>333</v>
      </c>
      <c r="D443" s="36" t="s">
        <v>254</v>
      </c>
      <c r="E443" s="35">
        <v>4163</v>
      </c>
      <c r="F443" s="36" t="s">
        <v>100</v>
      </c>
      <c r="G443" s="35" t="s">
        <v>547</v>
      </c>
      <c r="H443" s="36" t="str">
        <f t="shared" si="12"/>
        <v>SMU_4163_C2_S14</v>
      </c>
      <c r="I443" s="35">
        <v>1002</v>
      </c>
      <c r="J443" s="37" t="s">
        <v>548</v>
      </c>
      <c r="K443" s="38" t="s">
        <v>118</v>
      </c>
      <c r="L443" s="37" t="str">
        <f t="shared" si="11"/>
        <v>P171_D2</v>
      </c>
      <c r="M443" s="48" t="s">
        <v>561</v>
      </c>
      <c r="N443" s="36"/>
      <c r="O443" s="40"/>
      <c r="P443" s="41" t="s">
        <v>98</v>
      </c>
      <c r="Q443" s="42"/>
    </row>
    <row r="444" spans="2:17" x14ac:dyDescent="0.25">
      <c r="B444" s="34">
        <v>439</v>
      </c>
      <c r="C444" s="35" t="s">
        <v>333</v>
      </c>
      <c r="D444" s="36" t="s">
        <v>254</v>
      </c>
      <c r="E444" s="35">
        <v>4163</v>
      </c>
      <c r="F444" s="36" t="s">
        <v>100</v>
      </c>
      <c r="G444" s="35" t="s">
        <v>547</v>
      </c>
      <c r="H444" s="36" t="str">
        <f t="shared" si="12"/>
        <v>SMU_4163_C2_S14</v>
      </c>
      <c r="I444" s="35">
        <v>1017</v>
      </c>
      <c r="J444" s="37" t="s">
        <v>548</v>
      </c>
      <c r="K444" s="38" t="s">
        <v>130</v>
      </c>
      <c r="L444" s="37" t="str">
        <f t="shared" si="11"/>
        <v>P171_F6</v>
      </c>
      <c r="M444" s="48" t="s">
        <v>562</v>
      </c>
      <c r="N444" s="36"/>
      <c r="O444" s="40"/>
      <c r="P444" s="41" t="s">
        <v>98</v>
      </c>
      <c r="Q444" s="42"/>
    </row>
    <row r="445" spans="2:17" x14ac:dyDescent="0.25">
      <c r="B445" s="34">
        <v>440</v>
      </c>
      <c r="C445" s="35" t="s">
        <v>333</v>
      </c>
      <c r="D445" s="36" t="s">
        <v>254</v>
      </c>
      <c r="E445" s="35">
        <v>4163</v>
      </c>
      <c r="F445" s="36" t="s">
        <v>100</v>
      </c>
      <c r="G445" s="35" t="s">
        <v>547</v>
      </c>
      <c r="H445" s="36" t="str">
        <f t="shared" si="12"/>
        <v>SMU_4163_C2_S14</v>
      </c>
      <c r="I445" s="35">
        <v>1016</v>
      </c>
      <c r="J445" s="37" t="s">
        <v>548</v>
      </c>
      <c r="K445" s="38" t="s">
        <v>129</v>
      </c>
      <c r="L445" s="37" t="str">
        <f t="shared" si="11"/>
        <v>P171_F5</v>
      </c>
      <c r="M445" s="48" t="s">
        <v>563</v>
      </c>
      <c r="N445" s="36"/>
      <c r="O445" s="40"/>
      <c r="P445" s="41" t="s">
        <v>98</v>
      </c>
      <c r="Q445" s="42"/>
    </row>
    <row r="446" spans="2:17" x14ac:dyDescent="0.25">
      <c r="B446" s="34">
        <v>441</v>
      </c>
      <c r="C446" s="35" t="s">
        <v>333</v>
      </c>
      <c r="D446" s="36" t="s">
        <v>254</v>
      </c>
      <c r="E446" s="35">
        <v>4163</v>
      </c>
      <c r="F446" s="36" t="s">
        <v>100</v>
      </c>
      <c r="G446" s="35" t="s">
        <v>547</v>
      </c>
      <c r="H446" s="36" t="str">
        <f t="shared" si="12"/>
        <v>SMU_4163_C2_S14</v>
      </c>
      <c r="I446" s="35">
        <v>1011</v>
      </c>
      <c r="J446" s="37" t="s">
        <v>548</v>
      </c>
      <c r="K446" s="38" t="s">
        <v>127</v>
      </c>
      <c r="L446" s="37" t="str">
        <f t="shared" si="11"/>
        <v>P171_E6</v>
      </c>
      <c r="M446" s="48" t="s">
        <v>564</v>
      </c>
      <c r="N446" s="36"/>
      <c r="O446" s="40"/>
      <c r="P446" s="41" t="s">
        <v>98</v>
      </c>
      <c r="Q446" s="42"/>
    </row>
    <row r="447" spans="2:17" x14ac:dyDescent="0.25">
      <c r="B447" s="34">
        <v>442</v>
      </c>
      <c r="C447" s="35" t="s">
        <v>333</v>
      </c>
      <c r="D447" s="36" t="s">
        <v>254</v>
      </c>
      <c r="E447" s="35">
        <v>4163</v>
      </c>
      <c r="F447" s="36" t="s">
        <v>100</v>
      </c>
      <c r="G447" s="35" t="s">
        <v>547</v>
      </c>
      <c r="H447" s="36" t="str">
        <f t="shared" si="12"/>
        <v>SMU_4163_C2_S14</v>
      </c>
      <c r="I447" s="35">
        <v>1010</v>
      </c>
      <c r="J447" s="37" t="s">
        <v>548</v>
      </c>
      <c r="K447" s="38" t="s">
        <v>126</v>
      </c>
      <c r="L447" s="37" t="str">
        <f t="shared" si="11"/>
        <v>P171_E5</v>
      </c>
      <c r="M447" s="48" t="s">
        <v>565</v>
      </c>
      <c r="N447" s="36"/>
      <c r="O447" s="40"/>
      <c r="P447" s="41" t="s">
        <v>98</v>
      </c>
      <c r="Q447" s="42"/>
    </row>
    <row r="448" spans="2:17" x14ac:dyDescent="0.25">
      <c r="B448" s="34">
        <v>443</v>
      </c>
      <c r="C448" s="35" t="s">
        <v>333</v>
      </c>
      <c r="D448" s="36" t="s">
        <v>254</v>
      </c>
      <c r="E448" s="35">
        <v>4163</v>
      </c>
      <c r="F448" s="36" t="s">
        <v>100</v>
      </c>
      <c r="G448" s="35" t="s">
        <v>547</v>
      </c>
      <c r="H448" s="36" t="str">
        <f t="shared" si="12"/>
        <v>SMU_4163_C2_S14</v>
      </c>
      <c r="I448" s="35">
        <v>1006</v>
      </c>
      <c r="J448" s="37" t="s">
        <v>548</v>
      </c>
      <c r="K448" s="38" t="s">
        <v>125</v>
      </c>
      <c r="L448" s="37" t="str">
        <f t="shared" si="11"/>
        <v>P171_D6</v>
      </c>
      <c r="M448" s="48" t="s">
        <v>566</v>
      </c>
      <c r="N448" s="36"/>
      <c r="O448" s="40"/>
      <c r="P448" s="41" t="s">
        <v>98</v>
      </c>
      <c r="Q448" s="42"/>
    </row>
    <row r="449" spans="2:17" x14ac:dyDescent="0.25">
      <c r="B449" s="34">
        <v>444</v>
      </c>
      <c r="C449" s="35" t="s">
        <v>333</v>
      </c>
      <c r="D449" s="36" t="s">
        <v>254</v>
      </c>
      <c r="E449" s="35">
        <v>4163</v>
      </c>
      <c r="F449" s="36" t="s">
        <v>100</v>
      </c>
      <c r="G449" s="35" t="s">
        <v>547</v>
      </c>
      <c r="H449" s="36" t="str">
        <f t="shared" si="12"/>
        <v>SMU_4163_C2_S14</v>
      </c>
      <c r="I449" s="35">
        <v>1005</v>
      </c>
      <c r="J449" s="37" t="s">
        <v>548</v>
      </c>
      <c r="K449" s="38" t="s">
        <v>122</v>
      </c>
      <c r="L449" s="37" t="str">
        <f t="shared" si="11"/>
        <v>P171_D5</v>
      </c>
      <c r="M449" s="48" t="s">
        <v>567</v>
      </c>
      <c r="N449" s="36"/>
      <c r="O449" s="40"/>
      <c r="P449" s="41" t="s">
        <v>98</v>
      </c>
      <c r="Q449" s="42"/>
    </row>
    <row r="450" spans="2:17" x14ac:dyDescent="0.25">
      <c r="B450" s="34">
        <v>445</v>
      </c>
      <c r="C450" s="35" t="s">
        <v>333</v>
      </c>
      <c r="D450" s="36" t="s">
        <v>254</v>
      </c>
      <c r="E450" s="35">
        <v>4163</v>
      </c>
      <c r="F450" s="36" t="s">
        <v>100</v>
      </c>
      <c r="G450" s="35" t="s">
        <v>547</v>
      </c>
      <c r="H450" s="36" t="str">
        <f t="shared" si="12"/>
        <v>SMU_4163_C2_S14</v>
      </c>
      <c r="I450" s="35">
        <v>1015</v>
      </c>
      <c r="J450" s="37" t="s">
        <v>548</v>
      </c>
      <c r="K450" s="38" t="s">
        <v>128</v>
      </c>
      <c r="L450" s="37" t="str">
        <f t="shared" si="11"/>
        <v>P171_F4</v>
      </c>
      <c r="M450" s="48" t="s">
        <v>568</v>
      </c>
      <c r="N450" s="36"/>
      <c r="O450" s="40"/>
      <c r="P450" s="41" t="s">
        <v>98</v>
      </c>
      <c r="Q450" s="42"/>
    </row>
    <row r="451" spans="2:17" x14ac:dyDescent="0.25">
      <c r="B451" s="34">
        <v>446</v>
      </c>
      <c r="C451" s="35" t="s">
        <v>333</v>
      </c>
      <c r="D451" s="36" t="s">
        <v>254</v>
      </c>
      <c r="E451" s="35">
        <v>4163</v>
      </c>
      <c r="F451" s="36" t="s">
        <v>100</v>
      </c>
      <c r="G451" s="35" t="s">
        <v>547</v>
      </c>
      <c r="H451" s="36" t="str">
        <f t="shared" si="12"/>
        <v>SMU_4163_C2_S14</v>
      </c>
      <c r="I451" s="35">
        <v>1009</v>
      </c>
      <c r="J451" s="37" t="s">
        <v>548</v>
      </c>
      <c r="K451" s="38" t="s">
        <v>159</v>
      </c>
      <c r="L451" s="37" t="str">
        <f t="shared" ref="L451:L453" si="13">J452&amp;"_"&amp;K452</f>
        <v>P171_B6</v>
      </c>
      <c r="M451" s="48" t="s">
        <v>569</v>
      </c>
      <c r="N451" s="36"/>
      <c r="O451" s="40"/>
      <c r="P451" s="41" t="s">
        <v>98</v>
      </c>
      <c r="Q451" s="42"/>
    </row>
    <row r="452" spans="2:17" x14ac:dyDescent="0.25">
      <c r="B452" s="34">
        <v>447</v>
      </c>
      <c r="C452" s="35" t="s">
        <v>333</v>
      </c>
      <c r="D452" s="36" t="s">
        <v>254</v>
      </c>
      <c r="E452" s="35">
        <v>4163</v>
      </c>
      <c r="F452" s="36" t="s">
        <v>100</v>
      </c>
      <c r="G452" s="35" t="s">
        <v>547</v>
      </c>
      <c r="H452" s="36" t="str">
        <f t="shared" si="12"/>
        <v>SMU_4163_C2_S14</v>
      </c>
      <c r="I452" s="35">
        <v>996</v>
      </c>
      <c r="J452" s="37" t="s">
        <v>548</v>
      </c>
      <c r="K452" s="38" t="s">
        <v>107</v>
      </c>
      <c r="L452" s="37" t="str">
        <f t="shared" si="13"/>
        <v>P171_B5</v>
      </c>
      <c r="M452" s="48" t="s">
        <v>570</v>
      </c>
      <c r="N452" s="36"/>
      <c r="O452" s="40"/>
      <c r="P452" s="41" t="s">
        <v>98</v>
      </c>
      <c r="Q452" s="42"/>
    </row>
    <row r="453" spans="2:17" x14ac:dyDescent="0.25">
      <c r="B453" s="34">
        <v>448</v>
      </c>
      <c r="C453" s="35" t="s">
        <v>333</v>
      </c>
      <c r="D453" s="36" t="s">
        <v>254</v>
      </c>
      <c r="E453" s="35">
        <v>4163</v>
      </c>
      <c r="F453" s="36" t="s">
        <v>100</v>
      </c>
      <c r="G453" s="35" t="s">
        <v>547</v>
      </c>
      <c r="H453" s="36" t="str">
        <f t="shared" si="12"/>
        <v>SMU_4163_C2_S14</v>
      </c>
      <c r="I453" s="35">
        <v>995</v>
      </c>
      <c r="J453" s="37" t="s">
        <v>548</v>
      </c>
      <c r="K453" s="38" t="s">
        <v>106</v>
      </c>
      <c r="L453" s="37" t="str">
        <f t="shared" si="13"/>
        <v>P171_A6</v>
      </c>
      <c r="M453" s="48" t="s">
        <v>571</v>
      </c>
      <c r="N453" s="36"/>
      <c r="O453" s="40"/>
      <c r="P453" s="41" t="s">
        <v>98</v>
      </c>
      <c r="Q453" s="42"/>
    </row>
    <row r="454" spans="2:17" x14ac:dyDescent="0.25">
      <c r="B454" s="34">
        <v>449</v>
      </c>
      <c r="C454" s="35" t="s">
        <v>333</v>
      </c>
      <c r="D454" s="36" t="s">
        <v>254</v>
      </c>
      <c r="E454" s="35">
        <v>4163</v>
      </c>
      <c r="F454" s="36" t="s">
        <v>100</v>
      </c>
      <c r="G454" s="35" t="s">
        <v>547</v>
      </c>
      <c r="H454" s="36" t="str">
        <f t="shared" si="12"/>
        <v>SMU_4163_C2_S14</v>
      </c>
      <c r="I454" s="35">
        <v>991</v>
      </c>
      <c r="J454" s="37" t="s">
        <v>548</v>
      </c>
      <c r="K454" s="38" t="s">
        <v>105</v>
      </c>
      <c r="L454" s="37" t="str">
        <f t="shared" si="11"/>
        <v>P171_A6</v>
      </c>
      <c r="M454" s="48" t="s">
        <v>572</v>
      </c>
      <c r="N454" s="36"/>
      <c r="O454" s="40"/>
      <c r="P454" s="41" t="s">
        <v>98</v>
      </c>
      <c r="Q454" s="42"/>
    </row>
    <row r="455" spans="2:17" x14ac:dyDescent="0.25">
      <c r="B455" s="34">
        <v>450</v>
      </c>
      <c r="C455" s="35" t="s">
        <v>333</v>
      </c>
      <c r="D455" s="36" t="s">
        <v>254</v>
      </c>
      <c r="E455" s="35">
        <v>4163</v>
      </c>
      <c r="F455" s="36" t="s">
        <v>100</v>
      </c>
      <c r="G455" s="35" t="s">
        <v>547</v>
      </c>
      <c r="H455" s="36" t="str">
        <f t="shared" si="12"/>
        <v>SMU_4163_C2_S14</v>
      </c>
      <c r="I455" s="35">
        <v>990</v>
      </c>
      <c r="J455" s="37" t="s">
        <v>548</v>
      </c>
      <c r="K455" s="38" t="s">
        <v>104</v>
      </c>
      <c r="L455" s="37" t="str">
        <f t="shared" si="11"/>
        <v>P171_A5</v>
      </c>
      <c r="M455" s="48" t="s">
        <v>573</v>
      </c>
      <c r="N455" s="36"/>
      <c r="O455" s="40"/>
      <c r="P455" s="41" t="s">
        <v>98</v>
      </c>
      <c r="Q455" s="42"/>
    </row>
    <row r="456" spans="2:17" x14ac:dyDescent="0.25">
      <c r="B456" s="34">
        <v>451</v>
      </c>
      <c r="C456" s="35" t="s">
        <v>333</v>
      </c>
      <c r="D456" s="36" t="s">
        <v>254</v>
      </c>
      <c r="E456" s="35">
        <v>4163</v>
      </c>
      <c r="F456" s="36" t="s">
        <v>100</v>
      </c>
      <c r="G456" s="35" t="s">
        <v>547</v>
      </c>
      <c r="H456" s="36" t="str">
        <f t="shared" si="12"/>
        <v>SMU_4163_C2_S14</v>
      </c>
      <c r="I456" s="35">
        <v>1001</v>
      </c>
      <c r="J456" s="37" t="s">
        <v>548</v>
      </c>
      <c r="K456" s="38" t="s">
        <v>108</v>
      </c>
      <c r="L456" s="37" t="str">
        <f t="shared" si="11"/>
        <v>P171_C5</v>
      </c>
      <c r="M456" s="48" t="s">
        <v>574</v>
      </c>
      <c r="N456" s="36"/>
      <c r="O456" s="40"/>
      <c r="P456" s="41" t="s">
        <v>98</v>
      </c>
      <c r="Q456" s="42"/>
    </row>
    <row r="457" spans="2:17" x14ac:dyDescent="0.25">
      <c r="B457" s="34">
        <v>452</v>
      </c>
      <c r="C457" s="35" t="s">
        <v>333</v>
      </c>
      <c r="D457" s="36" t="s">
        <v>254</v>
      </c>
      <c r="E457" s="35">
        <v>4163</v>
      </c>
      <c r="F457" s="36" t="s">
        <v>100</v>
      </c>
      <c r="G457" s="35" t="s">
        <v>547</v>
      </c>
      <c r="H457" s="36" t="str">
        <f t="shared" si="12"/>
        <v>SMU_4163_C2_S14</v>
      </c>
      <c r="I457" s="35">
        <v>1018</v>
      </c>
      <c r="J457" s="37" t="s">
        <v>575</v>
      </c>
      <c r="K457" s="38" t="s">
        <v>75</v>
      </c>
      <c r="L457" s="37" t="str">
        <f t="shared" si="11"/>
        <v>P163_A1</v>
      </c>
      <c r="M457" s="48" t="s">
        <v>576</v>
      </c>
      <c r="N457" s="36"/>
      <c r="O457" s="40"/>
      <c r="P457" s="41" t="s">
        <v>98</v>
      </c>
      <c r="Q457" s="42"/>
    </row>
    <row r="458" spans="2:17" x14ac:dyDescent="0.25">
      <c r="B458" s="34">
        <v>453</v>
      </c>
      <c r="C458" s="35" t="s">
        <v>333</v>
      </c>
      <c r="D458" s="36" t="s">
        <v>254</v>
      </c>
      <c r="E458" s="35">
        <v>4163</v>
      </c>
      <c r="F458" s="36" t="s">
        <v>100</v>
      </c>
      <c r="G458" s="35" t="s">
        <v>547</v>
      </c>
      <c r="H458" s="36" t="str">
        <f t="shared" si="12"/>
        <v>SMU_4163_C2_S14</v>
      </c>
      <c r="I458" s="35">
        <v>1019</v>
      </c>
      <c r="J458" s="37" t="s">
        <v>575</v>
      </c>
      <c r="K458" s="38" t="s">
        <v>81</v>
      </c>
      <c r="L458" s="37" t="str">
        <f t="shared" si="11"/>
        <v>P163_A2</v>
      </c>
      <c r="M458" s="48" t="s">
        <v>577</v>
      </c>
      <c r="N458" s="36"/>
      <c r="O458" s="40"/>
      <c r="P458" s="41" t="s">
        <v>98</v>
      </c>
      <c r="Q458" s="42"/>
    </row>
    <row r="459" spans="2:17" x14ac:dyDescent="0.25">
      <c r="B459" s="34">
        <v>454</v>
      </c>
      <c r="C459" s="35" t="s">
        <v>333</v>
      </c>
      <c r="D459" s="36" t="s">
        <v>254</v>
      </c>
      <c r="E459" s="35">
        <v>4163</v>
      </c>
      <c r="F459" s="36" t="s">
        <v>100</v>
      </c>
      <c r="G459" s="35" t="s">
        <v>547</v>
      </c>
      <c r="H459" s="36" t="str">
        <f t="shared" si="12"/>
        <v>SMU_4163_C2_S14</v>
      </c>
      <c r="I459" s="35">
        <v>1024</v>
      </c>
      <c r="J459" s="37" t="s">
        <v>575</v>
      </c>
      <c r="K459" s="38" t="s">
        <v>80</v>
      </c>
      <c r="L459" s="37" t="str">
        <f t="shared" si="11"/>
        <v>P163_B1</v>
      </c>
      <c r="M459" s="48" t="s">
        <v>578</v>
      </c>
      <c r="N459" s="36"/>
      <c r="O459" s="40"/>
      <c r="P459" s="41" t="s">
        <v>98</v>
      </c>
      <c r="Q459" s="42"/>
    </row>
    <row r="460" spans="2:17" x14ac:dyDescent="0.25">
      <c r="B460" s="34">
        <v>455</v>
      </c>
      <c r="C460" s="35" t="s">
        <v>333</v>
      </c>
      <c r="D460" s="36" t="s">
        <v>254</v>
      </c>
      <c r="E460" s="35">
        <v>4163</v>
      </c>
      <c r="F460" s="36" t="s">
        <v>100</v>
      </c>
      <c r="G460" s="35" t="s">
        <v>547</v>
      </c>
      <c r="H460" s="36" t="str">
        <f t="shared" si="12"/>
        <v>SMU_4163_C2_S14</v>
      </c>
      <c r="I460" s="35">
        <v>1025</v>
      </c>
      <c r="J460" s="37" t="s">
        <v>575</v>
      </c>
      <c r="K460" s="38" t="s">
        <v>84</v>
      </c>
      <c r="L460" s="37" t="str">
        <f t="shared" si="11"/>
        <v>P163_B2</v>
      </c>
      <c r="M460" s="48" t="s">
        <v>579</v>
      </c>
      <c r="N460" s="36"/>
      <c r="O460" s="40"/>
      <c r="P460" s="41" t="s">
        <v>98</v>
      </c>
      <c r="Q460" s="42"/>
    </row>
    <row r="461" spans="2:17" x14ac:dyDescent="0.25">
      <c r="B461" s="34">
        <v>456</v>
      </c>
      <c r="C461" s="35" t="s">
        <v>333</v>
      </c>
      <c r="D461" s="36" t="s">
        <v>254</v>
      </c>
      <c r="E461" s="35">
        <v>4163</v>
      </c>
      <c r="F461" s="36" t="s">
        <v>100</v>
      </c>
      <c r="G461" s="35" t="s">
        <v>547</v>
      </c>
      <c r="H461" s="36" t="str">
        <f t="shared" si="12"/>
        <v>SMU_4163_C2_S14</v>
      </c>
      <c r="I461" s="35">
        <v>1029</v>
      </c>
      <c r="J461" s="37" t="s">
        <v>575</v>
      </c>
      <c r="K461" s="38" t="s">
        <v>99</v>
      </c>
      <c r="L461" s="37" t="str">
        <f t="shared" si="11"/>
        <v>P163_C1</v>
      </c>
      <c r="M461" s="48" t="s">
        <v>580</v>
      </c>
      <c r="N461" s="36"/>
      <c r="O461" s="40"/>
      <c r="P461" s="41" t="s">
        <v>98</v>
      </c>
      <c r="Q461" s="42"/>
    </row>
    <row r="462" spans="2:17" x14ac:dyDescent="0.25">
      <c r="B462" s="34">
        <v>457</v>
      </c>
      <c r="C462" s="35" t="s">
        <v>333</v>
      </c>
      <c r="D462" s="36" t="s">
        <v>254</v>
      </c>
      <c r="E462" s="35">
        <v>4163</v>
      </c>
      <c r="F462" s="36" t="s">
        <v>100</v>
      </c>
      <c r="G462" s="35" t="s">
        <v>547</v>
      </c>
      <c r="H462" s="36" t="str">
        <f t="shared" si="12"/>
        <v>SMU_4163_C2_S14</v>
      </c>
      <c r="I462" s="35">
        <v>1030</v>
      </c>
      <c r="J462" s="37" t="s">
        <v>575</v>
      </c>
      <c r="K462" s="38" t="s">
        <v>100</v>
      </c>
      <c r="L462" s="37" t="str">
        <f t="shared" si="11"/>
        <v>P163_C2</v>
      </c>
      <c r="M462" s="48" t="s">
        <v>581</v>
      </c>
      <c r="N462" s="36"/>
      <c r="O462" s="40"/>
      <c r="P462" s="41" t="s">
        <v>98</v>
      </c>
      <c r="Q462" s="42"/>
    </row>
    <row r="463" spans="2:17" x14ac:dyDescent="0.25">
      <c r="B463" s="34">
        <v>458</v>
      </c>
      <c r="C463" s="35" t="s">
        <v>333</v>
      </c>
      <c r="D463" s="36" t="s">
        <v>254</v>
      </c>
      <c r="E463" s="35">
        <v>4163</v>
      </c>
      <c r="F463" s="36" t="s">
        <v>100</v>
      </c>
      <c r="G463" s="35" t="s">
        <v>547</v>
      </c>
      <c r="H463" s="36" t="str">
        <f t="shared" si="12"/>
        <v>SMU_4163_C2_S14</v>
      </c>
      <c r="I463" s="35">
        <v>1020</v>
      </c>
      <c r="J463" s="37" t="s">
        <v>575</v>
      </c>
      <c r="K463" s="38" t="s">
        <v>85</v>
      </c>
      <c r="L463" s="37" t="str">
        <f t="shared" si="11"/>
        <v>P163_A3</v>
      </c>
      <c r="M463" s="48" t="s">
        <v>582</v>
      </c>
      <c r="N463" s="36"/>
      <c r="O463" s="40"/>
      <c r="P463" s="41" t="s">
        <v>98</v>
      </c>
      <c r="Q463" s="42"/>
    </row>
    <row r="464" spans="2:17" x14ac:dyDescent="0.25">
      <c r="B464" s="34">
        <v>459</v>
      </c>
      <c r="C464" s="35" t="s">
        <v>333</v>
      </c>
      <c r="D464" s="36" t="s">
        <v>254</v>
      </c>
      <c r="E464" s="35">
        <v>4163</v>
      </c>
      <c r="F464" s="36" t="s">
        <v>100</v>
      </c>
      <c r="G464" s="35" t="s">
        <v>547</v>
      </c>
      <c r="H464" s="36" t="str">
        <f t="shared" si="12"/>
        <v>SMU_4163_C2_S14</v>
      </c>
      <c r="I464" s="35">
        <v>1026</v>
      </c>
      <c r="J464" s="37" t="s">
        <v>575</v>
      </c>
      <c r="K464" s="38" t="s">
        <v>87</v>
      </c>
      <c r="L464" s="37" t="str">
        <f t="shared" si="11"/>
        <v>P163_B3</v>
      </c>
      <c r="M464" s="48" t="s">
        <v>583</v>
      </c>
      <c r="N464" s="36"/>
      <c r="O464" s="40"/>
      <c r="P464" s="41" t="s">
        <v>98</v>
      </c>
      <c r="Q464" s="42"/>
    </row>
    <row r="465" spans="2:17" x14ac:dyDescent="0.25">
      <c r="B465" s="34">
        <v>460</v>
      </c>
      <c r="C465" s="35" t="s">
        <v>333</v>
      </c>
      <c r="D465" s="36" t="s">
        <v>254</v>
      </c>
      <c r="E465" s="35">
        <v>4163</v>
      </c>
      <c r="F465" s="36" t="s">
        <v>100</v>
      </c>
      <c r="G465" s="35" t="s">
        <v>547</v>
      </c>
      <c r="H465" s="36" t="str">
        <f t="shared" si="12"/>
        <v>SMU_4163_C2_S14</v>
      </c>
      <c r="I465" s="35">
        <v>1039</v>
      </c>
      <c r="J465" s="37" t="s">
        <v>575</v>
      </c>
      <c r="K465" s="38" t="s">
        <v>119</v>
      </c>
      <c r="L465" s="37" t="str">
        <f t="shared" si="11"/>
        <v>P163_E1</v>
      </c>
      <c r="M465" s="48" t="s">
        <v>584</v>
      </c>
      <c r="N465" s="36"/>
      <c r="O465" s="40"/>
      <c r="P465" s="41" t="s">
        <v>98</v>
      </c>
      <c r="Q465" s="42"/>
    </row>
    <row r="466" spans="2:17" x14ac:dyDescent="0.25">
      <c r="B466" s="34">
        <v>461</v>
      </c>
      <c r="C466" s="35" t="s">
        <v>333</v>
      </c>
      <c r="D466" s="36" t="s">
        <v>254</v>
      </c>
      <c r="E466" s="35">
        <v>4163</v>
      </c>
      <c r="F466" s="36" t="s">
        <v>100</v>
      </c>
      <c r="G466" s="35" t="s">
        <v>547</v>
      </c>
      <c r="H466" s="36" t="str">
        <f t="shared" si="12"/>
        <v>SMU_4163_C2_S14</v>
      </c>
      <c r="I466" s="35">
        <v>1040</v>
      </c>
      <c r="J466" s="37" t="s">
        <v>575</v>
      </c>
      <c r="K466" s="38" t="s">
        <v>120</v>
      </c>
      <c r="L466" s="37" t="str">
        <f t="shared" si="11"/>
        <v>P163_E2</v>
      </c>
      <c r="M466" s="48" t="s">
        <v>585</v>
      </c>
      <c r="N466" s="36"/>
      <c r="O466" s="40"/>
      <c r="P466" s="41" t="s">
        <v>98</v>
      </c>
      <c r="Q466" s="42"/>
    </row>
    <row r="467" spans="2:17" x14ac:dyDescent="0.25">
      <c r="B467" s="34">
        <v>462</v>
      </c>
      <c r="C467" s="35" t="s">
        <v>333</v>
      </c>
      <c r="D467" s="36" t="s">
        <v>254</v>
      </c>
      <c r="E467" s="35">
        <v>4163</v>
      </c>
      <c r="F467" s="36" t="s">
        <v>100</v>
      </c>
      <c r="G467" s="35" t="s">
        <v>547</v>
      </c>
      <c r="H467" s="36" t="str">
        <f t="shared" si="12"/>
        <v>SMU_4163_C2_S14</v>
      </c>
      <c r="I467" s="35">
        <v>1044</v>
      </c>
      <c r="J467" s="37" t="s">
        <v>575</v>
      </c>
      <c r="K467" s="38" t="s">
        <v>121</v>
      </c>
      <c r="L467" s="37" t="str">
        <f t="shared" si="11"/>
        <v>P163_F1</v>
      </c>
      <c r="M467" s="48" t="s">
        <v>586</v>
      </c>
      <c r="N467" s="36"/>
      <c r="O467" s="40"/>
      <c r="P467" s="41" t="s">
        <v>98</v>
      </c>
      <c r="Q467" s="42"/>
    </row>
    <row r="468" spans="2:17" x14ac:dyDescent="0.25">
      <c r="B468" s="34">
        <v>463</v>
      </c>
      <c r="C468" s="35" t="s">
        <v>333</v>
      </c>
      <c r="D468" s="36" t="s">
        <v>254</v>
      </c>
      <c r="E468" s="35">
        <v>4163</v>
      </c>
      <c r="F468" s="36" t="s">
        <v>100</v>
      </c>
      <c r="G468" s="35" t="s">
        <v>547</v>
      </c>
      <c r="H468" s="36" t="str">
        <f t="shared" si="12"/>
        <v>SMU_4163_C2_S14</v>
      </c>
      <c r="I468" s="35">
        <v>1045</v>
      </c>
      <c r="J468" s="37" t="s">
        <v>575</v>
      </c>
      <c r="K468" s="38" t="s">
        <v>92</v>
      </c>
      <c r="L468" s="37" t="str">
        <f t="shared" ref="L468:L531" si="14">J468&amp;"_"&amp;K468</f>
        <v>P163_F2</v>
      </c>
      <c r="M468" s="48" t="s">
        <v>587</v>
      </c>
      <c r="N468" s="36"/>
      <c r="O468" s="40"/>
      <c r="P468" s="41" t="s">
        <v>98</v>
      </c>
      <c r="Q468" s="42"/>
    </row>
    <row r="469" spans="2:17" x14ac:dyDescent="0.25">
      <c r="B469" s="34">
        <v>464</v>
      </c>
      <c r="C469" s="35" t="s">
        <v>333</v>
      </c>
      <c r="D469" s="36" t="s">
        <v>254</v>
      </c>
      <c r="E469" s="35">
        <v>4163</v>
      </c>
      <c r="F469" s="36" t="s">
        <v>100</v>
      </c>
      <c r="G469" s="35" t="s">
        <v>547</v>
      </c>
      <c r="H469" s="36" t="str">
        <f t="shared" ref="H469:H532" si="15">D469&amp;"_"&amp;E469&amp;"_"&amp;F469&amp;"_"&amp;G469</f>
        <v>SMU_4163_C2_S14</v>
      </c>
      <c r="I469" s="35">
        <v>1034</v>
      </c>
      <c r="J469" s="37" t="s">
        <v>575</v>
      </c>
      <c r="K469" s="38" t="s">
        <v>118</v>
      </c>
      <c r="L469" s="37" t="str">
        <f t="shared" si="14"/>
        <v>P163_D2</v>
      </c>
      <c r="M469" s="48" t="s">
        <v>588</v>
      </c>
      <c r="N469" s="36"/>
      <c r="O469" s="40"/>
      <c r="P469" s="41" t="s">
        <v>98</v>
      </c>
      <c r="Q469" s="42"/>
    </row>
    <row r="470" spans="2:17" x14ac:dyDescent="0.25">
      <c r="B470" s="34">
        <v>465</v>
      </c>
      <c r="C470" s="35" t="s">
        <v>333</v>
      </c>
      <c r="D470" s="36" t="s">
        <v>254</v>
      </c>
      <c r="E470" s="35">
        <v>4163</v>
      </c>
      <c r="F470" s="36" t="s">
        <v>100</v>
      </c>
      <c r="G470" s="35" t="s">
        <v>547</v>
      </c>
      <c r="H470" s="36" t="str">
        <f t="shared" si="15"/>
        <v>SMU_4163_C2_S14</v>
      </c>
      <c r="I470" s="35">
        <v>1048</v>
      </c>
      <c r="J470" s="37" t="s">
        <v>575</v>
      </c>
      <c r="K470" s="38" t="s">
        <v>129</v>
      </c>
      <c r="L470" s="37" t="str">
        <f t="shared" si="14"/>
        <v>P163_F5</v>
      </c>
      <c r="M470" s="48" t="s">
        <v>589</v>
      </c>
      <c r="N470" s="36"/>
      <c r="O470" s="40"/>
      <c r="P470" s="41" t="s">
        <v>98</v>
      </c>
      <c r="Q470" s="42"/>
    </row>
    <row r="471" spans="2:17" x14ac:dyDescent="0.25">
      <c r="B471" s="34">
        <v>466</v>
      </c>
      <c r="C471" s="35" t="s">
        <v>333</v>
      </c>
      <c r="D471" s="36" t="s">
        <v>254</v>
      </c>
      <c r="E471" s="35">
        <v>4163</v>
      </c>
      <c r="F471" s="36" t="s">
        <v>100</v>
      </c>
      <c r="G471" s="35" t="s">
        <v>547</v>
      </c>
      <c r="H471" s="36" t="str">
        <f t="shared" si="15"/>
        <v>SMU_4163_C2_S14</v>
      </c>
      <c r="I471" s="35">
        <v>1043</v>
      </c>
      <c r="J471" s="37" t="s">
        <v>575</v>
      </c>
      <c r="K471" s="38" t="s">
        <v>127</v>
      </c>
      <c r="L471" s="37" t="str">
        <f t="shared" si="14"/>
        <v>P163_E6</v>
      </c>
      <c r="M471" s="48" t="s">
        <v>590</v>
      </c>
      <c r="N471" s="36"/>
      <c r="O471" s="40"/>
      <c r="P471" s="41" t="s">
        <v>98</v>
      </c>
      <c r="Q471" s="42"/>
    </row>
    <row r="472" spans="2:17" x14ac:dyDescent="0.25">
      <c r="B472" s="34">
        <v>467</v>
      </c>
      <c r="C472" s="35" t="s">
        <v>333</v>
      </c>
      <c r="D472" s="36" t="s">
        <v>254</v>
      </c>
      <c r="E472" s="35">
        <v>4163</v>
      </c>
      <c r="F472" s="36" t="s">
        <v>100</v>
      </c>
      <c r="G472" s="35" t="s">
        <v>547</v>
      </c>
      <c r="H472" s="36" t="str">
        <f t="shared" si="15"/>
        <v>SMU_4163_C2_S14</v>
      </c>
      <c r="I472" s="35">
        <v>1042</v>
      </c>
      <c r="J472" s="37" t="s">
        <v>575</v>
      </c>
      <c r="K472" s="38" t="s">
        <v>126</v>
      </c>
      <c r="L472" s="37" t="str">
        <f t="shared" si="14"/>
        <v>P163_E5</v>
      </c>
      <c r="M472" s="48" t="s">
        <v>591</v>
      </c>
      <c r="N472" s="36"/>
      <c r="O472" s="40"/>
      <c r="P472" s="41" t="s">
        <v>98</v>
      </c>
      <c r="Q472" s="42"/>
    </row>
    <row r="473" spans="2:17" x14ac:dyDescent="0.25">
      <c r="B473" s="34">
        <v>468</v>
      </c>
      <c r="C473" s="35" t="s">
        <v>333</v>
      </c>
      <c r="D473" s="36" t="s">
        <v>254</v>
      </c>
      <c r="E473" s="35">
        <v>4163</v>
      </c>
      <c r="F473" s="36" t="s">
        <v>100</v>
      </c>
      <c r="G473" s="35" t="s">
        <v>547</v>
      </c>
      <c r="H473" s="36" t="str">
        <f t="shared" si="15"/>
        <v>SMU_4163_C2_S14</v>
      </c>
      <c r="I473" s="35">
        <v>1038</v>
      </c>
      <c r="J473" s="37" t="s">
        <v>575</v>
      </c>
      <c r="K473" s="38" t="s">
        <v>125</v>
      </c>
      <c r="L473" s="37" t="str">
        <f t="shared" si="14"/>
        <v>P163_D6</v>
      </c>
      <c r="M473" s="48" t="s">
        <v>592</v>
      </c>
      <c r="N473" s="36"/>
      <c r="O473" s="40"/>
      <c r="P473" s="41" t="s">
        <v>98</v>
      </c>
      <c r="Q473" s="42"/>
    </row>
    <row r="474" spans="2:17" x14ac:dyDescent="0.25">
      <c r="B474" s="34">
        <v>469</v>
      </c>
      <c r="C474" s="35" t="s">
        <v>333</v>
      </c>
      <c r="D474" s="36" t="s">
        <v>254</v>
      </c>
      <c r="E474" s="35">
        <v>4163</v>
      </c>
      <c r="F474" s="36" t="s">
        <v>100</v>
      </c>
      <c r="G474" s="35" t="s">
        <v>547</v>
      </c>
      <c r="H474" s="36" t="str">
        <f t="shared" si="15"/>
        <v>SMU_4163_C2_S14</v>
      </c>
      <c r="I474" s="35">
        <v>1037</v>
      </c>
      <c r="J474" s="37" t="s">
        <v>575</v>
      </c>
      <c r="K474" s="38" t="s">
        <v>122</v>
      </c>
      <c r="L474" s="37" t="str">
        <f t="shared" si="14"/>
        <v>P163_D5</v>
      </c>
      <c r="M474" s="48" t="s">
        <v>593</v>
      </c>
      <c r="N474" s="36"/>
      <c r="O474" s="40"/>
      <c r="P474" s="41" t="s">
        <v>98</v>
      </c>
      <c r="Q474" s="42"/>
    </row>
    <row r="475" spans="2:17" x14ac:dyDescent="0.25">
      <c r="B475" s="34">
        <v>470</v>
      </c>
      <c r="C475" s="35" t="s">
        <v>333</v>
      </c>
      <c r="D475" s="36" t="s">
        <v>254</v>
      </c>
      <c r="E475" s="35">
        <v>4163</v>
      </c>
      <c r="F475" s="36" t="s">
        <v>100</v>
      </c>
      <c r="G475" s="35" t="s">
        <v>547</v>
      </c>
      <c r="H475" s="36" t="str">
        <f t="shared" si="15"/>
        <v>SMU_4163_C2_S14</v>
      </c>
      <c r="I475" s="35">
        <v>1047</v>
      </c>
      <c r="J475" s="37" t="s">
        <v>575</v>
      </c>
      <c r="K475" s="38" t="s">
        <v>128</v>
      </c>
      <c r="L475" s="37" t="str">
        <f t="shared" si="14"/>
        <v>P163_F4</v>
      </c>
      <c r="M475" s="48" t="s">
        <v>594</v>
      </c>
      <c r="N475" s="36"/>
      <c r="O475" s="40"/>
      <c r="P475" s="41" t="s">
        <v>98</v>
      </c>
      <c r="Q475" s="42"/>
    </row>
    <row r="476" spans="2:17" x14ac:dyDescent="0.25">
      <c r="B476" s="34">
        <v>471</v>
      </c>
      <c r="C476" s="35" t="s">
        <v>333</v>
      </c>
      <c r="D476" s="36" t="s">
        <v>254</v>
      </c>
      <c r="E476" s="35">
        <v>4163</v>
      </c>
      <c r="F476" s="36" t="s">
        <v>100</v>
      </c>
      <c r="G476" s="35" t="s">
        <v>547</v>
      </c>
      <c r="H476" s="36" t="str">
        <f t="shared" si="15"/>
        <v>SMU_4163_C2_S14</v>
      </c>
      <c r="I476" s="35">
        <v>1041</v>
      </c>
      <c r="J476" s="37" t="s">
        <v>575</v>
      </c>
      <c r="K476" s="38" t="s">
        <v>159</v>
      </c>
      <c r="L476" s="37" t="str">
        <f t="shared" si="14"/>
        <v>P163_E4</v>
      </c>
      <c r="M476" s="48" t="s">
        <v>595</v>
      </c>
      <c r="N476" s="36"/>
      <c r="O476" s="40"/>
      <c r="P476" s="41" t="s">
        <v>98</v>
      </c>
      <c r="Q476" s="42"/>
    </row>
    <row r="477" spans="2:17" x14ac:dyDescent="0.25">
      <c r="B477" s="34">
        <v>472</v>
      </c>
      <c r="C477" s="35" t="s">
        <v>333</v>
      </c>
      <c r="D477" s="36" t="s">
        <v>254</v>
      </c>
      <c r="E477" s="35">
        <v>4163</v>
      </c>
      <c r="F477" s="36" t="s">
        <v>100</v>
      </c>
      <c r="G477" s="35" t="s">
        <v>547</v>
      </c>
      <c r="H477" s="36" t="str">
        <f t="shared" si="15"/>
        <v>SMU_4163_C2_S14</v>
      </c>
      <c r="I477" s="35">
        <v>1028</v>
      </c>
      <c r="J477" s="37" t="s">
        <v>575</v>
      </c>
      <c r="K477" s="38" t="s">
        <v>107</v>
      </c>
      <c r="L477" s="37" t="str">
        <f t="shared" si="14"/>
        <v>P163_B6</v>
      </c>
      <c r="M477" s="48" t="s">
        <v>596</v>
      </c>
      <c r="N477" s="36"/>
      <c r="O477" s="40"/>
      <c r="P477" s="41" t="s">
        <v>98</v>
      </c>
      <c r="Q477" s="42"/>
    </row>
    <row r="478" spans="2:17" x14ac:dyDescent="0.25">
      <c r="B478" s="34">
        <v>473</v>
      </c>
      <c r="C478" s="35" t="s">
        <v>333</v>
      </c>
      <c r="D478" s="36" t="s">
        <v>254</v>
      </c>
      <c r="E478" s="35">
        <v>4163</v>
      </c>
      <c r="F478" s="36" t="s">
        <v>100</v>
      </c>
      <c r="G478" s="35" t="s">
        <v>547</v>
      </c>
      <c r="H478" s="36" t="str">
        <f t="shared" si="15"/>
        <v>SMU_4163_C2_S14</v>
      </c>
      <c r="I478" s="35">
        <v>1027</v>
      </c>
      <c r="J478" s="37" t="s">
        <v>575</v>
      </c>
      <c r="K478" s="38" t="s">
        <v>106</v>
      </c>
      <c r="L478" s="37" t="str">
        <f t="shared" si="14"/>
        <v>P163_B5</v>
      </c>
      <c r="M478" s="48" t="s">
        <v>597</v>
      </c>
      <c r="N478" s="36"/>
      <c r="O478" s="40"/>
      <c r="P478" s="41" t="s">
        <v>98</v>
      </c>
      <c r="Q478" s="42"/>
    </row>
    <row r="479" spans="2:17" x14ac:dyDescent="0.25">
      <c r="B479" s="34">
        <v>474</v>
      </c>
      <c r="C479" s="35" t="s">
        <v>333</v>
      </c>
      <c r="D479" s="36" t="s">
        <v>254</v>
      </c>
      <c r="E479" s="35">
        <v>4163</v>
      </c>
      <c r="F479" s="36" t="s">
        <v>100</v>
      </c>
      <c r="G479" s="35" t="s">
        <v>547</v>
      </c>
      <c r="H479" s="36" t="str">
        <f t="shared" si="15"/>
        <v>SMU_4163_C2_S14</v>
      </c>
      <c r="I479" s="35">
        <v>1023</v>
      </c>
      <c r="J479" s="37" t="s">
        <v>575</v>
      </c>
      <c r="K479" s="38" t="s">
        <v>105</v>
      </c>
      <c r="L479" s="37" t="str">
        <f t="shared" si="14"/>
        <v>P163_A6</v>
      </c>
      <c r="M479" s="48" t="s">
        <v>598</v>
      </c>
      <c r="N479" s="36"/>
      <c r="O479" s="40"/>
      <c r="P479" s="41" t="s">
        <v>98</v>
      </c>
      <c r="Q479" s="42"/>
    </row>
    <row r="480" spans="2:17" x14ac:dyDescent="0.25">
      <c r="B480" s="34">
        <v>475</v>
      </c>
      <c r="C480" s="35" t="s">
        <v>333</v>
      </c>
      <c r="D480" s="36" t="s">
        <v>254</v>
      </c>
      <c r="E480" s="35">
        <v>4163</v>
      </c>
      <c r="F480" s="36" t="s">
        <v>100</v>
      </c>
      <c r="G480" s="35" t="s">
        <v>547</v>
      </c>
      <c r="H480" s="36" t="str">
        <f t="shared" si="15"/>
        <v>SMU_4163_C2_S14</v>
      </c>
      <c r="I480" s="35">
        <v>1022</v>
      </c>
      <c r="J480" s="37" t="s">
        <v>575</v>
      </c>
      <c r="K480" s="38" t="s">
        <v>104</v>
      </c>
      <c r="L480" s="37" t="str">
        <f t="shared" si="14"/>
        <v>P163_A5</v>
      </c>
      <c r="M480" s="48" t="s">
        <v>599</v>
      </c>
      <c r="N480" s="36"/>
      <c r="O480" s="40"/>
      <c r="P480" s="41" t="s">
        <v>98</v>
      </c>
      <c r="Q480" s="42"/>
    </row>
    <row r="481" spans="2:17" x14ac:dyDescent="0.25">
      <c r="B481" s="34">
        <v>476</v>
      </c>
      <c r="C481" s="35" t="s">
        <v>333</v>
      </c>
      <c r="D481" s="36" t="s">
        <v>254</v>
      </c>
      <c r="E481" s="35">
        <v>4163</v>
      </c>
      <c r="F481" s="36" t="s">
        <v>100</v>
      </c>
      <c r="G481" s="35" t="s">
        <v>547</v>
      </c>
      <c r="H481" s="36" t="str">
        <f t="shared" si="15"/>
        <v>SMU_4163_C2_S14</v>
      </c>
      <c r="I481" s="35">
        <v>1033</v>
      </c>
      <c r="J481" s="37" t="s">
        <v>575</v>
      </c>
      <c r="K481" s="38" t="s">
        <v>108</v>
      </c>
      <c r="L481" s="37" t="str">
        <f t="shared" si="14"/>
        <v>P163_C5</v>
      </c>
      <c r="M481" s="48" t="s">
        <v>600</v>
      </c>
      <c r="N481" s="36"/>
      <c r="O481" s="40"/>
      <c r="P481" s="41" t="s">
        <v>98</v>
      </c>
      <c r="Q481" s="42"/>
    </row>
    <row r="482" spans="2:17" x14ac:dyDescent="0.25">
      <c r="B482" s="34">
        <v>477</v>
      </c>
      <c r="C482" s="35" t="s">
        <v>333</v>
      </c>
      <c r="D482" s="36" t="s">
        <v>254</v>
      </c>
      <c r="E482" s="35">
        <v>4163</v>
      </c>
      <c r="F482" s="36" t="s">
        <v>100</v>
      </c>
      <c r="G482" s="35" t="s">
        <v>547</v>
      </c>
      <c r="H482" s="36" t="str">
        <f t="shared" si="15"/>
        <v>SMU_4163_C2_S14</v>
      </c>
      <c r="I482" s="35">
        <v>999</v>
      </c>
      <c r="J482" s="37" t="s">
        <v>548</v>
      </c>
      <c r="K482" s="38" t="s">
        <v>88</v>
      </c>
      <c r="L482" s="37" t="str">
        <f t="shared" si="14"/>
        <v>P171_C3</v>
      </c>
      <c r="M482" s="48" t="s">
        <v>601</v>
      </c>
      <c r="N482" s="36"/>
      <c r="O482" s="40"/>
      <c r="P482" s="41" t="s">
        <v>98</v>
      </c>
      <c r="Q482" s="42"/>
    </row>
    <row r="483" spans="2:17" x14ac:dyDescent="0.25">
      <c r="B483" s="34">
        <v>478</v>
      </c>
      <c r="C483" s="35" t="s">
        <v>333</v>
      </c>
      <c r="D483" s="36" t="s">
        <v>254</v>
      </c>
      <c r="E483" s="35">
        <v>4163</v>
      </c>
      <c r="F483" s="36" t="s">
        <v>100</v>
      </c>
      <c r="G483" s="35" t="s">
        <v>547</v>
      </c>
      <c r="H483" s="36" t="str">
        <f t="shared" si="15"/>
        <v>SMU_4163_C2_S14</v>
      </c>
      <c r="I483" s="35">
        <v>1000</v>
      </c>
      <c r="J483" s="37" t="s">
        <v>548</v>
      </c>
      <c r="K483" s="38" t="s">
        <v>221</v>
      </c>
      <c r="L483" s="37" t="str">
        <f t="shared" si="14"/>
        <v>P171_C4</v>
      </c>
      <c r="M483" s="48" t="s">
        <v>601</v>
      </c>
      <c r="N483" s="36"/>
      <c r="O483" s="40"/>
      <c r="P483" s="41" t="s">
        <v>98</v>
      </c>
      <c r="Q483" s="42"/>
    </row>
    <row r="484" spans="2:17" x14ac:dyDescent="0.25">
      <c r="B484" s="34">
        <v>479</v>
      </c>
      <c r="C484" s="35" t="s">
        <v>333</v>
      </c>
      <c r="D484" s="36" t="s">
        <v>254</v>
      </c>
      <c r="E484" s="35">
        <v>4163</v>
      </c>
      <c r="F484" s="36" t="s">
        <v>100</v>
      </c>
      <c r="G484" s="35" t="s">
        <v>547</v>
      </c>
      <c r="H484" s="36" t="str">
        <f t="shared" si="15"/>
        <v>SMU_4163_C2_S14</v>
      </c>
      <c r="I484" s="35">
        <v>1003</v>
      </c>
      <c r="J484" s="37" t="s">
        <v>548</v>
      </c>
      <c r="K484" s="38" t="s">
        <v>89</v>
      </c>
      <c r="L484" s="37" t="str">
        <f t="shared" si="14"/>
        <v>P171_D3</v>
      </c>
      <c r="M484" s="48" t="s">
        <v>601</v>
      </c>
      <c r="N484" s="36"/>
      <c r="O484" s="40"/>
      <c r="P484" s="41" t="s">
        <v>98</v>
      </c>
      <c r="Q484" s="42"/>
    </row>
    <row r="485" spans="2:17" x14ac:dyDescent="0.25">
      <c r="B485" s="34">
        <v>480</v>
      </c>
      <c r="C485" s="35" t="s">
        <v>333</v>
      </c>
      <c r="D485" s="36" t="s">
        <v>254</v>
      </c>
      <c r="E485" s="35">
        <v>4163</v>
      </c>
      <c r="F485" s="36" t="s">
        <v>100</v>
      </c>
      <c r="G485" s="35" t="s">
        <v>547</v>
      </c>
      <c r="H485" s="36" t="str">
        <f t="shared" si="15"/>
        <v>SMU_4163_C2_S14</v>
      </c>
      <c r="I485" s="35">
        <v>1004</v>
      </c>
      <c r="J485" s="37" t="s">
        <v>548</v>
      </c>
      <c r="K485" s="38" t="s">
        <v>168</v>
      </c>
      <c r="L485" s="37" t="str">
        <f t="shared" si="14"/>
        <v>P171_D4</v>
      </c>
      <c r="M485" s="48" t="s">
        <v>601</v>
      </c>
      <c r="N485" s="36"/>
      <c r="O485" s="40"/>
      <c r="P485" s="41" t="s">
        <v>98</v>
      </c>
      <c r="Q485" s="42"/>
    </row>
    <row r="486" spans="2:17" x14ac:dyDescent="0.25">
      <c r="B486" s="34">
        <v>481</v>
      </c>
      <c r="C486" s="35" t="s">
        <v>333</v>
      </c>
      <c r="D486" s="36" t="s">
        <v>254</v>
      </c>
      <c r="E486" s="35">
        <v>4163</v>
      </c>
      <c r="F486" s="36" t="s">
        <v>100</v>
      </c>
      <c r="G486" s="35" t="s">
        <v>547</v>
      </c>
      <c r="H486" s="36" t="str">
        <f t="shared" si="15"/>
        <v>SMU_4163_C2_S14</v>
      </c>
      <c r="I486" s="35">
        <v>1031</v>
      </c>
      <c r="J486" s="37" t="s">
        <v>575</v>
      </c>
      <c r="K486" s="38" t="s">
        <v>88</v>
      </c>
      <c r="L486" s="37" t="str">
        <f t="shared" si="14"/>
        <v>P163_C3</v>
      </c>
      <c r="M486" s="48" t="s">
        <v>602</v>
      </c>
      <c r="N486" s="36"/>
      <c r="O486" s="40"/>
      <c r="P486" s="41" t="s">
        <v>98</v>
      </c>
      <c r="Q486" s="42"/>
    </row>
    <row r="487" spans="2:17" x14ac:dyDescent="0.25">
      <c r="B487" s="34">
        <v>482</v>
      </c>
      <c r="C487" s="35" t="s">
        <v>333</v>
      </c>
      <c r="D487" s="36" t="s">
        <v>254</v>
      </c>
      <c r="E487" s="35">
        <v>4163</v>
      </c>
      <c r="F487" s="36" t="s">
        <v>100</v>
      </c>
      <c r="G487" s="35" t="s">
        <v>547</v>
      </c>
      <c r="H487" s="36" t="str">
        <f t="shared" si="15"/>
        <v>SMU_4163_C2_S14</v>
      </c>
      <c r="I487" s="35">
        <v>1032</v>
      </c>
      <c r="J487" s="37" t="s">
        <v>575</v>
      </c>
      <c r="K487" s="38" t="s">
        <v>221</v>
      </c>
      <c r="L487" s="37" t="str">
        <f t="shared" si="14"/>
        <v>P163_C4</v>
      </c>
      <c r="M487" s="48" t="s">
        <v>602</v>
      </c>
      <c r="N487" s="36"/>
      <c r="O487" s="40"/>
      <c r="P487" s="41" t="s">
        <v>98</v>
      </c>
      <c r="Q487" s="42"/>
    </row>
    <row r="488" spans="2:17" x14ac:dyDescent="0.25">
      <c r="B488" s="34">
        <v>483</v>
      </c>
      <c r="C488" s="35" t="s">
        <v>333</v>
      </c>
      <c r="D488" s="36" t="s">
        <v>254</v>
      </c>
      <c r="E488" s="35">
        <v>4163</v>
      </c>
      <c r="F488" s="36" t="s">
        <v>100</v>
      </c>
      <c r="G488" s="35" t="s">
        <v>547</v>
      </c>
      <c r="H488" s="36" t="str">
        <f t="shared" si="15"/>
        <v>SMU_4163_C2_S14</v>
      </c>
      <c r="I488" s="35">
        <v>1035</v>
      </c>
      <c r="J488" s="37" t="s">
        <v>575</v>
      </c>
      <c r="K488" s="38" t="s">
        <v>89</v>
      </c>
      <c r="L488" s="37" t="str">
        <f t="shared" si="14"/>
        <v>P163_D3</v>
      </c>
      <c r="M488" s="48" t="s">
        <v>602</v>
      </c>
      <c r="N488" s="36"/>
      <c r="O488" s="40"/>
      <c r="P488" s="41" t="s">
        <v>98</v>
      </c>
      <c r="Q488" s="42"/>
    </row>
    <row r="489" spans="2:17" x14ac:dyDescent="0.25">
      <c r="B489" s="34">
        <v>484</v>
      </c>
      <c r="C489" s="35" t="s">
        <v>333</v>
      </c>
      <c r="D489" s="36" t="s">
        <v>254</v>
      </c>
      <c r="E489" s="35">
        <v>4163</v>
      </c>
      <c r="F489" s="36" t="s">
        <v>100</v>
      </c>
      <c r="G489" s="35" t="s">
        <v>547</v>
      </c>
      <c r="H489" s="36" t="str">
        <f t="shared" si="15"/>
        <v>SMU_4163_C2_S14</v>
      </c>
      <c r="I489" s="35">
        <v>1036</v>
      </c>
      <c r="J489" s="37" t="s">
        <v>575</v>
      </c>
      <c r="K489" s="38" t="s">
        <v>168</v>
      </c>
      <c r="L489" s="37" t="str">
        <f t="shared" si="14"/>
        <v>P163_D4</v>
      </c>
      <c r="M489" s="48" t="s">
        <v>602</v>
      </c>
      <c r="N489" s="36"/>
      <c r="O489" s="40"/>
      <c r="P489" s="41" t="s">
        <v>98</v>
      </c>
      <c r="Q489" s="42"/>
    </row>
    <row r="490" spans="2:17" x14ac:dyDescent="0.25">
      <c r="B490" s="25">
        <v>485</v>
      </c>
      <c r="C490" s="26" t="s">
        <v>333</v>
      </c>
      <c r="D490" s="17" t="s">
        <v>254</v>
      </c>
      <c r="E490" s="26">
        <v>4163</v>
      </c>
      <c r="F490" s="17" t="s">
        <v>100</v>
      </c>
      <c r="G490" s="26" t="s">
        <v>603</v>
      </c>
      <c r="H490" s="17" t="str">
        <f t="shared" si="15"/>
        <v>SMU_4163_C2_S15</v>
      </c>
      <c r="I490" s="26">
        <v>1050</v>
      </c>
      <c r="J490" s="18" t="s">
        <v>604</v>
      </c>
      <c r="K490" s="27" t="s">
        <v>75</v>
      </c>
      <c r="L490" s="18" t="str">
        <f t="shared" si="14"/>
        <v>P159_A1</v>
      </c>
      <c r="M490" s="43" t="s">
        <v>605</v>
      </c>
      <c r="O490" s="33"/>
      <c r="P490" s="41" t="s">
        <v>98</v>
      </c>
      <c r="Q490" s="32"/>
    </row>
    <row r="491" spans="2:17" x14ac:dyDescent="0.25">
      <c r="B491" s="25">
        <v>486</v>
      </c>
      <c r="C491" s="26" t="s">
        <v>333</v>
      </c>
      <c r="D491" s="17" t="s">
        <v>254</v>
      </c>
      <c r="E491" s="26">
        <v>4163</v>
      </c>
      <c r="F491" s="17" t="s">
        <v>100</v>
      </c>
      <c r="G491" s="26" t="s">
        <v>603</v>
      </c>
      <c r="H491" s="17" t="str">
        <f t="shared" si="15"/>
        <v>SMU_4163_C2_S15</v>
      </c>
      <c r="I491" s="26">
        <v>1051</v>
      </c>
      <c r="J491" s="18" t="s">
        <v>604</v>
      </c>
      <c r="K491" s="27" t="s">
        <v>81</v>
      </c>
      <c r="L491" s="18" t="str">
        <f t="shared" si="14"/>
        <v>P159_A2</v>
      </c>
      <c r="M491" s="43" t="s">
        <v>606</v>
      </c>
      <c r="O491" s="33"/>
      <c r="P491" s="41" t="s">
        <v>98</v>
      </c>
      <c r="Q491" s="32"/>
    </row>
    <row r="492" spans="2:17" x14ac:dyDescent="0.25">
      <c r="B492" s="25">
        <v>487</v>
      </c>
      <c r="C492" s="26" t="s">
        <v>333</v>
      </c>
      <c r="D492" s="17" t="s">
        <v>254</v>
      </c>
      <c r="E492" s="26">
        <v>4163</v>
      </c>
      <c r="F492" s="17" t="s">
        <v>100</v>
      </c>
      <c r="G492" s="26" t="s">
        <v>603</v>
      </c>
      <c r="H492" s="17" t="str">
        <f t="shared" si="15"/>
        <v>SMU_4163_C2_S15</v>
      </c>
      <c r="I492" s="26">
        <v>1056</v>
      </c>
      <c r="J492" s="18" t="s">
        <v>604</v>
      </c>
      <c r="K492" s="27" t="s">
        <v>80</v>
      </c>
      <c r="L492" s="18" t="str">
        <f t="shared" si="14"/>
        <v>P159_B1</v>
      </c>
      <c r="M492" s="43" t="s">
        <v>607</v>
      </c>
      <c r="O492" s="33"/>
      <c r="P492" s="41" t="s">
        <v>98</v>
      </c>
      <c r="Q492" s="32"/>
    </row>
    <row r="493" spans="2:17" x14ac:dyDescent="0.25">
      <c r="B493" s="25">
        <v>488</v>
      </c>
      <c r="C493" s="26" t="s">
        <v>333</v>
      </c>
      <c r="D493" s="17" t="s">
        <v>254</v>
      </c>
      <c r="E493" s="26">
        <v>4163</v>
      </c>
      <c r="F493" s="17" t="s">
        <v>100</v>
      </c>
      <c r="G493" s="26" t="s">
        <v>603</v>
      </c>
      <c r="H493" s="17" t="str">
        <f t="shared" si="15"/>
        <v>SMU_4163_C2_S15</v>
      </c>
      <c r="I493" s="26">
        <v>1057</v>
      </c>
      <c r="J493" s="18" t="s">
        <v>604</v>
      </c>
      <c r="K493" s="27" t="s">
        <v>84</v>
      </c>
      <c r="L493" s="18" t="str">
        <f t="shared" si="14"/>
        <v>P159_B2</v>
      </c>
      <c r="M493" s="43" t="s">
        <v>608</v>
      </c>
      <c r="O493" s="33"/>
      <c r="P493" s="41" t="s">
        <v>98</v>
      </c>
      <c r="Q493" s="32"/>
    </row>
    <row r="494" spans="2:17" x14ac:dyDescent="0.25">
      <c r="B494" s="25">
        <v>489</v>
      </c>
      <c r="C494" s="26" t="s">
        <v>333</v>
      </c>
      <c r="D494" s="17" t="s">
        <v>254</v>
      </c>
      <c r="E494" s="26">
        <v>4163</v>
      </c>
      <c r="F494" s="17" t="s">
        <v>100</v>
      </c>
      <c r="G494" s="26" t="s">
        <v>603</v>
      </c>
      <c r="H494" s="17" t="str">
        <f t="shared" si="15"/>
        <v>SMU_4163_C2_S15</v>
      </c>
      <c r="I494" s="26">
        <v>1061</v>
      </c>
      <c r="J494" s="18" t="s">
        <v>604</v>
      </c>
      <c r="K494" s="27" t="s">
        <v>99</v>
      </c>
      <c r="L494" s="18" t="str">
        <f t="shared" si="14"/>
        <v>P159_C1</v>
      </c>
      <c r="M494" s="43" t="s">
        <v>609</v>
      </c>
      <c r="O494" s="33"/>
      <c r="P494" s="41" t="s">
        <v>98</v>
      </c>
      <c r="Q494" s="32"/>
    </row>
    <row r="495" spans="2:17" x14ac:dyDescent="0.25">
      <c r="B495" s="25">
        <v>490</v>
      </c>
      <c r="C495" s="26" t="s">
        <v>333</v>
      </c>
      <c r="D495" s="17" t="s">
        <v>254</v>
      </c>
      <c r="E495" s="26">
        <v>4163</v>
      </c>
      <c r="F495" s="17" t="s">
        <v>100</v>
      </c>
      <c r="G495" s="26" t="s">
        <v>603</v>
      </c>
      <c r="H495" s="17" t="str">
        <f t="shared" si="15"/>
        <v>SMU_4163_C2_S15</v>
      </c>
      <c r="I495" s="26">
        <v>1062</v>
      </c>
      <c r="J495" s="18" t="s">
        <v>604</v>
      </c>
      <c r="K495" s="27" t="s">
        <v>100</v>
      </c>
      <c r="L495" s="18" t="str">
        <f t="shared" si="14"/>
        <v>P159_C2</v>
      </c>
      <c r="M495" s="43" t="s">
        <v>610</v>
      </c>
      <c r="O495" s="33"/>
      <c r="P495" s="41" t="s">
        <v>98</v>
      </c>
      <c r="Q495" s="32"/>
    </row>
    <row r="496" spans="2:17" x14ac:dyDescent="0.25">
      <c r="B496" s="25">
        <v>491</v>
      </c>
      <c r="C496" s="26" t="s">
        <v>333</v>
      </c>
      <c r="D496" s="17" t="s">
        <v>254</v>
      </c>
      <c r="E496" s="26">
        <v>4163</v>
      </c>
      <c r="F496" s="17" t="s">
        <v>100</v>
      </c>
      <c r="G496" s="26" t="s">
        <v>603</v>
      </c>
      <c r="H496" s="17" t="str">
        <f t="shared" si="15"/>
        <v>SMU_4163_C2_S15</v>
      </c>
      <c r="I496" s="26">
        <v>1052</v>
      </c>
      <c r="J496" s="18" t="s">
        <v>604</v>
      </c>
      <c r="K496" s="27" t="s">
        <v>85</v>
      </c>
      <c r="L496" s="18" t="str">
        <f t="shared" si="14"/>
        <v>P159_A3</v>
      </c>
      <c r="M496" s="43" t="s">
        <v>611</v>
      </c>
      <c r="O496" s="33"/>
      <c r="P496" s="41" t="s">
        <v>98</v>
      </c>
      <c r="Q496" s="32"/>
    </row>
    <row r="497" spans="2:17" x14ac:dyDescent="0.25">
      <c r="B497" s="25">
        <v>492</v>
      </c>
      <c r="C497" s="26" t="s">
        <v>333</v>
      </c>
      <c r="D497" s="17" t="s">
        <v>254</v>
      </c>
      <c r="E497" s="26">
        <v>4163</v>
      </c>
      <c r="F497" s="17" t="s">
        <v>100</v>
      </c>
      <c r="G497" s="26" t="s">
        <v>603</v>
      </c>
      <c r="H497" s="17" t="str">
        <f t="shared" si="15"/>
        <v>SMU_4163_C2_S15</v>
      </c>
      <c r="I497" s="26">
        <v>1058</v>
      </c>
      <c r="J497" s="18" t="s">
        <v>604</v>
      </c>
      <c r="K497" s="27" t="s">
        <v>87</v>
      </c>
      <c r="L497" s="18" t="str">
        <f t="shared" si="14"/>
        <v>P159_B3</v>
      </c>
      <c r="M497" s="43" t="s">
        <v>612</v>
      </c>
      <c r="O497" s="33"/>
      <c r="P497" s="41" t="s">
        <v>98</v>
      </c>
      <c r="Q497" s="32"/>
    </row>
    <row r="498" spans="2:17" x14ac:dyDescent="0.25">
      <c r="B498" s="25">
        <v>493</v>
      </c>
      <c r="C498" s="26" t="s">
        <v>333</v>
      </c>
      <c r="D498" s="17" t="s">
        <v>254</v>
      </c>
      <c r="E498" s="26">
        <v>4163</v>
      </c>
      <c r="F498" s="17" t="s">
        <v>100</v>
      </c>
      <c r="G498" s="26" t="s">
        <v>603</v>
      </c>
      <c r="H498" s="17" t="str">
        <f t="shared" si="15"/>
        <v>SMU_4163_C2_S15</v>
      </c>
      <c r="I498" s="26">
        <v>1071</v>
      </c>
      <c r="J498" s="18" t="s">
        <v>604</v>
      </c>
      <c r="K498" s="27" t="s">
        <v>119</v>
      </c>
      <c r="L498" s="18" t="str">
        <f t="shared" si="14"/>
        <v>P159_E1</v>
      </c>
      <c r="M498" s="43" t="s">
        <v>613</v>
      </c>
      <c r="O498" s="33"/>
      <c r="P498" s="41" t="s">
        <v>98</v>
      </c>
      <c r="Q498" s="32"/>
    </row>
    <row r="499" spans="2:17" x14ac:dyDescent="0.25">
      <c r="B499" s="25">
        <v>494</v>
      </c>
      <c r="C499" s="26" t="s">
        <v>333</v>
      </c>
      <c r="D499" s="17" t="s">
        <v>254</v>
      </c>
      <c r="E499" s="26">
        <v>4163</v>
      </c>
      <c r="F499" s="17" t="s">
        <v>100</v>
      </c>
      <c r="G499" s="26" t="s">
        <v>603</v>
      </c>
      <c r="H499" s="17" t="str">
        <f t="shared" si="15"/>
        <v>SMU_4163_C2_S15</v>
      </c>
      <c r="I499" s="26">
        <v>1072</v>
      </c>
      <c r="J499" s="18" t="s">
        <v>604</v>
      </c>
      <c r="K499" s="27" t="s">
        <v>120</v>
      </c>
      <c r="L499" s="18" t="str">
        <f t="shared" si="14"/>
        <v>P159_E2</v>
      </c>
      <c r="M499" s="43" t="s">
        <v>614</v>
      </c>
      <c r="O499" s="33"/>
      <c r="P499" s="41" t="s">
        <v>98</v>
      </c>
      <c r="Q499" s="32"/>
    </row>
    <row r="500" spans="2:17" x14ac:dyDescent="0.25">
      <c r="B500" s="25">
        <v>495</v>
      </c>
      <c r="C500" s="26" t="s">
        <v>333</v>
      </c>
      <c r="D500" s="17" t="s">
        <v>254</v>
      </c>
      <c r="E500" s="26">
        <v>4163</v>
      </c>
      <c r="F500" s="17" t="s">
        <v>100</v>
      </c>
      <c r="G500" s="26" t="s">
        <v>603</v>
      </c>
      <c r="H500" s="17" t="str">
        <f t="shared" si="15"/>
        <v>SMU_4163_C2_S15</v>
      </c>
      <c r="I500" s="26">
        <v>1076</v>
      </c>
      <c r="J500" s="18" t="s">
        <v>604</v>
      </c>
      <c r="K500" s="27" t="s">
        <v>121</v>
      </c>
      <c r="L500" s="18" t="str">
        <f t="shared" si="14"/>
        <v>P159_F1</v>
      </c>
      <c r="M500" s="43" t="s">
        <v>615</v>
      </c>
      <c r="O500" s="33"/>
      <c r="P500" s="41" t="s">
        <v>98</v>
      </c>
      <c r="Q500" s="32"/>
    </row>
    <row r="501" spans="2:17" x14ac:dyDescent="0.25">
      <c r="B501" s="25">
        <v>496</v>
      </c>
      <c r="C501" s="26" t="s">
        <v>333</v>
      </c>
      <c r="D501" s="17" t="s">
        <v>254</v>
      </c>
      <c r="E501" s="26">
        <v>4163</v>
      </c>
      <c r="F501" s="17" t="s">
        <v>100</v>
      </c>
      <c r="G501" s="26" t="s">
        <v>603</v>
      </c>
      <c r="H501" s="17" t="str">
        <f t="shared" si="15"/>
        <v>SMU_4163_C2_S15</v>
      </c>
      <c r="I501" s="26">
        <v>1077</v>
      </c>
      <c r="J501" s="18" t="s">
        <v>604</v>
      </c>
      <c r="K501" s="27" t="s">
        <v>92</v>
      </c>
      <c r="L501" s="18" t="str">
        <f t="shared" si="14"/>
        <v>P159_F2</v>
      </c>
      <c r="M501" s="43" t="s">
        <v>616</v>
      </c>
      <c r="O501" s="33"/>
      <c r="P501" s="41" t="s">
        <v>98</v>
      </c>
      <c r="Q501" s="32"/>
    </row>
    <row r="502" spans="2:17" x14ac:dyDescent="0.25">
      <c r="B502" s="25">
        <v>497</v>
      </c>
      <c r="C502" s="26" t="s">
        <v>333</v>
      </c>
      <c r="D502" s="17" t="s">
        <v>254</v>
      </c>
      <c r="E502" s="26">
        <v>4163</v>
      </c>
      <c r="F502" s="17" t="s">
        <v>100</v>
      </c>
      <c r="G502" s="26" t="s">
        <v>603</v>
      </c>
      <c r="H502" s="17" t="str">
        <f t="shared" si="15"/>
        <v>SMU_4163_C2_S15</v>
      </c>
      <c r="I502" s="26">
        <v>1066</v>
      </c>
      <c r="J502" s="18" t="s">
        <v>604</v>
      </c>
      <c r="K502" s="27" t="s">
        <v>118</v>
      </c>
      <c r="L502" s="18" t="str">
        <f t="shared" si="14"/>
        <v>P159_D2</v>
      </c>
      <c r="M502" s="43" t="s">
        <v>617</v>
      </c>
      <c r="O502" s="33"/>
      <c r="P502" s="41" t="s">
        <v>98</v>
      </c>
      <c r="Q502" s="32"/>
    </row>
    <row r="503" spans="2:17" x14ac:dyDescent="0.25">
      <c r="B503" s="25">
        <v>498</v>
      </c>
      <c r="C503" s="26" t="s">
        <v>333</v>
      </c>
      <c r="D503" s="17" t="s">
        <v>254</v>
      </c>
      <c r="E503" s="26">
        <v>4163</v>
      </c>
      <c r="F503" s="17" t="s">
        <v>100</v>
      </c>
      <c r="G503" s="26" t="s">
        <v>603</v>
      </c>
      <c r="H503" s="17" t="str">
        <f t="shared" si="15"/>
        <v>SMU_4163_C2_S15</v>
      </c>
      <c r="I503" s="26">
        <v>1080</v>
      </c>
      <c r="J503" s="18" t="s">
        <v>604</v>
      </c>
      <c r="K503" s="27" t="s">
        <v>129</v>
      </c>
      <c r="L503" s="18" t="str">
        <f t="shared" si="14"/>
        <v>P159_F5</v>
      </c>
      <c r="M503" s="43" t="s">
        <v>618</v>
      </c>
      <c r="O503" s="33"/>
      <c r="P503" s="41" t="s">
        <v>98</v>
      </c>
      <c r="Q503" s="32"/>
    </row>
    <row r="504" spans="2:17" x14ac:dyDescent="0.25">
      <c r="B504" s="25">
        <v>499</v>
      </c>
      <c r="C504" s="26" t="s">
        <v>333</v>
      </c>
      <c r="D504" s="17" t="s">
        <v>254</v>
      </c>
      <c r="E504" s="26">
        <v>4163</v>
      </c>
      <c r="F504" s="17" t="s">
        <v>100</v>
      </c>
      <c r="G504" s="26" t="s">
        <v>603</v>
      </c>
      <c r="H504" s="17" t="str">
        <f t="shared" si="15"/>
        <v>SMU_4163_C2_S15</v>
      </c>
      <c r="I504" s="26">
        <v>1075</v>
      </c>
      <c r="J504" s="18" t="s">
        <v>604</v>
      </c>
      <c r="K504" s="27" t="s">
        <v>127</v>
      </c>
      <c r="L504" s="18" t="str">
        <f t="shared" si="14"/>
        <v>P159_E6</v>
      </c>
      <c r="M504" s="43" t="s">
        <v>619</v>
      </c>
      <c r="O504" s="33"/>
      <c r="P504" s="41" t="s">
        <v>98</v>
      </c>
      <c r="Q504" s="32"/>
    </row>
    <row r="505" spans="2:17" x14ac:dyDescent="0.25">
      <c r="B505" s="25">
        <v>500</v>
      </c>
      <c r="C505" s="26" t="s">
        <v>333</v>
      </c>
      <c r="D505" s="17" t="s">
        <v>254</v>
      </c>
      <c r="E505" s="26">
        <v>4163</v>
      </c>
      <c r="F505" s="17" t="s">
        <v>100</v>
      </c>
      <c r="G505" s="26" t="s">
        <v>603</v>
      </c>
      <c r="H505" s="17" t="str">
        <f t="shared" si="15"/>
        <v>SMU_4163_C2_S15</v>
      </c>
      <c r="I505" s="26">
        <v>1074</v>
      </c>
      <c r="J505" s="18" t="s">
        <v>604</v>
      </c>
      <c r="K505" s="27" t="s">
        <v>126</v>
      </c>
      <c r="L505" s="18" t="str">
        <f t="shared" si="14"/>
        <v>P159_E5</v>
      </c>
      <c r="M505" s="43" t="s">
        <v>620</v>
      </c>
      <c r="O505" s="33"/>
      <c r="P505" s="41" t="s">
        <v>98</v>
      </c>
      <c r="Q505" s="32"/>
    </row>
    <row r="506" spans="2:17" x14ac:dyDescent="0.25">
      <c r="B506" s="25">
        <v>501</v>
      </c>
      <c r="C506" s="26" t="s">
        <v>333</v>
      </c>
      <c r="D506" s="17" t="s">
        <v>254</v>
      </c>
      <c r="E506" s="26">
        <v>4163</v>
      </c>
      <c r="F506" s="17" t="s">
        <v>100</v>
      </c>
      <c r="G506" s="26" t="s">
        <v>603</v>
      </c>
      <c r="H506" s="17" t="str">
        <f t="shared" si="15"/>
        <v>SMU_4163_C2_S15</v>
      </c>
      <c r="I506" s="26">
        <v>1070</v>
      </c>
      <c r="J506" s="18" t="s">
        <v>604</v>
      </c>
      <c r="K506" s="27" t="s">
        <v>125</v>
      </c>
      <c r="L506" s="18" t="str">
        <f t="shared" si="14"/>
        <v>P159_D6</v>
      </c>
      <c r="M506" s="43" t="s">
        <v>621</v>
      </c>
      <c r="O506" s="33"/>
      <c r="P506" s="41" t="s">
        <v>98</v>
      </c>
      <c r="Q506" s="32"/>
    </row>
    <row r="507" spans="2:17" x14ac:dyDescent="0.25">
      <c r="B507" s="25">
        <v>502</v>
      </c>
      <c r="C507" s="26" t="s">
        <v>333</v>
      </c>
      <c r="D507" s="17" t="s">
        <v>254</v>
      </c>
      <c r="E507" s="26">
        <v>4163</v>
      </c>
      <c r="F507" s="17" t="s">
        <v>100</v>
      </c>
      <c r="G507" s="26" t="s">
        <v>603</v>
      </c>
      <c r="H507" s="17" t="str">
        <f t="shared" si="15"/>
        <v>SMU_4163_C2_S15</v>
      </c>
      <c r="I507" s="26">
        <v>1069</v>
      </c>
      <c r="J507" s="18" t="s">
        <v>604</v>
      </c>
      <c r="K507" s="27" t="s">
        <v>122</v>
      </c>
      <c r="L507" s="18" t="str">
        <f t="shared" si="14"/>
        <v>P159_D5</v>
      </c>
      <c r="M507" s="43" t="s">
        <v>622</v>
      </c>
      <c r="O507" s="33"/>
      <c r="P507" s="41" t="s">
        <v>98</v>
      </c>
      <c r="Q507" s="32"/>
    </row>
    <row r="508" spans="2:17" x14ac:dyDescent="0.25">
      <c r="B508" s="25">
        <v>503</v>
      </c>
      <c r="C508" s="26" t="s">
        <v>333</v>
      </c>
      <c r="D508" s="17" t="s">
        <v>254</v>
      </c>
      <c r="E508" s="26">
        <v>4163</v>
      </c>
      <c r="F508" s="17" t="s">
        <v>100</v>
      </c>
      <c r="G508" s="26" t="s">
        <v>603</v>
      </c>
      <c r="H508" s="17" t="str">
        <f t="shared" si="15"/>
        <v>SMU_4163_C2_S15</v>
      </c>
      <c r="I508" s="26">
        <v>1079</v>
      </c>
      <c r="J508" s="18" t="s">
        <v>604</v>
      </c>
      <c r="K508" s="27" t="s">
        <v>128</v>
      </c>
      <c r="L508" s="18" t="str">
        <f t="shared" si="14"/>
        <v>P159_F4</v>
      </c>
      <c r="M508" s="43" t="s">
        <v>623</v>
      </c>
      <c r="O508" s="33"/>
      <c r="P508" s="41" t="s">
        <v>98</v>
      </c>
      <c r="Q508" s="32"/>
    </row>
    <row r="509" spans="2:17" x14ac:dyDescent="0.25">
      <c r="B509" s="25">
        <v>504</v>
      </c>
      <c r="C509" s="26" t="s">
        <v>333</v>
      </c>
      <c r="D509" s="17" t="s">
        <v>254</v>
      </c>
      <c r="E509" s="26">
        <v>4163</v>
      </c>
      <c r="F509" s="17" t="s">
        <v>100</v>
      </c>
      <c r="G509" s="26" t="s">
        <v>603</v>
      </c>
      <c r="H509" s="17" t="str">
        <f t="shared" si="15"/>
        <v>SMU_4163_C2_S15</v>
      </c>
      <c r="I509" s="26">
        <v>1073</v>
      </c>
      <c r="J509" s="18" t="s">
        <v>604</v>
      </c>
      <c r="K509" s="27" t="s">
        <v>159</v>
      </c>
      <c r="L509" s="18" t="str">
        <f t="shared" si="14"/>
        <v>P159_E4</v>
      </c>
      <c r="M509" s="43" t="s">
        <v>624</v>
      </c>
      <c r="O509" s="33"/>
      <c r="P509" s="41" t="s">
        <v>98</v>
      </c>
      <c r="Q509" s="32"/>
    </row>
    <row r="510" spans="2:17" x14ac:dyDescent="0.25">
      <c r="B510" s="25">
        <v>505</v>
      </c>
      <c r="C510" s="26" t="s">
        <v>333</v>
      </c>
      <c r="D510" s="17" t="s">
        <v>254</v>
      </c>
      <c r="E510" s="26">
        <v>4163</v>
      </c>
      <c r="F510" s="17" t="s">
        <v>100</v>
      </c>
      <c r="G510" s="26" t="s">
        <v>603</v>
      </c>
      <c r="H510" s="17" t="str">
        <f t="shared" si="15"/>
        <v>SMU_4163_C2_S15</v>
      </c>
      <c r="I510" s="26">
        <v>1060</v>
      </c>
      <c r="J510" s="18" t="s">
        <v>604</v>
      </c>
      <c r="K510" s="27" t="s">
        <v>107</v>
      </c>
      <c r="L510" s="18" t="str">
        <f t="shared" si="14"/>
        <v>P159_B6</v>
      </c>
      <c r="M510" s="43" t="s">
        <v>625</v>
      </c>
      <c r="O510" s="33"/>
      <c r="P510" s="41" t="s">
        <v>98</v>
      </c>
      <c r="Q510" s="32"/>
    </row>
    <row r="511" spans="2:17" x14ac:dyDescent="0.25">
      <c r="B511" s="25">
        <v>506</v>
      </c>
      <c r="C511" s="26" t="s">
        <v>333</v>
      </c>
      <c r="D511" s="17" t="s">
        <v>254</v>
      </c>
      <c r="E511" s="26">
        <v>4163</v>
      </c>
      <c r="F511" s="17" t="s">
        <v>100</v>
      </c>
      <c r="G511" s="26" t="s">
        <v>603</v>
      </c>
      <c r="H511" s="17" t="str">
        <f t="shared" si="15"/>
        <v>SMU_4163_C2_S15</v>
      </c>
      <c r="I511" s="26">
        <v>1059</v>
      </c>
      <c r="J511" s="18" t="s">
        <v>604</v>
      </c>
      <c r="K511" s="27" t="s">
        <v>106</v>
      </c>
      <c r="L511" s="18" t="str">
        <f t="shared" si="14"/>
        <v>P159_B5</v>
      </c>
      <c r="M511" s="43" t="s">
        <v>626</v>
      </c>
      <c r="O511" s="33"/>
      <c r="P511" s="41" t="s">
        <v>98</v>
      </c>
      <c r="Q511" s="32"/>
    </row>
    <row r="512" spans="2:17" x14ac:dyDescent="0.25">
      <c r="B512" s="25">
        <v>507</v>
      </c>
      <c r="C512" s="26" t="s">
        <v>333</v>
      </c>
      <c r="D512" s="17" t="s">
        <v>254</v>
      </c>
      <c r="E512" s="26">
        <v>4163</v>
      </c>
      <c r="F512" s="17" t="s">
        <v>100</v>
      </c>
      <c r="G512" s="26" t="s">
        <v>603</v>
      </c>
      <c r="H512" s="17" t="str">
        <f t="shared" si="15"/>
        <v>SMU_4163_C2_S15</v>
      </c>
      <c r="I512" s="26">
        <v>1055</v>
      </c>
      <c r="J512" s="18" t="s">
        <v>604</v>
      </c>
      <c r="K512" s="27" t="s">
        <v>105</v>
      </c>
      <c r="L512" s="18" t="str">
        <f t="shared" si="14"/>
        <v>P159_A6</v>
      </c>
      <c r="M512" s="43" t="s">
        <v>627</v>
      </c>
      <c r="O512" s="33"/>
      <c r="P512" s="41" t="s">
        <v>98</v>
      </c>
      <c r="Q512" s="32"/>
    </row>
    <row r="513" spans="2:17" x14ac:dyDescent="0.25">
      <c r="B513" s="25">
        <v>508</v>
      </c>
      <c r="C513" s="26" t="s">
        <v>333</v>
      </c>
      <c r="D513" s="17" t="s">
        <v>254</v>
      </c>
      <c r="E513" s="26">
        <v>4163</v>
      </c>
      <c r="F513" s="17" t="s">
        <v>100</v>
      </c>
      <c r="G513" s="26" t="s">
        <v>603</v>
      </c>
      <c r="H513" s="17" t="str">
        <f t="shared" si="15"/>
        <v>SMU_4163_C2_S15</v>
      </c>
      <c r="I513" s="26">
        <v>1065</v>
      </c>
      <c r="J513" s="18" t="s">
        <v>604</v>
      </c>
      <c r="K513" s="27" t="s">
        <v>108</v>
      </c>
      <c r="L513" s="18" t="str">
        <f t="shared" si="14"/>
        <v>P159_C5</v>
      </c>
      <c r="M513" s="43" t="s">
        <v>628</v>
      </c>
      <c r="O513" s="33"/>
      <c r="P513" s="41" t="s">
        <v>98</v>
      </c>
      <c r="Q513" s="32"/>
    </row>
    <row r="514" spans="2:17" x14ac:dyDescent="0.25">
      <c r="B514" s="25">
        <v>509</v>
      </c>
      <c r="C514" s="26" t="s">
        <v>333</v>
      </c>
      <c r="D514" s="17" t="s">
        <v>254</v>
      </c>
      <c r="E514" s="26">
        <v>4163</v>
      </c>
      <c r="F514" s="17" t="s">
        <v>100</v>
      </c>
      <c r="G514" s="26" t="s">
        <v>603</v>
      </c>
      <c r="H514" s="17" t="str">
        <f t="shared" si="15"/>
        <v>SMU_4163_C2_S15</v>
      </c>
      <c r="I514" s="26">
        <v>1082</v>
      </c>
      <c r="J514" s="18" t="s">
        <v>629</v>
      </c>
      <c r="K514" s="27" t="s">
        <v>75</v>
      </c>
      <c r="L514" s="18" t="str">
        <f t="shared" si="14"/>
        <v>P151_A1</v>
      </c>
      <c r="M514" s="43" t="s">
        <v>630</v>
      </c>
      <c r="O514" s="33"/>
      <c r="P514" s="41" t="s">
        <v>98</v>
      </c>
      <c r="Q514" s="32"/>
    </row>
    <row r="515" spans="2:17" x14ac:dyDescent="0.25">
      <c r="B515" s="25">
        <v>510</v>
      </c>
      <c r="C515" s="26" t="s">
        <v>333</v>
      </c>
      <c r="D515" s="17" t="s">
        <v>254</v>
      </c>
      <c r="E515" s="26">
        <v>4163</v>
      </c>
      <c r="F515" s="17" t="s">
        <v>100</v>
      </c>
      <c r="G515" s="26" t="s">
        <v>603</v>
      </c>
      <c r="H515" s="17" t="str">
        <f t="shared" si="15"/>
        <v>SMU_4163_C2_S15</v>
      </c>
      <c r="I515" s="26">
        <v>1083</v>
      </c>
      <c r="J515" s="18" t="s">
        <v>629</v>
      </c>
      <c r="K515" s="27" t="s">
        <v>81</v>
      </c>
      <c r="L515" s="18" t="str">
        <f t="shared" si="14"/>
        <v>P151_A2</v>
      </c>
      <c r="M515" s="43" t="s">
        <v>631</v>
      </c>
      <c r="O515" s="33"/>
      <c r="P515" s="41" t="s">
        <v>98</v>
      </c>
      <c r="Q515" s="32"/>
    </row>
    <row r="516" spans="2:17" x14ac:dyDescent="0.25">
      <c r="B516" s="25">
        <v>511</v>
      </c>
      <c r="C516" s="26" t="s">
        <v>333</v>
      </c>
      <c r="D516" s="17" t="s">
        <v>254</v>
      </c>
      <c r="E516" s="26">
        <v>4163</v>
      </c>
      <c r="F516" s="17" t="s">
        <v>100</v>
      </c>
      <c r="G516" s="26" t="s">
        <v>603</v>
      </c>
      <c r="H516" s="17" t="str">
        <f t="shared" si="15"/>
        <v>SMU_4163_C2_S15</v>
      </c>
      <c r="I516" s="26">
        <v>1088</v>
      </c>
      <c r="J516" s="18" t="s">
        <v>629</v>
      </c>
      <c r="K516" s="27" t="s">
        <v>80</v>
      </c>
      <c r="L516" s="18" t="str">
        <f t="shared" si="14"/>
        <v>P151_B1</v>
      </c>
      <c r="M516" s="43" t="s">
        <v>632</v>
      </c>
      <c r="O516" s="33"/>
      <c r="P516" s="41" t="s">
        <v>98</v>
      </c>
      <c r="Q516" s="32"/>
    </row>
    <row r="517" spans="2:17" x14ac:dyDescent="0.25">
      <c r="B517" s="25">
        <v>512</v>
      </c>
      <c r="C517" s="26" t="s">
        <v>333</v>
      </c>
      <c r="D517" s="17" t="s">
        <v>254</v>
      </c>
      <c r="E517" s="26">
        <v>4163</v>
      </c>
      <c r="F517" s="17" t="s">
        <v>100</v>
      </c>
      <c r="G517" s="26" t="s">
        <v>603</v>
      </c>
      <c r="H517" s="17" t="str">
        <f t="shared" si="15"/>
        <v>SMU_4163_C2_S15</v>
      </c>
      <c r="I517" s="26">
        <v>1089</v>
      </c>
      <c r="J517" s="18" t="s">
        <v>629</v>
      </c>
      <c r="K517" s="27" t="s">
        <v>84</v>
      </c>
      <c r="L517" s="18" t="str">
        <f t="shared" si="14"/>
        <v>P151_B2</v>
      </c>
      <c r="M517" s="43" t="s">
        <v>633</v>
      </c>
      <c r="O517" s="33"/>
      <c r="P517" s="41" t="s">
        <v>98</v>
      </c>
      <c r="Q517" s="32"/>
    </row>
    <row r="518" spans="2:17" x14ac:dyDescent="0.25">
      <c r="B518" s="25">
        <v>513</v>
      </c>
      <c r="C518" s="26" t="s">
        <v>333</v>
      </c>
      <c r="D518" s="17" t="s">
        <v>254</v>
      </c>
      <c r="E518" s="26">
        <v>4163</v>
      </c>
      <c r="F518" s="17" t="s">
        <v>100</v>
      </c>
      <c r="G518" s="26" t="s">
        <v>603</v>
      </c>
      <c r="H518" s="17" t="str">
        <f t="shared" si="15"/>
        <v>SMU_4163_C2_S15</v>
      </c>
      <c r="I518" s="26">
        <v>1093</v>
      </c>
      <c r="J518" s="18" t="s">
        <v>629</v>
      </c>
      <c r="K518" s="27" t="s">
        <v>99</v>
      </c>
      <c r="L518" s="18" t="str">
        <f t="shared" si="14"/>
        <v>P151_C1</v>
      </c>
      <c r="M518" s="43" t="s">
        <v>634</v>
      </c>
      <c r="O518" s="33"/>
      <c r="P518" s="41" t="s">
        <v>98</v>
      </c>
      <c r="Q518" s="32"/>
    </row>
    <row r="519" spans="2:17" x14ac:dyDescent="0.25">
      <c r="B519" s="25">
        <v>514</v>
      </c>
      <c r="C519" s="26" t="s">
        <v>333</v>
      </c>
      <c r="D519" s="17" t="s">
        <v>254</v>
      </c>
      <c r="E519" s="26">
        <v>4163</v>
      </c>
      <c r="F519" s="17" t="s">
        <v>100</v>
      </c>
      <c r="G519" s="26" t="s">
        <v>603</v>
      </c>
      <c r="H519" s="17" t="str">
        <f t="shared" si="15"/>
        <v>SMU_4163_C2_S15</v>
      </c>
      <c r="I519" s="26">
        <v>1094</v>
      </c>
      <c r="J519" s="18" t="s">
        <v>629</v>
      </c>
      <c r="K519" s="27" t="s">
        <v>100</v>
      </c>
      <c r="L519" s="18" t="str">
        <f t="shared" si="14"/>
        <v>P151_C2</v>
      </c>
      <c r="M519" s="43" t="s">
        <v>635</v>
      </c>
      <c r="O519" s="33"/>
      <c r="P519" s="41" t="s">
        <v>98</v>
      </c>
      <c r="Q519" s="32"/>
    </row>
    <row r="520" spans="2:17" x14ac:dyDescent="0.25">
      <c r="B520" s="25">
        <v>515</v>
      </c>
      <c r="C520" s="26" t="s">
        <v>333</v>
      </c>
      <c r="D520" s="17" t="s">
        <v>254</v>
      </c>
      <c r="E520" s="26">
        <v>4163</v>
      </c>
      <c r="F520" s="17" t="s">
        <v>100</v>
      </c>
      <c r="G520" s="26" t="s">
        <v>603</v>
      </c>
      <c r="H520" s="17" t="str">
        <f t="shared" si="15"/>
        <v>SMU_4163_C2_S15</v>
      </c>
      <c r="I520" s="26">
        <v>1084</v>
      </c>
      <c r="J520" s="18" t="s">
        <v>629</v>
      </c>
      <c r="K520" s="27" t="s">
        <v>85</v>
      </c>
      <c r="L520" s="18" t="str">
        <f t="shared" si="14"/>
        <v>P151_A3</v>
      </c>
      <c r="M520" s="43" t="s">
        <v>636</v>
      </c>
      <c r="O520" s="33"/>
      <c r="P520" s="41" t="s">
        <v>98</v>
      </c>
      <c r="Q520" s="32"/>
    </row>
    <row r="521" spans="2:17" x14ac:dyDescent="0.25">
      <c r="B521" s="25">
        <v>516</v>
      </c>
      <c r="C521" s="26" t="s">
        <v>333</v>
      </c>
      <c r="D521" s="17" t="s">
        <v>254</v>
      </c>
      <c r="E521" s="26">
        <v>4163</v>
      </c>
      <c r="F521" s="17" t="s">
        <v>100</v>
      </c>
      <c r="G521" s="26" t="s">
        <v>603</v>
      </c>
      <c r="H521" s="17" t="str">
        <f t="shared" si="15"/>
        <v>SMU_4163_C2_S15</v>
      </c>
      <c r="I521" s="26">
        <v>1090</v>
      </c>
      <c r="J521" s="18" t="s">
        <v>629</v>
      </c>
      <c r="K521" s="27" t="s">
        <v>87</v>
      </c>
      <c r="L521" s="18" t="str">
        <f t="shared" si="14"/>
        <v>P151_B3</v>
      </c>
      <c r="M521" s="43" t="s">
        <v>637</v>
      </c>
      <c r="O521" s="33"/>
      <c r="P521" s="41" t="s">
        <v>98</v>
      </c>
      <c r="Q521" s="32"/>
    </row>
    <row r="522" spans="2:17" x14ac:dyDescent="0.25">
      <c r="B522" s="25">
        <v>517</v>
      </c>
      <c r="C522" s="26" t="s">
        <v>333</v>
      </c>
      <c r="D522" s="17" t="s">
        <v>254</v>
      </c>
      <c r="E522" s="26">
        <v>4163</v>
      </c>
      <c r="F522" s="17" t="s">
        <v>100</v>
      </c>
      <c r="G522" s="26" t="s">
        <v>603</v>
      </c>
      <c r="H522" s="17" t="str">
        <f t="shared" si="15"/>
        <v>SMU_4163_C2_S15</v>
      </c>
      <c r="I522" s="26">
        <v>1103</v>
      </c>
      <c r="J522" s="18" t="s">
        <v>629</v>
      </c>
      <c r="K522" s="27" t="s">
        <v>119</v>
      </c>
      <c r="L522" s="18" t="str">
        <f t="shared" si="14"/>
        <v>P151_E1</v>
      </c>
      <c r="M522" s="43" t="s">
        <v>638</v>
      </c>
      <c r="O522" s="33"/>
      <c r="P522" s="41" t="s">
        <v>98</v>
      </c>
      <c r="Q522" s="32"/>
    </row>
    <row r="523" spans="2:17" x14ac:dyDescent="0.25">
      <c r="B523" s="25">
        <v>518</v>
      </c>
      <c r="C523" s="26" t="s">
        <v>333</v>
      </c>
      <c r="D523" s="17" t="s">
        <v>254</v>
      </c>
      <c r="E523" s="26">
        <v>4163</v>
      </c>
      <c r="F523" s="17" t="s">
        <v>100</v>
      </c>
      <c r="G523" s="26" t="s">
        <v>603</v>
      </c>
      <c r="H523" s="17" t="str">
        <f t="shared" si="15"/>
        <v>SMU_4163_C2_S15</v>
      </c>
      <c r="I523" s="26">
        <v>1104</v>
      </c>
      <c r="J523" s="18" t="s">
        <v>629</v>
      </c>
      <c r="K523" s="27" t="s">
        <v>120</v>
      </c>
      <c r="L523" s="18" t="str">
        <f t="shared" si="14"/>
        <v>P151_E2</v>
      </c>
      <c r="M523" s="43" t="s">
        <v>639</v>
      </c>
      <c r="O523" s="33"/>
      <c r="P523" s="41" t="s">
        <v>98</v>
      </c>
      <c r="Q523" s="32"/>
    </row>
    <row r="524" spans="2:17" x14ac:dyDescent="0.25">
      <c r="B524" s="25">
        <v>519</v>
      </c>
      <c r="C524" s="26" t="s">
        <v>333</v>
      </c>
      <c r="D524" s="17" t="s">
        <v>254</v>
      </c>
      <c r="E524" s="26">
        <v>4163</v>
      </c>
      <c r="F524" s="17" t="s">
        <v>100</v>
      </c>
      <c r="G524" s="26" t="s">
        <v>603</v>
      </c>
      <c r="H524" s="17" t="str">
        <f t="shared" si="15"/>
        <v>SMU_4163_C2_S15</v>
      </c>
      <c r="I524" s="26">
        <v>1108</v>
      </c>
      <c r="J524" s="18" t="s">
        <v>629</v>
      </c>
      <c r="K524" s="27" t="s">
        <v>121</v>
      </c>
      <c r="L524" s="18" t="str">
        <f t="shared" si="14"/>
        <v>P151_F1</v>
      </c>
      <c r="M524" s="43" t="s">
        <v>640</v>
      </c>
      <c r="O524" s="33"/>
      <c r="P524" s="41" t="s">
        <v>98</v>
      </c>
      <c r="Q524" s="32"/>
    </row>
    <row r="525" spans="2:17" x14ac:dyDescent="0.25">
      <c r="B525" s="25">
        <v>520</v>
      </c>
      <c r="C525" s="26" t="s">
        <v>333</v>
      </c>
      <c r="D525" s="17" t="s">
        <v>254</v>
      </c>
      <c r="E525" s="26">
        <v>4163</v>
      </c>
      <c r="F525" s="17" t="s">
        <v>100</v>
      </c>
      <c r="G525" s="26" t="s">
        <v>603</v>
      </c>
      <c r="H525" s="17" t="str">
        <f t="shared" si="15"/>
        <v>SMU_4163_C2_S15</v>
      </c>
      <c r="I525" s="26">
        <v>1109</v>
      </c>
      <c r="J525" s="18" t="s">
        <v>629</v>
      </c>
      <c r="K525" s="27" t="s">
        <v>92</v>
      </c>
      <c r="L525" s="18" t="str">
        <f t="shared" si="14"/>
        <v>P151_F2</v>
      </c>
      <c r="M525" s="43" t="s">
        <v>641</v>
      </c>
      <c r="O525" s="33"/>
      <c r="P525" s="41" t="s">
        <v>98</v>
      </c>
      <c r="Q525" s="32"/>
    </row>
    <row r="526" spans="2:17" x14ac:dyDescent="0.25">
      <c r="B526" s="25">
        <v>521</v>
      </c>
      <c r="C526" s="26" t="s">
        <v>333</v>
      </c>
      <c r="D526" s="17" t="s">
        <v>254</v>
      </c>
      <c r="E526" s="26">
        <v>4163</v>
      </c>
      <c r="F526" s="17" t="s">
        <v>100</v>
      </c>
      <c r="G526" s="26" t="s">
        <v>603</v>
      </c>
      <c r="H526" s="17" t="str">
        <f t="shared" si="15"/>
        <v>SMU_4163_C2_S15</v>
      </c>
      <c r="I526" s="26">
        <v>1098</v>
      </c>
      <c r="J526" s="18" t="s">
        <v>629</v>
      </c>
      <c r="K526" s="27" t="s">
        <v>118</v>
      </c>
      <c r="L526" s="18" t="str">
        <f t="shared" si="14"/>
        <v>P151_D2</v>
      </c>
      <c r="M526" s="43" t="s">
        <v>642</v>
      </c>
      <c r="O526" s="33"/>
      <c r="P526" s="41" t="s">
        <v>98</v>
      </c>
      <c r="Q526" s="32"/>
    </row>
    <row r="527" spans="2:17" x14ac:dyDescent="0.25">
      <c r="B527" s="25">
        <v>522</v>
      </c>
      <c r="C527" s="26" t="s">
        <v>333</v>
      </c>
      <c r="D527" s="17" t="s">
        <v>254</v>
      </c>
      <c r="E527" s="26">
        <v>4163</v>
      </c>
      <c r="F527" s="17" t="s">
        <v>100</v>
      </c>
      <c r="G527" s="26" t="s">
        <v>603</v>
      </c>
      <c r="H527" s="17" t="str">
        <f t="shared" si="15"/>
        <v>SMU_4163_C2_S15</v>
      </c>
      <c r="I527" s="26">
        <v>1113</v>
      </c>
      <c r="J527" s="18" t="s">
        <v>629</v>
      </c>
      <c r="K527" s="27" t="s">
        <v>130</v>
      </c>
      <c r="L527" s="18" t="str">
        <f t="shared" si="14"/>
        <v>P151_F6</v>
      </c>
      <c r="M527" s="43" t="s">
        <v>643</v>
      </c>
      <c r="O527" s="33"/>
      <c r="P527" s="41" t="s">
        <v>98</v>
      </c>
      <c r="Q527" s="32"/>
    </row>
    <row r="528" spans="2:17" x14ac:dyDescent="0.25">
      <c r="B528" s="25">
        <v>523</v>
      </c>
      <c r="C528" s="26" t="s">
        <v>333</v>
      </c>
      <c r="D528" s="17" t="s">
        <v>254</v>
      </c>
      <c r="E528" s="26">
        <v>4163</v>
      </c>
      <c r="F528" s="17" t="s">
        <v>100</v>
      </c>
      <c r="G528" s="26" t="s">
        <v>603</v>
      </c>
      <c r="H528" s="17" t="str">
        <f t="shared" si="15"/>
        <v>SMU_4163_C2_S15</v>
      </c>
      <c r="I528" s="26">
        <v>1112</v>
      </c>
      <c r="J528" s="18" t="s">
        <v>629</v>
      </c>
      <c r="K528" s="27" t="s">
        <v>129</v>
      </c>
      <c r="L528" s="18" t="str">
        <f t="shared" si="14"/>
        <v>P151_F5</v>
      </c>
      <c r="M528" s="43" t="s">
        <v>644</v>
      </c>
      <c r="O528" s="33"/>
      <c r="P528" s="41" t="s">
        <v>98</v>
      </c>
      <c r="Q528" s="32"/>
    </row>
    <row r="529" spans="2:17" x14ac:dyDescent="0.25">
      <c r="B529" s="25">
        <v>524</v>
      </c>
      <c r="C529" s="26" t="s">
        <v>333</v>
      </c>
      <c r="D529" s="17" t="s">
        <v>254</v>
      </c>
      <c r="E529" s="26">
        <v>4163</v>
      </c>
      <c r="F529" s="17" t="s">
        <v>100</v>
      </c>
      <c r="G529" s="26" t="s">
        <v>603</v>
      </c>
      <c r="H529" s="17" t="str">
        <f t="shared" si="15"/>
        <v>SMU_4163_C2_S15</v>
      </c>
      <c r="I529" s="26">
        <v>1107</v>
      </c>
      <c r="J529" s="18" t="s">
        <v>629</v>
      </c>
      <c r="K529" s="27" t="s">
        <v>127</v>
      </c>
      <c r="L529" s="18" t="str">
        <f t="shared" si="14"/>
        <v>P151_E6</v>
      </c>
      <c r="M529" s="43" t="s">
        <v>645</v>
      </c>
      <c r="O529" s="33"/>
      <c r="P529" s="41" t="s">
        <v>98</v>
      </c>
      <c r="Q529" s="32"/>
    </row>
    <row r="530" spans="2:17" x14ac:dyDescent="0.25">
      <c r="B530" s="25">
        <v>525</v>
      </c>
      <c r="C530" s="26" t="s">
        <v>333</v>
      </c>
      <c r="D530" s="17" t="s">
        <v>254</v>
      </c>
      <c r="E530" s="26">
        <v>4163</v>
      </c>
      <c r="F530" s="17" t="s">
        <v>100</v>
      </c>
      <c r="G530" s="26" t="s">
        <v>603</v>
      </c>
      <c r="H530" s="17" t="str">
        <f t="shared" si="15"/>
        <v>SMU_4163_C2_S15</v>
      </c>
      <c r="I530" s="26">
        <v>1106</v>
      </c>
      <c r="J530" s="18" t="s">
        <v>629</v>
      </c>
      <c r="K530" s="27" t="s">
        <v>126</v>
      </c>
      <c r="L530" s="18" t="str">
        <f t="shared" si="14"/>
        <v>P151_E5</v>
      </c>
      <c r="M530" s="43" t="s">
        <v>646</v>
      </c>
      <c r="O530" s="33"/>
      <c r="P530" s="41" t="s">
        <v>98</v>
      </c>
      <c r="Q530" s="32"/>
    </row>
    <row r="531" spans="2:17" x14ac:dyDescent="0.25">
      <c r="B531" s="25">
        <v>526</v>
      </c>
      <c r="C531" s="26" t="s">
        <v>333</v>
      </c>
      <c r="D531" s="17" t="s">
        <v>254</v>
      </c>
      <c r="E531" s="26">
        <v>4163</v>
      </c>
      <c r="F531" s="17" t="s">
        <v>100</v>
      </c>
      <c r="G531" s="26" t="s">
        <v>603</v>
      </c>
      <c r="H531" s="17" t="str">
        <f t="shared" si="15"/>
        <v>SMU_4163_C2_S15</v>
      </c>
      <c r="I531" s="26">
        <v>1102</v>
      </c>
      <c r="J531" s="18" t="s">
        <v>629</v>
      </c>
      <c r="K531" s="27" t="s">
        <v>125</v>
      </c>
      <c r="L531" s="18" t="str">
        <f t="shared" si="14"/>
        <v>P151_D6</v>
      </c>
      <c r="M531" s="43" t="s">
        <v>647</v>
      </c>
      <c r="O531" s="33"/>
      <c r="P531" s="41" t="s">
        <v>98</v>
      </c>
      <c r="Q531" s="32"/>
    </row>
    <row r="532" spans="2:17" x14ac:dyDescent="0.25">
      <c r="B532" s="25">
        <v>527</v>
      </c>
      <c r="C532" s="26" t="s">
        <v>333</v>
      </c>
      <c r="D532" s="17" t="s">
        <v>254</v>
      </c>
      <c r="E532" s="26">
        <v>4163</v>
      </c>
      <c r="F532" s="17" t="s">
        <v>100</v>
      </c>
      <c r="G532" s="26" t="s">
        <v>603</v>
      </c>
      <c r="H532" s="17" t="str">
        <f t="shared" si="15"/>
        <v>SMU_4163_C2_S15</v>
      </c>
      <c r="I532" s="26">
        <v>1101</v>
      </c>
      <c r="J532" s="18" t="s">
        <v>629</v>
      </c>
      <c r="K532" s="27" t="s">
        <v>122</v>
      </c>
      <c r="L532" s="18" t="str">
        <f t="shared" ref="L532:L595" si="16">J532&amp;"_"&amp;K532</f>
        <v>P151_D5</v>
      </c>
      <c r="M532" s="43" t="s">
        <v>648</v>
      </c>
      <c r="O532" s="33"/>
      <c r="P532" s="41" t="s">
        <v>98</v>
      </c>
      <c r="Q532" s="32"/>
    </row>
    <row r="533" spans="2:17" x14ac:dyDescent="0.25">
      <c r="B533" s="25">
        <v>528</v>
      </c>
      <c r="C533" s="26" t="s">
        <v>333</v>
      </c>
      <c r="D533" s="17" t="s">
        <v>254</v>
      </c>
      <c r="E533" s="26">
        <v>4163</v>
      </c>
      <c r="F533" s="17" t="s">
        <v>100</v>
      </c>
      <c r="G533" s="26" t="s">
        <v>603</v>
      </c>
      <c r="H533" s="17" t="str">
        <f t="shared" ref="H533:H596" si="17">D533&amp;"_"&amp;E533&amp;"_"&amp;F533&amp;"_"&amp;G533</f>
        <v>SMU_4163_C2_S15</v>
      </c>
      <c r="I533" s="26">
        <v>1111</v>
      </c>
      <c r="J533" s="18" t="s">
        <v>629</v>
      </c>
      <c r="K533" s="27" t="s">
        <v>128</v>
      </c>
      <c r="L533" s="18" t="str">
        <f t="shared" si="16"/>
        <v>P151_F4</v>
      </c>
      <c r="M533" s="43" t="s">
        <v>649</v>
      </c>
      <c r="O533" s="33"/>
      <c r="P533" s="41" t="s">
        <v>98</v>
      </c>
      <c r="Q533" s="32"/>
    </row>
    <row r="534" spans="2:17" x14ac:dyDescent="0.25">
      <c r="B534" s="25">
        <v>529</v>
      </c>
      <c r="C534" s="26" t="s">
        <v>333</v>
      </c>
      <c r="D534" s="17" t="s">
        <v>254</v>
      </c>
      <c r="E534" s="26">
        <v>4163</v>
      </c>
      <c r="F534" s="17" t="s">
        <v>100</v>
      </c>
      <c r="G534" s="26" t="s">
        <v>603</v>
      </c>
      <c r="H534" s="17" t="str">
        <f t="shared" si="17"/>
        <v>SMU_4163_C2_S15</v>
      </c>
      <c r="I534" s="26">
        <v>1105</v>
      </c>
      <c r="J534" s="18" t="s">
        <v>629</v>
      </c>
      <c r="K534" s="27" t="s">
        <v>159</v>
      </c>
      <c r="L534" s="18" t="str">
        <f t="shared" si="16"/>
        <v>P151_E4</v>
      </c>
      <c r="M534" s="43" t="s">
        <v>650</v>
      </c>
      <c r="O534" s="33"/>
      <c r="P534" s="41" t="s">
        <v>98</v>
      </c>
      <c r="Q534" s="32"/>
    </row>
    <row r="535" spans="2:17" x14ac:dyDescent="0.25">
      <c r="B535" s="25">
        <v>530</v>
      </c>
      <c r="C535" s="26" t="s">
        <v>333</v>
      </c>
      <c r="D535" s="17" t="s">
        <v>254</v>
      </c>
      <c r="E535" s="26">
        <v>4163</v>
      </c>
      <c r="F535" s="17" t="s">
        <v>100</v>
      </c>
      <c r="G535" s="26" t="s">
        <v>603</v>
      </c>
      <c r="H535" s="17" t="str">
        <f t="shared" si="17"/>
        <v>SMU_4163_C2_S15</v>
      </c>
      <c r="I535" s="26">
        <v>1092</v>
      </c>
      <c r="J535" s="18" t="s">
        <v>629</v>
      </c>
      <c r="K535" s="27" t="s">
        <v>107</v>
      </c>
      <c r="L535" s="18" t="str">
        <f t="shared" si="16"/>
        <v>P151_B6</v>
      </c>
      <c r="M535" s="43" t="s">
        <v>651</v>
      </c>
      <c r="O535" s="33"/>
      <c r="P535" s="41" t="s">
        <v>98</v>
      </c>
      <c r="Q535" s="32"/>
    </row>
    <row r="536" spans="2:17" x14ac:dyDescent="0.25">
      <c r="B536" s="25">
        <v>531</v>
      </c>
      <c r="C536" s="26" t="s">
        <v>333</v>
      </c>
      <c r="D536" s="17" t="s">
        <v>254</v>
      </c>
      <c r="E536" s="26">
        <v>4163</v>
      </c>
      <c r="F536" s="17" t="s">
        <v>100</v>
      </c>
      <c r="G536" s="26" t="s">
        <v>603</v>
      </c>
      <c r="H536" s="17" t="str">
        <f t="shared" si="17"/>
        <v>SMU_4163_C2_S15</v>
      </c>
      <c r="I536" s="26">
        <v>1091</v>
      </c>
      <c r="J536" s="18" t="s">
        <v>629</v>
      </c>
      <c r="K536" s="27" t="s">
        <v>106</v>
      </c>
      <c r="L536" s="18" t="str">
        <f t="shared" si="16"/>
        <v>P151_B5</v>
      </c>
      <c r="M536" s="43" t="s">
        <v>652</v>
      </c>
      <c r="O536" s="33"/>
      <c r="P536" s="41" t="s">
        <v>98</v>
      </c>
      <c r="Q536" s="32"/>
    </row>
    <row r="537" spans="2:17" x14ac:dyDescent="0.25">
      <c r="B537" s="25">
        <v>532</v>
      </c>
      <c r="C537" s="26" t="s">
        <v>333</v>
      </c>
      <c r="D537" s="17" t="s">
        <v>254</v>
      </c>
      <c r="E537" s="26">
        <v>4163</v>
      </c>
      <c r="F537" s="17" t="s">
        <v>100</v>
      </c>
      <c r="G537" s="26" t="s">
        <v>603</v>
      </c>
      <c r="H537" s="17" t="str">
        <f t="shared" si="17"/>
        <v>SMU_4163_C2_S15</v>
      </c>
      <c r="I537" s="26">
        <v>1087</v>
      </c>
      <c r="J537" s="18" t="s">
        <v>629</v>
      </c>
      <c r="K537" s="27" t="s">
        <v>105</v>
      </c>
      <c r="L537" s="18" t="str">
        <f t="shared" si="16"/>
        <v>P151_A6</v>
      </c>
      <c r="M537" s="43" t="s">
        <v>653</v>
      </c>
      <c r="O537" s="33"/>
      <c r="P537" s="41" t="s">
        <v>98</v>
      </c>
      <c r="Q537" s="32"/>
    </row>
    <row r="538" spans="2:17" x14ac:dyDescent="0.25">
      <c r="B538" s="25">
        <v>533</v>
      </c>
      <c r="C538" s="26" t="s">
        <v>333</v>
      </c>
      <c r="D538" s="17" t="s">
        <v>254</v>
      </c>
      <c r="E538" s="26">
        <v>4163</v>
      </c>
      <c r="F538" s="17" t="s">
        <v>100</v>
      </c>
      <c r="G538" s="26" t="s">
        <v>603</v>
      </c>
      <c r="H538" s="17" t="str">
        <f t="shared" si="17"/>
        <v>SMU_4163_C2_S15</v>
      </c>
      <c r="I538" s="26">
        <v>1086</v>
      </c>
      <c r="J538" s="18" t="s">
        <v>629</v>
      </c>
      <c r="K538" s="27" t="s">
        <v>104</v>
      </c>
      <c r="L538" s="18" t="str">
        <f t="shared" si="16"/>
        <v>P151_A5</v>
      </c>
      <c r="M538" s="43" t="s">
        <v>654</v>
      </c>
      <c r="O538" s="33"/>
      <c r="P538" s="41" t="s">
        <v>98</v>
      </c>
      <c r="Q538" s="32"/>
    </row>
    <row r="539" spans="2:17" x14ac:dyDescent="0.25">
      <c r="B539" s="25">
        <v>534</v>
      </c>
      <c r="C539" s="26" t="s">
        <v>333</v>
      </c>
      <c r="D539" s="17" t="s">
        <v>254</v>
      </c>
      <c r="E539" s="26">
        <v>4163</v>
      </c>
      <c r="F539" s="17" t="s">
        <v>100</v>
      </c>
      <c r="G539" s="26" t="s">
        <v>603</v>
      </c>
      <c r="H539" s="17" t="str">
        <f t="shared" si="17"/>
        <v>SMU_4163_C2_S15</v>
      </c>
      <c r="I539" s="26">
        <v>1097</v>
      </c>
      <c r="J539" s="18" t="s">
        <v>629</v>
      </c>
      <c r="K539" s="27" t="s">
        <v>108</v>
      </c>
      <c r="L539" s="18" t="str">
        <f t="shared" si="16"/>
        <v>P151_C5</v>
      </c>
      <c r="M539" s="43" t="s">
        <v>655</v>
      </c>
      <c r="O539" s="33"/>
      <c r="P539" s="41" t="s">
        <v>98</v>
      </c>
      <c r="Q539" s="32"/>
    </row>
    <row r="540" spans="2:17" x14ac:dyDescent="0.25">
      <c r="B540" s="25">
        <v>535</v>
      </c>
      <c r="C540" s="26" t="s">
        <v>333</v>
      </c>
      <c r="D540" s="17" t="s">
        <v>254</v>
      </c>
      <c r="E540" s="26">
        <v>4163</v>
      </c>
      <c r="F540" s="17" t="s">
        <v>100</v>
      </c>
      <c r="G540" s="26" t="s">
        <v>603</v>
      </c>
      <c r="H540" s="17" t="str">
        <f t="shared" si="17"/>
        <v>SMU_4163_C2_S15</v>
      </c>
      <c r="I540" s="26">
        <v>1063</v>
      </c>
      <c r="J540" s="18" t="s">
        <v>604</v>
      </c>
      <c r="K540" s="27" t="s">
        <v>88</v>
      </c>
      <c r="L540" s="18" t="str">
        <f t="shared" si="16"/>
        <v>P159_C3</v>
      </c>
      <c r="M540" s="43" t="s">
        <v>656</v>
      </c>
      <c r="O540" s="33"/>
      <c r="P540" s="41" t="s">
        <v>98</v>
      </c>
      <c r="Q540" s="32"/>
    </row>
    <row r="541" spans="2:17" x14ac:dyDescent="0.25">
      <c r="B541" s="25">
        <v>536</v>
      </c>
      <c r="C541" s="26" t="s">
        <v>333</v>
      </c>
      <c r="D541" s="17" t="s">
        <v>254</v>
      </c>
      <c r="E541" s="26">
        <v>4163</v>
      </c>
      <c r="F541" s="17" t="s">
        <v>100</v>
      </c>
      <c r="G541" s="26" t="s">
        <v>603</v>
      </c>
      <c r="H541" s="17" t="str">
        <f t="shared" si="17"/>
        <v>SMU_4163_C2_S15</v>
      </c>
      <c r="I541" s="26">
        <v>1064</v>
      </c>
      <c r="J541" s="18" t="s">
        <v>604</v>
      </c>
      <c r="K541" s="27" t="s">
        <v>221</v>
      </c>
      <c r="L541" s="18" t="str">
        <f t="shared" si="16"/>
        <v>P159_C4</v>
      </c>
      <c r="M541" s="43" t="s">
        <v>656</v>
      </c>
      <c r="O541" s="33"/>
      <c r="P541" s="41" t="s">
        <v>98</v>
      </c>
      <c r="Q541" s="32"/>
    </row>
    <row r="542" spans="2:17" x14ac:dyDescent="0.25">
      <c r="B542" s="25">
        <v>537</v>
      </c>
      <c r="C542" s="26" t="s">
        <v>333</v>
      </c>
      <c r="D542" s="17" t="s">
        <v>254</v>
      </c>
      <c r="E542" s="26">
        <v>4163</v>
      </c>
      <c r="F542" s="17" t="s">
        <v>100</v>
      </c>
      <c r="G542" s="26" t="s">
        <v>603</v>
      </c>
      <c r="H542" s="17" t="str">
        <f t="shared" si="17"/>
        <v>SMU_4163_C2_S15</v>
      </c>
      <c r="I542" s="26">
        <v>1067</v>
      </c>
      <c r="J542" s="18" t="s">
        <v>604</v>
      </c>
      <c r="K542" s="27" t="s">
        <v>89</v>
      </c>
      <c r="L542" s="18" t="str">
        <f t="shared" si="16"/>
        <v>P159_D3</v>
      </c>
      <c r="M542" s="43" t="s">
        <v>656</v>
      </c>
      <c r="O542" s="33"/>
      <c r="P542" s="41" t="s">
        <v>98</v>
      </c>
      <c r="Q542" s="32"/>
    </row>
    <row r="543" spans="2:17" x14ac:dyDescent="0.25">
      <c r="B543" s="25">
        <v>538</v>
      </c>
      <c r="C543" s="26" t="s">
        <v>333</v>
      </c>
      <c r="D543" s="17" t="s">
        <v>254</v>
      </c>
      <c r="E543" s="26">
        <v>4163</v>
      </c>
      <c r="F543" s="17" t="s">
        <v>100</v>
      </c>
      <c r="G543" s="26" t="s">
        <v>603</v>
      </c>
      <c r="H543" s="17" t="str">
        <f t="shared" si="17"/>
        <v>SMU_4163_C2_S15</v>
      </c>
      <c r="I543" s="26">
        <v>1068</v>
      </c>
      <c r="J543" s="18" t="s">
        <v>604</v>
      </c>
      <c r="K543" s="27" t="s">
        <v>168</v>
      </c>
      <c r="L543" s="18" t="str">
        <f t="shared" si="16"/>
        <v>P159_D4</v>
      </c>
      <c r="M543" s="43" t="s">
        <v>656</v>
      </c>
      <c r="O543" s="33"/>
      <c r="P543" s="41" t="s">
        <v>98</v>
      </c>
      <c r="Q543" s="32"/>
    </row>
    <row r="544" spans="2:17" x14ac:dyDescent="0.25">
      <c r="B544" s="25">
        <v>539</v>
      </c>
      <c r="C544" s="26" t="s">
        <v>333</v>
      </c>
      <c r="D544" s="17" t="s">
        <v>254</v>
      </c>
      <c r="E544" s="26">
        <v>4163</v>
      </c>
      <c r="F544" s="17" t="s">
        <v>100</v>
      </c>
      <c r="G544" s="26" t="s">
        <v>603</v>
      </c>
      <c r="H544" s="17" t="str">
        <f t="shared" si="17"/>
        <v>SMU_4163_C2_S15</v>
      </c>
      <c r="I544" s="26">
        <v>1095</v>
      </c>
      <c r="J544" s="18" t="s">
        <v>629</v>
      </c>
      <c r="K544" s="27" t="s">
        <v>88</v>
      </c>
      <c r="L544" s="18" t="str">
        <f t="shared" si="16"/>
        <v>P151_C3</v>
      </c>
      <c r="M544" s="43" t="s">
        <v>657</v>
      </c>
      <c r="O544" s="33"/>
      <c r="P544" s="41" t="s">
        <v>98</v>
      </c>
      <c r="Q544" s="32"/>
    </row>
    <row r="545" spans="2:17" x14ac:dyDescent="0.25">
      <c r="B545" s="25">
        <v>540</v>
      </c>
      <c r="C545" s="26" t="s">
        <v>333</v>
      </c>
      <c r="D545" s="17" t="s">
        <v>254</v>
      </c>
      <c r="E545" s="26">
        <v>4163</v>
      </c>
      <c r="F545" s="17" t="s">
        <v>100</v>
      </c>
      <c r="G545" s="26" t="s">
        <v>603</v>
      </c>
      <c r="H545" s="17" t="str">
        <f t="shared" si="17"/>
        <v>SMU_4163_C2_S15</v>
      </c>
      <c r="I545" s="26">
        <v>1096</v>
      </c>
      <c r="J545" s="18" t="s">
        <v>629</v>
      </c>
      <c r="K545" s="27" t="s">
        <v>221</v>
      </c>
      <c r="L545" s="18" t="str">
        <f t="shared" si="16"/>
        <v>P151_C4</v>
      </c>
      <c r="M545" s="43" t="s">
        <v>657</v>
      </c>
      <c r="O545" s="33"/>
      <c r="P545" s="41" t="s">
        <v>98</v>
      </c>
      <c r="Q545" s="32"/>
    </row>
    <row r="546" spans="2:17" x14ac:dyDescent="0.25">
      <c r="B546" s="25">
        <v>541</v>
      </c>
      <c r="C546" s="26" t="s">
        <v>333</v>
      </c>
      <c r="D546" s="17" t="s">
        <v>254</v>
      </c>
      <c r="E546" s="26">
        <v>4163</v>
      </c>
      <c r="F546" s="17" t="s">
        <v>100</v>
      </c>
      <c r="G546" s="26" t="s">
        <v>603</v>
      </c>
      <c r="H546" s="17" t="str">
        <f t="shared" si="17"/>
        <v>SMU_4163_C2_S15</v>
      </c>
      <c r="I546" s="26">
        <v>1099</v>
      </c>
      <c r="J546" s="18" t="s">
        <v>629</v>
      </c>
      <c r="K546" s="27" t="s">
        <v>89</v>
      </c>
      <c r="L546" s="18" t="str">
        <f t="shared" si="16"/>
        <v>P151_D3</v>
      </c>
      <c r="M546" s="43" t="s">
        <v>657</v>
      </c>
      <c r="O546" s="33"/>
      <c r="P546" s="41" t="s">
        <v>98</v>
      </c>
      <c r="Q546" s="32"/>
    </row>
    <row r="547" spans="2:17" x14ac:dyDescent="0.25">
      <c r="B547" s="25">
        <v>542</v>
      </c>
      <c r="C547" s="26" t="s">
        <v>333</v>
      </c>
      <c r="D547" s="17" t="s">
        <v>254</v>
      </c>
      <c r="E547" s="26">
        <v>4163</v>
      </c>
      <c r="F547" s="17" t="s">
        <v>100</v>
      </c>
      <c r="G547" s="26" t="s">
        <v>603</v>
      </c>
      <c r="H547" s="17" t="str">
        <f t="shared" si="17"/>
        <v>SMU_4163_C2_S15</v>
      </c>
      <c r="I547" s="26">
        <v>1100</v>
      </c>
      <c r="J547" s="18" t="s">
        <v>629</v>
      </c>
      <c r="K547" s="27" t="s">
        <v>168</v>
      </c>
      <c r="L547" s="18" t="str">
        <f t="shared" si="16"/>
        <v>P151_D4</v>
      </c>
      <c r="M547" s="43" t="s">
        <v>657</v>
      </c>
      <c r="O547" s="33"/>
      <c r="P547" s="41" t="s">
        <v>98</v>
      </c>
      <c r="Q547" s="32"/>
    </row>
    <row r="548" spans="2:17" x14ac:dyDescent="0.25">
      <c r="B548" s="34">
        <v>543</v>
      </c>
      <c r="C548" s="35" t="s">
        <v>658</v>
      </c>
      <c r="D548" s="36" t="s">
        <v>659</v>
      </c>
      <c r="E548" s="35">
        <v>6571</v>
      </c>
      <c r="F548" s="36" t="s">
        <v>99</v>
      </c>
      <c r="G548" s="35" t="s">
        <v>255</v>
      </c>
      <c r="H548" s="36" t="str">
        <f t="shared" si="17"/>
        <v>HSD_6571_C1_S02</v>
      </c>
      <c r="I548" s="35">
        <v>148</v>
      </c>
      <c r="J548" s="37" t="s">
        <v>660</v>
      </c>
      <c r="K548" s="38" t="s">
        <v>661</v>
      </c>
      <c r="L548" s="37" t="str">
        <f t="shared" si="16"/>
        <v>P166_A9</v>
      </c>
      <c r="M548" s="48" t="s">
        <v>662</v>
      </c>
      <c r="N548" s="36"/>
      <c r="O548" s="40"/>
      <c r="P548" s="41" t="s">
        <v>98</v>
      </c>
      <c r="Q548" s="42"/>
    </row>
    <row r="549" spans="2:17" x14ac:dyDescent="0.25">
      <c r="B549" s="34">
        <v>544</v>
      </c>
      <c r="C549" s="35" t="s">
        <v>658</v>
      </c>
      <c r="D549" s="36" t="s">
        <v>659</v>
      </c>
      <c r="E549" s="35">
        <v>6571</v>
      </c>
      <c r="F549" s="36" t="s">
        <v>99</v>
      </c>
      <c r="G549" s="35" t="s">
        <v>255</v>
      </c>
      <c r="H549" s="36" t="str">
        <f t="shared" si="17"/>
        <v>HSD_6571_C1_S02</v>
      </c>
      <c r="I549" s="35">
        <v>156</v>
      </c>
      <c r="J549" s="37" t="s">
        <v>660</v>
      </c>
      <c r="K549" s="38" t="s">
        <v>663</v>
      </c>
      <c r="L549" s="37" t="str">
        <f t="shared" si="16"/>
        <v>P166_B8</v>
      </c>
      <c r="M549" s="48" t="s">
        <v>664</v>
      </c>
      <c r="N549" s="36"/>
      <c r="O549" s="40"/>
      <c r="P549" s="41" t="s">
        <v>98</v>
      </c>
      <c r="Q549" s="42"/>
    </row>
    <row r="550" spans="2:17" x14ac:dyDescent="0.25">
      <c r="B550" s="34">
        <v>545</v>
      </c>
      <c r="C550" s="35" t="s">
        <v>658</v>
      </c>
      <c r="D550" s="36" t="s">
        <v>659</v>
      </c>
      <c r="E550" s="35">
        <v>6571</v>
      </c>
      <c r="F550" s="36" t="s">
        <v>99</v>
      </c>
      <c r="G550" s="35" t="s">
        <v>255</v>
      </c>
      <c r="H550" s="36" t="str">
        <f t="shared" si="17"/>
        <v>HSD_6571_C1_S02</v>
      </c>
      <c r="I550" s="35">
        <v>146</v>
      </c>
      <c r="J550" s="37" t="s">
        <v>660</v>
      </c>
      <c r="K550" s="38" t="s">
        <v>665</v>
      </c>
      <c r="L550" s="37" t="str">
        <f t="shared" si="16"/>
        <v>P166_A7</v>
      </c>
      <c r="M550" s="48" t="s">
        <v>666</v>
      </c>
      <c r="N550" s="36"/>
      <c r="O550" s="40"/>
      <c r="P550" s="41" t="s">
        <v>98</v>
      </c>
      <c r="Q550" s="42"/>
    </row>
    <row r="551" spans="2:17" x14ac:dyDescent="0.25">
      <c r="B551" s="34">
        <v>546</v>
      </c>
      <c r="C551" s="35" t="s">
        <v>658</v>
      </c>
      <c r="D551" s="36" t="s">
        <v>659</v>
      </c>
      <c r="E551" s="35">
        <v>6571</v>
      </c>
      <c r="F551" s="36" t="s">
        <v>99</v>
      </c>
      <c r="G551" s="35" t="s">
        <v>255</v>
      </c>
      <c r="H551" s="36" t="str">
        <f t="shared" si="17"/>
        <v>HSD_6571_C1_S02</v>
      </c>
      <c r="I551" s="35">
        <v>154</v>
      </c>
      <c r="J551" s="37" t="s">
        <v>660</v>
      </c>
      <c r="K551" s="38" t="s">
        <v>107</v>
      </c>
      <c r="L551" s="37" t="str">
        <f t="shared" si="16"/>
        <v>P166_B6</v>
      </c>
      <c r="M551" s="48" t="s">
        <v>667</v>
      </c>
      <c r="N551" s="36"/>
      <c r="O551" s="40"/>
      <c r="P551" s="41" t="s">
        <v>98</v>
      </c>
      <c r="Q551" s="42"/>
    </row>
    <row r="552" spans="2:17" x14ac:dyDescent="0.25">
      <c r="B552" s="34">
        <v>547</v>
      </c>
      <c r="C552" s="35" t="s">
        <v>658</v>
      </c>
      <c r="D552" s="36" t="s">
        <v>659</v>
      </c>
      <c r="E552" s="35">
        <v>6571</v>
      </c>
      <c r="F552" s="36" t="s">
        <v>99</v>
      </c>
      <c r="G552" s="35" t="s">
        <v>255</v>
      </c>
      <c r="H552" s="36" t="str">
        <f t="shared" si="17"/>
        <v>HSD_6571_C1_S02</v>
      </c>
      <c r="I552" s="35">
        <v>144</v>
      </c>
      <c r="J552" s="37" t="s">
        <v>660</v>
      </c>
      <c r="K552" s="38" t="s">
        <v>104</v>
      </c>
      <c r="L552" s="37" t="str">
        <f t="shared" si="16"/>
        <v>P166_A5</v>
      </c>
      <c r="M552" s="48" t="s">
        <v>668</v>
      </c>
      <c r="N552" s="36"/>
      <c r="O552" s="40" t="s">
        <v>1531</v>
      </c>
      <c r="P552" s="41" t="s">
        <v>42</v>
      </c>
      <c r="Q552" s="42"/>
    </row>
    <row r="553" spans="2:17" x14ac:dyDescent="0.25">
      <c r="B553" s="34">
        <v>548</v>
      </c>
      <c r="C553" s="35" t="s">
        <v>658</v>
      </c>
      <c r="D553" s="36" t="s">
        <v>659</v>
      </c>
      <c r="E553" s="35">
        <v>6571</v>
      </c>
      <c r="F553" s="36" t="s">
        <v>99</v>
      </c>
      <c r="G553" s="35" t="s">
        <v>255</v>
      </c>
      <c r="H553" s="36" t="str">
        <f t="shared" si="17"/>
        <v>HSD_6571_C1_S02</v>
      </c>
      <c r="I553" s="35">
        <v>152</v>
      </c>
      <c r="J553" s="37" t="s">
        <v>660</v>
      </c>
      <c r="K553" s="38" t="s">
        <v>223</v>
      </c>
      <c r="L553" s="37" t="str">
        <f t="shared" si="16"/>
        <v>P166_B4</v>
      </c>
      <c r="M553" s="48" t="s">
        <v>669</v>
      </c>
      <c r="N553" s="36"/>
      <c r="O553" s="40" t="s">
        <v>1534</v>
      </c>
      <c r="P553" s="41" t="s">
        <v>42</v>
      </c>
      <c r="Q553" s="42"/>
    </row>
    <row r="554" spans="2:17" x14ac:dyDescent="0.25">
      <c r="B554" s="34">
        <v>549</v>
      </c>
      <c r="C554" s="35" t="s">
        <v>658</v>
      </c>
      <c r="D554" s="36" t="s">
        <v>659</v>
      </c>
      <c r="E554" s="35">
        <v>6571</v>
      </c>
      <c r="F554" s="36" t="s">
        <v>99</v>
      </c>
      <c r="G554" s="35" t="s">
        <v>255</v>
      </c>
      <c r="H554" s="36" t="str">
        <f t="shared" si="17"/>
        <v>HSD_6571_C1_S02</v>
      </c>
      <c r="I554" s="35">
        <v>142</v>
      </c>
      <c r="J554" s="37" t="s">
        <v>660</v>
      </c>
      <c r="K554" s="38" t="s">
        <v>85</v>
      </c>
      <c r="L554" s="37" t="str">
        <f t="shared" si="16"/>
        <v>P166_A3</v>
      </c>
      <c r="M554" s="48" t="s">
        <v>670</v>
      </c>
      <c r="N554" s="36"/>
      <c r="O554" s="40" t="s">
        <v>1536</v>
      </c>
      <c r="P554" s="41" t="s">
        <v>42</v>
      </c>
      <c r="Q554" s="42"/>
    </row>
    <row r="555" spans="2:17" x14ac:dyDescent="0.25">
      <c r="B555" s="34">
        <v>550</v>
      </c>
      <c r="C555" s="35" t="s">
        <v>658</v>
      </c>
      <c r="D555" s="36" t="s">
        <v>659</v>
      </c>
      <c r="E555" s="35">
        <v>6571</v>
      </c>
      <c r="F555" s="36" t="s">
        <v>99</v>
      </c>
      <c r="G555" s="35" t="s">
        <v>255</v>
      </c>
      <c r="H555" s="36" t="str">
        <f t="shared" si="17"/>
        <v>HSD_6571_C1_S02</v>
      </c>
      <c r="I555" s="35">
        <v>150</v>
      </c>
      <c r="J555" s="37" t="s">
        <v>660</v>
      </c>
      <c r="K555" s="38" t="s">
        <v>84</v>
      </c>
      <c r="L555" s="37" t="str">
        <f t="shared" si="16"/>
        <v>P166_B2</v>
      </c>
      <c r="M555" s="48" t="s">
        <v>671</v>
      </c>
      <c r="N555" s="36"/>
      <c r="O555" s="40" t="s">
        <v>1535</v>
      </c>
      <c r="P555" s="41" t="s">
        <v>42</v>
      </c>
      <c r="Q555" s="42"/>
    </row>
    <row r="556" spans="2:17" x14ac:dyDescent="0.25">
      <c r="B556" s="34">
        <v>551</v>
      </c>
      <c r="C556" s="35" t="s">
        <v>658</v>
      </c>
      <c r="D556" s="36" t="s">
        <v>659</v>
      </c>
      <c r="E556" s="35">
        <v>6571</v>
      </c>
      <c r="F556" s="36" t="s">
        <v>99</v>
      </c>
      <c r="G556" s="35" t="s">
        <v>255</v>
      </c>
      <c r="H556" s="36" t="str">
        <f t="shared" si="17"/>
        <v>HSD_6571_C1_S02</v>
      </c>
      <c r="I556" s="35">
        <v>166</v>
      </c>
      <c r="J556" s="37" t="s">
        <v>660</v>
      </c>
      <c r="K556" s="38" t="s">
        <v>672</v>
      </c>
      <c r="L556" s="37" t="str">
        <f t="shared" si="16"/>
        <v>P166_C9</v>
      </c>
      <c r="M556" s="48" t="s">
        <v>673</v>
      </c>
      <c r="N556" s="36"/>
      <c r="O556" s="40" t="s">
        <v>1533</v>
      </c>
      <c r="P556" s="41" t="s">
        <v>42</v>
      </c>
      <c r="Q556" s="42"/>
    </row>
    <row r="557" spans="2:17" x14ac:dyDescent="0.25">
      <c r="B557" s="34">
        <v>552</v>
      </c>
      <c r="C557" s="35" t="s">
        <v>658</v>
      </c>
      <c r="D557" s="36" t="s">
        <v>659</v>
      </c>
      <c r="E557" s="35">
        <v>6571</v>
      </c>
      <c r="F557" s="36" t="s">
        <v>99</v>
      </c>
      <c r="G557" s="35" t="s">
        <v>255</v>
      </c>
      <c r="H557" s="36" t="str">
        <f t="shared" si="17"/>
        <v>HSD_6571_C1_S02</v>
      </c>
      <c r="I557" s="35">
        <v>174</v>
      </c>
      <c r="J557" s="37" t="s">
        <v>660</v>
      </c>
      <c r="K557" s="38" t="s">
        <v>674</v>
      </c>
      <c r="L557" s="37" t="str">
        <f t="shared" si="16"/>
        <v>P166_D8</v>
      </c>
      <c r="M557" s="48" t="s">
        <v>675</v>
      </c>
      <c r="N557" s="36"/>
      <c r="O557" s="40" t="s">
        <v>1532</v>
      </c>
      <c r="P557" s="41" t="s">
        <v>42</v>
      </c>
      <c r="Q557" s="42"/>
    </row>
    <row r="558" spans="2:17" x14ac:dyDescent="0.25">
      <c r="B558" s="34">
        <v>553</v>
      </c>
      <c r="C558" s="35" t="s">
        <v>658</v>
      </c>
      <c r="D558" s="36" t="s">
        <v>659</v>
      </c>
      <c r="E558" s="35">
        <v>6571</v>
      </c>
      <c r="F558" s="36" t="s">
        <v>99</v>
      </c>
      <c r="G558" s="35" t="s">
        <v>255</v>
      </c>
      <c r="H558" s="36" t="str">
        <f t="shared" si="17"/>
        <v>HSD_6571_C1_S02</v>
      </c>
      <c r="I558" s="35">
        <v>164</v>
      </c>
      <c r="J558" s="37" t="s">
        <v>660</v>
      </c>
      <c r="K558" s="38" t="s">
        <v>676</v>
      </c>
      <c r="L558" s="37" t="str">
        <f t="shared" si="16"/>
        <v>P166_C7</v>
      </c>
      <c r="M558" s="48" t="s">
        <v>677</v>
      </c>
      <c r="N558" s="36"/>
      <c r="O558" s="40"/>
      <c r="P558" s="41" t="s">
        <v>98</v>
      </c>
      <c r="Q558" s="42"/>
    </row>
    <row r="559" spans="2:17" x14ac:dyDescent="0.25">
      <c r="B559" s="34">
        <v>554</v>
      </c>
      <c r="C559" s="35" t="s">
        <v>658</v>
      </c>
      <c r="D559" s="36" t="s">
        <v>659</v>
      </c>
      <c r="E559" s="35">
        <v>6571</v>
      </c>
      <c r="F559" s="36" t="s">
        <v>99</v>
      </c>
      <c r="G559" s="35" t="s">
        <v>255</v>
      </c>
      <c r="H559" s="36" t="str">
        <f t="shared" si="17"/>
        <v>HSD_6571_C1_S02</v>
      </c>
      <c r="I559" s="35">
        <v>172</v>
      </c>
      <c r="J559" s="37" t="s">
        <v>660</v>
      </c>
      <c r="K559" s="38" t="s">
        <v>125</v>
      </c>
      <c r="L559" s="37" t="str">
        <f t="shared" si="16"/>
        <v>P166_D6</v>
      </c>
      <c r="M559" s="48" t="s">
        <v>678</v>
      </c>
      <c r="N559" s="36"/>
      <c r="O559" s="40"/>
      <c r="P559" s="41" t="s">
        <v>98</v>
      </c>
      <c r="Q559" s="42"/>
    </row>
    <row r="560" spans="2:17" x14ac:dyDescent="0.25">
      <c r="B560" s="34">
        <v>555</v>
      </c>
      <c r="C560" s="35" t="s">
        <v>658</v>
      </c>
      <c r="D560" s="36" t="s">
        <v>659</v>
      </c>
      <c r="E560" s="35">
        <v>6571</v>
      </c>
      <c r="F560" s="36" t="s">
        <v>99</v>
      </c>
      <c r="G560" s="35" t="s">
        <v>255</v>
      </c>
      <c r="H560" s="36" t="str">
        <f t="shared" si="17"/>
        <v>HSD_6571_C1_S02</v>
      </c>
      <c r="I560" s="35">
        <v>162</v>
      </c>
      <c r="J560" s="37" t="s">
        <v>660</v>
      </c>
      <c r="K560" s="38" t="s">
        <v>108</v>
      </c>
      <c r="L560" s="37" t="str">
        <f t="shared" si="16"/>
        <v>P166_C5</v>
      </c>
      <c r="M560" s="48" t="s">
        <v>679</v>
      </c>
      <c r="N560" s="36"/>
      <c r="O560" s="40"/>
      <c r="P560" s="41" t="s">
        <v>98</v>
      </c>
      <c r="Q560" s="42"/>
    </row>
    <row r="561" spans="2:17" x14ac:dyDescent="0.25">
      <c r="B561" s="34">
        <v>556</v>
      </c>
      <c r="C561" s="35" t="s">
        <v>658</v>
      </c>
      <c r="D561" s="36" t="s">
        <v>659</v>
      </c>
      <c r="E561" s="35">
        <v>6571</v>
      </c>
      <c r="F561" s="36" t="s">
        <v>99</v>
      </c>
      <c r="G561" s="35" t="s">
        <v>255</v>
      </c>
      <c r="H561" s="36" t="str">
        <f t="shared" si="17"/>
        <v>HSD_6571_C1_S02</v>
      </c>
      <c r="I561" s="35">
        <v>170</v>
      </c>
      <c r="J561" s="37" t="s">
        <v>660</v>
      </c>
      <c r="K561" s="38" t="s">
        <v>168</v>
      </c>
      <c r="L561" s="37" t="str">
        <f t="shared" si="16"/>
        <v>P166_D4</v>
      </c>
      <c r="M561" s="48" t="s">
        <v>680</v>
      </c>
      <c r="N561" s="36"/>
      <c r="O561" s="40"/>
      <c r="P561" s="41" t="s">
        <v>98</v>
      </c>
      <c r="Q561" s="42"/>
    </row>
    <row r="562" spans="2:17" x14ac:dyDescent="0.25">
      <c r="B562" s="34">
        <v>557</v>
      </c>
      <c r="C562" s="35" t="s">
        <v>658</v>
      </c>
      <c r="D562" s="36" t="s">
        <v>659</v>
      </c>
      <c r="E562" s="35">
        <v>6571</v>
      </c>
      <c r="F562" s="36" t="s">
        <v>99</v>
      </c>
      <c r="G562" s="35" t="s">
        <v>255</v>
      </c>
      <c r="H562" s="36" t="str">
        <f t="shared" si="17"/>
        <v>HSD_6571_C1_S02</v>
      </c>
      <c r="I562" s="35">
        <v>160</v>
      </c>
      <c r="J562" s="37" t="s">
        <v>660</v>
      </c>
      <c r="K562" s="38" t="s">
        <v>88</v>
      </c>
      <c r="L562" s="37" t="str">
        <f t="shared" si="16"/>
        <v>P166_C3</v>
      </c>
      <c r="M562" s="48" t="s">
        <v>681</v>
      </c>
      <c r="N562" s="36"/>
      <c r="O562" s="40"/>
      <c r="P562" s="41" t="s">
        <v>98</v>
      </c>
      <c r="Q562" s="42"/>
    </row>
    <row r="563" spans="2:17" x14ac:dyDescent="0.25">
      <c r="B563" s="34">
        <v>558</v>
      </c>
      <c r="C563" s="35" t="s">
        <v>658</v>
      </c>
      <c r="D563" s="36" t="s">
        <v>659</v>
      </c>
      <c r="E563" s="35">
        <v>6571</v>
      </c>
      <c r="F563" s="36" t="s">
        <v>99</v>
      </c>
      <c r="G563" s="35" t="s">
        <v>255</v>
      </c>
      <c r="H563" s="36" t="str">
        <f t="shared" si="17"/>
        <v>HSD_6571_C1_S02</v>
      </c>
      <c r="I563" s="35">
        <v>168</v>
      </c>
      <c r="J563" s="37" t="s">
        <v>660</v>
      </c>
      <c r="K563" s="38" t="s">
        <v>118</v>
      </c>
      <c r="L563" s="37" t="str">
        <f t="shared" si="16"/>
        <v>P166_D2</v>
      </c>
      <c r="M563" s="48" t="s">
        <v>682</v>
      </c>
      <c r="N563" s="36"/>
      <c r="O563" s="40"/>
      <c r="P563" s="41" t="s">
        <v>98</v>
      </c>
      <c r="Q563" s="42"/>
    </row>
    <row r="564" spans="2:17" x14ac:dyDescent="0.25">
      <c r="B564" s="34">
        <v>559</v>
      </c>
      <c r="C564" s="35" t="s">
        <v>658</v>
      </c>
      <c r="D564" s="36" t="s">
        <v>659</v>
      </c>
      <c r="E564" s="35">
        <v>6571</v>
      </c>
      <c r="F564" s="36" t="s">
        <v>99</v>
      </c>
      <c r="G564" s="35" t="s">
        <v>255</v>
      </c>
      <c r="H564" s="36" t="str">
        <f t="shared" si="17"/>
        <v>HSD_6571_C1_S02</v>
      </c>
      <c r="I564" s="35">
        <v>184</v>
      </c>
      <c r="J564" s="37" t="s">
        <v>660</v>
      </c>
      <c r="K564" s="38" t="s">
        <v>683</v>
      </c>
      <c r="L564" s="37" t="str">
        <f t="shared" si="16"/>
        <v>P166_E9</v>
      </c>
      <c r="M564" s="48" t="s">
        <v>684</v>
      </c>
      <c r="N564" s="36"/>
      <c r="O564" s="40"/>
      <c r="P564" s="41" t="s">
        <v>98</v>
      </c>
      <c r="Q564" s="42"/>
    </row>
    <row r="565" spans="2:17" x14ac:dyDescent="0.25">
      <c r="B565" s="34">
        <v>560</v>
      </c>
      <c r="C565" s="35" t="s">
        <v>658</v>
      </c>
      <c r="D565" s="36" t="s">
        <v>659</v>
      </c>
      <c r="E565" s="35">
        <v>6571</v>
      </c>
      <c r="F565" s="36" t="s">
        <v>99</v>
      </c>
      <c r="G565" s="35" t="s">
        <v>255</v>
      </c>
      <c r="H565" s="36" t="str">
        <f t="shared" si="17"/>
        <v>HSD_6571_C1_S02</v>
      </c>
      <c r="I565" s="35">
        <v>192</v>
      </c>
      <c r="J565" s="37" t="s">
        <v>660</v>
      </c>
      <c r="K565" s="38" t="s">
        <v>685</v>
      </c>
      <c r="L565" s="37" t="str">
        <f t="shared" si="16"/>
        <v>P166_F8</v>
      </c>
      <c r="M565" s="48" t="s">
        <v>686</v>
      </c>
      <c r="N565" s="36"/>
      <c r="O565" s="40"/>
      <c r="P565" s="41" t="s">
        <v>98</v>
      </c>
      <c r="Q565" s="42"/>
    </row>
    <row r="566" spans="2:17" x14ac:dyDescent="0.25">
      <c r="B566" s="34">
        <v>561</v>
      </c>
      <c r="C566" s="35" t="s">
        <v>658</v>
      </c>
      <c r="D566" s="36" t="s">
        <v>659</v>
      </c>
      <c r="E566" s="35">
        <v>6571</v>
      </c>
      <c r="F566" s="36" t="s">
        <v>99</v>
      </c>
      <c r="G566" s="35" t="s">
        <v>255</v>
      </c>
      <c r="H566" s="36" t="str">
        <f t="shared" si="17"/>
        <v>HSD_6571_C1_S02</v>
      </c>
      <c r="I566" s="35">
        <v>182</v>
      </c>
      <c r="J566" s="37" t="s">
        <v>660</v>
      </c>
      <c r="K566" s="38" t="s">
        <v>687</v>
      </c>
      <c r="L566" s="37" t="str">
        <f t="shared" si="16"/>
        <v>P166_E7</v>
      </c>
      <c r="M566" s="48" t="s">
        <v>688</v>
      </c>
      <c r="N566" s="36"/>
      <c r="O566" s="40"/>
      <c r="P566" s="41" t="s">
        <v>98</v>
      </c>
      <c r="Q566" s="42"/>
    </row>
    <row r="567" spans="2:17" x14ac:dyDescent="0.25">
      <c r="B567" s="34">
        <v>562</v>
      </c>
      <c r="C567" s="35" t="s">
        <v>658</v>
      </c>
      <c r="D567" s="36" t="s">
        <v>659</v>
      </c>
      <c r="E567" s="35">
        <v>6571</v>
      </c>
      <c r="F567" s="36" t="s">
        <v>99</v>
      </c>
      <c r="G567" s="35" t="s">
        <v>255</v>
      </c>
      <c r="H567" s="36" t="str">
        <f t="shared" si="17"/>
        <v>HSD_6571_C1_S02</v>
      </c>
      <c r="I567" s="35">
        <v>190</v>
      </c>
      <c r="J567" s="37" t="s">
        <v>660</v>
      </c>
      <c r="K567" s="38" t="s">
        <v>130</v>
      </c>
      <c r="L567" s="37" t="str">
        <f t="shared" si="16"/>
        <v>P166_F6</v>
      </c>
      <c r="M567" s="48" t="s">
        <v>689</v>
      </c>
      <c r="N567" s="36"/>
      <c r="O567" s="40"/>
      <c r="P567" s="41" t="s">
        <v>98</v>
      </c>
      <c r="Q567" s="42"/>
    </row>
    <row r="568" spans="2:17" x14ac:dyDescent="0.25">
      <c r="B568" s="34">
        <v>563</v>
      </c>
      <c r="C568" s="35" t="s">
        <v>658</v>
      </c>
      <c r="D568" s="36" t="s">
        <v>659</v>
      </c>
      <c r="E568" s="35">
        <v>6571</v>
      </c>
      <c r="F568" s="36" t="s">
        <v>99</v>
      </c>
      <c r="G568" s="35" t="s">
        <v>255</v>
      </c>
      <c r="H568" s="36" t="str">
        <f t="shared" si="17"/>
        <v>HSD_6571_C1_S02</v>
      </c>
      <c r="I568" s="35">
        <v>180</v>
      </c>
      <c r="J568" s="37" t="s">
        <v>660</v>
      </c>
      <c r="K568" s="38" t="s">
        <v>126</v>
      </c>
      <c r="L568" s="37" t="str">
        <f t="shared" si="16"/>
        <v>P166_E5</v>
      </c>
      <c r="M568" s="48" t="s">
        <v>690</v>
      </c>
      <c r="N568" s="36"/>
      <c r="O568" s="40"/>
      <c r="P568" s="41" t="s">
        <v>98</v>
      </c>
      <c r="Q568" s="42"/>
    </row>
    <row r="569" spans="2:17" x14ac:dyDescent="0.25">
      <c r="B569" s="34">
        <v>564</v>
      </c>
      <c r="C569" s="35" t="s">
        <v>658</v>
      </c>
      <c r="D569" s="36" t="s">
        <v>659</v>
      </c>
      <c r="E569" s="35">
        <v>6571</v>
      </c>
      <c r="F569" s="36" t="s">
        <v>99</v>
      </c>
      <c r="G569" s="35" t="s">
        <v>255</v>
      </c>
      <c r="H569" s="36" t="str">
        <f t="shared" si="17"/>
        <v>HSD_6571_C1_S02</v>
      </c>
      <c r="I569" s="35">
        <v>188</v>
      </c>
      <c r="J569" s="37" t="s">
        <v>660</v>
      </c>
      <c r="K569" s="38" t="s">
        <v>128</v>
      </c>
      <c r="L569" s="37" t="str">
        <f t="shared" si="16"/>
        <v>P166_F4</v>
      </c>
      <c r="M569" s="48" t="s">
        <v>691</v>
      </c>
      <c r="N569" s="36"/>
      <c r="O569" s="40"/>
      <c r="P569" s="41" t="s">
        <v>98</v>
      </c>
      <c r="Q569" s="42"/>
    </row>
    <row r="570" spans="2:17" x14ac:dyDescent="0.25">
      <c r="B570" s="34">
        <v>565</v>
      </c>
      <c r="C570" s="35" t="s">
        <v>658</v>
      </c>
      <c r="D570" s="36" t="s">
        <v>659</v>
      </c>
      <c r="E570" s="35">
        <v>6571</v>
      </c>
      <c r="F570" s="36" t="s">
        <v>99</v>
      </c>
      <c r="G570" s="35" t="s">
        <v>255</v>
      </c>
      <c r="H570" s="36" t="str">
        <f t="shared" si="17"/>
        <v>HSD_6571_C1_S02</v>
      </c>
      <c r="I570" s="35">
        <v>178</v>
      </c>
      <c r="J570" s="37" t="s">
        <v>660</v>
      </c>
      <c r="K570" s="38" t="s">
        <v>91</v>
      </c>
      <c r="L570" s="37" t="str">
        <f t="shared" si="16"/>
        <v>P166_E3</v>
      </c>
      <c r="M570" s="48" t="s">
        <v>692</v>
      </c>
      <c r="N570" s="36"/>
      <c r="O570" s="40"/>
      <c r="P570" s="41" t="s">
        <v>98</v>
      </c>
      <c r="Q570" s="42"/>
    </row>
    <row r="571" spans="2:17" x14ac:dyDescent="0.25">
      <c r="B571" s="34">
        <v>566</v>
      </c>
      <c r="C571" s="35" t="s">
        <v>658</v>
      </c>
      <c r="D571" s="36" t="s">
        <v>659</v>
      </c>
      <c r="E571" s="35">
        <v>6571</v>
      </c>
      <c r="F571" s="36" t="s">
        <v>99</v>
      </c>
      <c r="G571" s="35" t="s">
        <v>255</v>
      </c>
      <c r="H571" s="36" t="str">
        <f t="shared" si="17"/>
        <v>HSD_6571_C1_S02</v>
      </c>
      <c r="I571" s="35">
        <v>186</v>
      </c>
      <c r="J571" s="37" t="s">
        <v>660</v>
      </c>
      <c r="K571" s="38" t="s">
        <v>92</v>
      </c>
      <c r="L571" s="37" t="str">
        <f t="shared" si="16"/>
        <v>P166_F2</v>
      </c>
      <c r="M571" s="48" t="s">
        <v>693</v>
      </c>
      <c r="N571" s="36"/>
      <c r="O571" s="40"/>
      <c r="P571" s="41" t="s">
        <v>98</v>
      </c>
      <c r="Q571" s="42"/>
    </row>
    <row r="572" spans="2:17" x14ac:dyDescent="0.25">
      <c r="B572" s="34">
        <v>567</v>
      </c>
      <c r="C572" s="35" t="s">
        <v>658</v>
      </c>
      <c r="D572" s="36" t="s">
        <v>659</v>
      </c>
      <c r="E572" s="35">
        <v>6571</v>
      </c>
      <c r="F572" s="36" t="s">
        <v>99</v>
      </c>
      <c r="G572" s="35" t="s">
        <v>255</v>
      </c>
      <c r="H572" s="36" t="str">
        <f t="shared" si="17"/>
        <v>HSD_6571_C1_S02</v>
      </c>
      <c r="I572" s="35">
        <v>202</v>
      </c>
      <c r="J572" s="37" t="s">
        <v>660</v>
      </c>
      <c r="K572" s="38" t="s">
        <v>694</v>
      </c>
      <c r="L572" s="37" t="str">
        <f t="shared" si="16"/>
        <v>P166_G9</v>
      </c>
      <c r="M572" s="48" t="s">
        <v>695</v>
      </c>
      <c r="N572" s="36"/>
      <c r="O572" s="40"/>
      <c r="P572" s="41" t="s">
        <v>98</v>
      </c>
      <c r="Q572" s="42"/>
    </row>
    <row r="573" spans="2:17" x14ac:dyDescent="0.25">
      <c r="B573" s="34">
        <v>568</v>
      </c>
      <c r="C573" s="35" t="s">
        <v>658</v>
      </c>
      <c r="D573" s="36" t="s">
        <v>659</v>
      </c>
      <c r="E573" s="35">
        <v>6571</v>
      </c>
      <c r="F573" s="36" t="s">
        <v>99</v>
      </c>
      <c r="G573" s="35" t="s">
        <v>255</v>
      </c>
      <c r="H573" s="36" t="str">
        <f t="shared" si="17"/>
        <v>HSD_6571_C1_S02</v>
      </c>
      <c r="I573" s="35">
        <v>210</v>
      </c>
      <c r="J573" s="37" t="s">
        <v>660</v>
      </c>
      <c r="K573" s="38" t="s">
        <v>696</v>
      </c>
      <c r="L573" s="37" t="str">
        <f t="shared" si="16"/>
        <v>P166_H8</v>
      </c>
      <c r="M573" s="48" t="s">
        <v>697</v>
      </c>
      <c r="N573" s="36"/>
      <c r="O573" s="40"/>
      <c r="P573" s="41" t="s">
        <v>98</v>
      </c>
      <c r="Q573" s="42"/>
    </row>
    <row r="574" spans="2:17" x14ac:dyDescent="0.25">
      <c r="B574" s="34">
        <v>569</v>
      </c>
      <c r="C574" s="35" t="s">
        <v>658</v>
      </c>
      <c r="D574" s="36" t="s">
        <v>659</v>
      </c>
      <c r="E574" s="35">
        <v>6571</v>
      </c>
      <c r="F574" s="36" t="s">
        <v>99</v>
      </c>
      <c r="G574" s="35" t="s">
        <v>255</v>
      </c>
      <c r="H574" s="36" t="str">
        <f t="shared" si="17"/>
        <v>HSD_6571_C1_S02</v>
      </c>
      <c r="I574" s="35">
        <v>196</v>
      </c>
      <c r="J574" s="37" t="s">
        <v>660</v>
      </c>
      <c r="K574" s="38" t="s">
        <v>698</v>
      </c>
      <c r="L574" s="37" t="str">
        <f t="shared" si="16"/>
        <v>P166_G3</v>
      </c>
      <c r="M574" s="48" t="s">
        <v>699</v>
      </c>
      <c r="N574" s="36"/>
      <c r="O574" s="40"/>
      <c r="P574" s="41" t="s">
        <v>98</v>
      </c>
      <c r="Q574" s="42"/>
    </row>
    <row r="575" spans="2:17" x14ac:dyDescent="0.25">
      <c r="B575" s="34">
        <v>570</v>
      </c>
      <c r="C575" s="35" t="s">
        <v>658</v>
      </c>
      <c r="D575" s="36" t="s">
        <v>659</v>
      </c>
      <c r="E575" s="35">
        <v>6571</v>
      </c>
      <c r="F575" s="36" t="s">
        <v>99</v>
      </c>
      <c r="G575" s="35" t="s">
        <v>255</v>
      </c>
      <c r="H575" s="36" t="str">
        <f t="shared" si="17"/>
        <v>HSD_6571_C1_S02</v>
      </c>
      <c r="I575" s="35">
        <v>204</v>
      </c>
      <c r="J575" s="37" t="s">
        <v>660</v>
      </c>
      <c r="K575" s="38" t="s">
        <v>700</v>
      </c>
      <c r="L575" s="37" t="str">
        <f t="shared" si="16"/>
        <v>P166_H2</v>
      </c>
      <c r="M575" s="48" t="s">
        <v>701</v>
      </c>
      <c r="N575" s="36"/>
      <c r="O575" s="40"/>
      <c r="P575" s="41" t="s">
        <v>98</v>
      </c>
      <c r="Q575" s="42"/>
    </row>
    <row r="576" spans="2:17" x14ac:dyDescent="0.25">
      <c r="B576" s="34">
        <v>571</v>
      </c>
      <c r="C576" s="35" t="s">
        <v>658</v>
      </c>
      <c r="D576" s="36" t="s">
        <v>659</v>
      </c>
      <c r="E576" s="35">
        <v>6571</v>
      </c>
      <c r="F576" s="36" t="s">
        <v>99</v>
      </c>
      <c r="G576" s="35" t="s">
        <v>255</v>
      </c>
      <c r="H576" s="36" t="str">
        <f t="shared" si="17"/>
        <v>HSD_6571_C1_S02</v>
      </c>
      <c r="I576" s="35">
        <v>140</v>
      </c>
      <c r="J576" s="37" t="s">
        <v>660</v>
      </c>
      <c r="K576" s="38" t="s">
        <v>75</v>
      </c>
      <c r="L576" s="37" t="str">
        <f t="shared" si="16"/>
        <v>P166_A1</v>
      </c>
      <c r="M576" s="48" t="s">
        <v>702</v>
      </c>
      <c r="N576" s="36"/>
      <c r="O576" s="40"/>
      <c r="P576" s="41" t="s">
        <v>98</v>
      </c>
      <c r="Q576" s="42"/>
    </row>
    <row r="577" spans="2:17" x14ac:dyDescent="0.25">
      <c r="B577" s="34">
        <v>572</v>
      </c>
      <c r="C577" s="35" t="s">
        <v>658</v>
      </c>
      <c r="D577" s="36" t="s">
        <v>659</v>
      </c>
      <c r="E577" s="35">
        <v>6571</v>
      </c>
      <c r="F577" s="36" t="s">
        <v>99</v>
      </c>
      <c r="G577" s="35" t="s">
        <v>255</v>
      </c>
      <c r="H577" s="36" t="str">
        <f t="shared" si="17"/>
        <v>HSD_6571_C1_S02</v>
      </c>
      <c r="I577" s="35">
        <v>158</v>
      </c>
      <c r="J577" s="37" t="s">
        <v>660</v>
      </c>
      <c r="K577" s="38" t="s">
        <v>99</v>
      </c>
      <c r="L577" s="37" t="str">
        <f t="shared" si="16"/>
        <v>P166_C1</v>
      </c>
      <c r="M577" s="48" t="s">
        <v>703</v>
      </c>
      <c r="N577" s="36"/>
      <c r="O577" s="40"/>
      <c r="P577" s="41" t="s">
        <v>98</v>
      </c>
      <c r="Q577" s="42"/>
    </row>
    <row r="578" spans="2:17" x14ac:dyDescent="0.25">
      <c r="B578" s="34">
        <v>573</v>
      </c>
      <c r="C578" s="35" t="s">
        <v>658</v>
      </c>
      <c r="D578" s="36" t="s">
        <v>659</v>
      </c>
      <c r="E578" s="35">
        <v>6571</v>
      </c>
      <c r="F578" s="36" t="s">
        <v>99</v>
      </c>
      <c r="G578" s="35" t="s">
        <v>255</v>
      </c>
      <c r="H578" s="36" t="str">
        <f t="shared" si="17"/>
        <v>HSD_6571_C1_S02</v>
      </c>
      <c r="I578" s="35">
        <v>198</v>
      </c>
      <c r="J578" s="37" t="s">
        <v>660</v>
      </c>
      <c r="K578" s="38" t="s">
        <v>704</v>
      </c>
      <c r="L578" s="37" t="str">
        <f t="shared" si="16"/>
        <v>P166_G5</v>
      </c>
      <c r="M578" s="48" t="s">
        <v>705</v>
      </c>
      <c r="N578" s="36"/>
      <c r="O578" s="40"/>
      <c r="P578" s="41" t="s">
        <v>98</v>
      </c>
      <c r="Q578" s="42"/>
    </row>
    <row r="579" spans="2:17" x14ac:dyDescent="0.25">
      <c r="B579" s="34">
        <v>574</v>
      </c>
      <c r="C579" s="35" t="s">
        <v>658</v>
      </c>
      <c r="D579" s="36" t="s">
        <v>659</v>
      </c>
      <c r="E579" s="35">
        <v>6571</v>
      </c>
      <c r="F579" s="36" t="s">
        <v>99</v>
      </c>
      <c r="G579" s="35" t="s">
        <v>255</v>
      </c>
      <c r="H579" s="36" t="str">
        <f t="shared" si="17"/>
        <v>HSD_6571_C1_S02</v>
      </c>
      <c r="I579" s="35">
        <v>206</v>
      </c>
      <c r="J579" s="37" t="s">
        <v>660</v>
      </c>
      <c r="K579" s="38" t="s">
        <v>706</v>
      </c>
      <c r="L579" s="37" t="str">
        <f t="shared" si="16"/>
        <v>P166_H4</v>
      </c>
      <c r="M579" s="48" t="s">
        <v>707</v>
      </c>
      <c r="N579" s="36"/>
      <c r="O579" s="40"/>
      <c r="P579" s="41" t="s">
        <v>98</v>
      </c>
      <c r="Q579" s="42"/>
    </row>
    <row r="580" spans="2:17" x14ac:dyDescent="0.25">
      <c r="B580" s="34">
        <v>575</v>
      </c>
      <c r="C580" s="35" t="s">
        <v>658</v>
      </c>
      <c r="D580" s="36" t="s">
        <v>659</v>
      </c>
      <c r="E580" s="35">
        <v>6571</v>
      </c>
      <c r="F580" s="36" t="s">
        <v>99</v>
      </c>
      <c r="G580" s="35" t="s">
        <v>255</v>
      </c>
      <c r="H580" s="36" t="str">
        <f t="shared" si="17"/>
        <v>HSD_6571_C1_S02</v>
      </c>
      <c r="I580" s="35">
        <v>176</v>
      </c>
      <c r="J580" s="37" t="s">
        <v>660</v>
      </c>
      <c r="K580" s="38" t="s">
        <v>119</v>
      </c>
      <c r="L580" s="37" t="str">
        <f t="shared" si="16"/>
        <v>P166_E1</v>
      </c>
      <c r="M580" s="48" t="s">
        <v>708</v>
      </c>
      <c r="N580" s="36" t="s">
        <v>709</v>
      </c>
      <c r="O580" s="40"/>
      <c r="P580" s="41" t="s">
        <v>98</v>
      </c>
      <c r="Q580" s="42"/>
    </row>
    <row r="581" spans="2:17" x14ac:dyDescent="0.25">
      <c r="B581" s="25">
        <v>576</v>
      </c>
      <c r="C581" s="26" t="s">
        <v>658</v>
      </c>
      <c r="D581" s="17" t="s">
        <v>659</v>
      </c>
      <c r="E581" s="26">
        <v>6571</v>
      </c>
      <c r="F581" s="17" t="s">
        <v>99</v>
      </c>
      <c r="G581" s="26" t="s">
        <v>262</v>
      </c>
      <c r="H581" s="17" t="str">
        <f t="shared" si="17"/>
        <v>HSD_6571_C1_S03</v>
      </c>
      <c r="I581" s="26">
        <v>220</v>
      </c>
      <c r="J581" s="18" t="s">
        <v>710</v>
      </c>
      <c r="K581" s="27" t="s">
        <v>661</v>
      </c>
      <c r="L581" s="18" t="str">
        <f t="shared" si="16"/>
        <v>P146_A9</v>
      </c>
      <c r="M581" s="43" t="s">
        <v>711</v>
      </c>
      <c r="O581" s="33" t="s">
        <v>1527</v>
      </c>
      <c r="P581" s="41" t="s">
        <v>43</v>
      </c>
      <c r="Q581" s="32"/>
    </row>
    <row r="582" spans="2:17" x14ac:dyDescent="0.25">
      <c r="B582" s="25">
        <v>577</v>
      </c>
      <c r="C582" s="26" t="s">
        <v>658</v>
      </c>
      <c r="D582" s="17" t="s">
        <v>659</v>
      </c>
      <c r="E582" s="26">
        <v>6571</v>
      </c>
      <c r="F582" s="17" t="s">
        <v>99</v>
      </c>
      <c r="G582" s="26" t="s">
        <v>262</v>
      </c>
      <c r="H582" s="17" t="str">
        <f t="shared" si="17"/>
        <v>HSD_6571_C1_S03</v>
      </c>
      <c r="I582" s="26">
        <v>228</v>
      </c>
      <c r="J582" s="18" t="s">
        <v>710</v>
      </c>
      <c r="K582" s="27" t="s">
        <v>663</v>
      </c>
      <c r="L582" s="18" t="str">
        <f t="shared" si="16"/>
        <v>P146_B8</v>
      </c>
      <c r="M582" s="43" t="s">
        <v>712</v>
      </c>
      <c r="O582" s="33" t="s">
        <v>1528</v>
      </c>
      <c r="P582" s="41" t="s">
        <v>43</v>
      </c>
      <c r="Q582" s="32"/>
    </row>
    <row r="583" spans="2:17" x14ac:dyDescent="0.25">
      <c r="B583" s="25">
        <v>578</v>
      </c>
      <c r="C583" s="26" t="s">
        <v>658</v>
      </c>
      <c r="D583" s="17" t="s">
        <v>659</v>
      </c>
      <c r="E583" s="26">
        <v>6571</v>
      </c>
      <c r="F583" s="17" t="s">
        <v>99</v>
      </c>
      <c r="G583" s="26" t="s">
        <v>262</v>
      </c>
      <c r="H583" s="17" t="str">
        <f t="shared" si="17"/>
        <v>HSD_6571_C1_S03</v>
      </c>
      <c r="I583" s="26">
        <v>218</v>
      </c>
      <c r="J583" s="18" t="s">
        <v>710</v>
      </c>
      <c r="K583" s="27" t="s">
        <v>665</v>
      </c>
      <c r="L583" s="18" t="str">
        <f t="shared" si="16"/>
        <v>P146_A7</v>
      </c>
      <c r="M583" s="43" t="s">
        <v>713</v>
      </c>
      <c r="O583" s="33" t="s">
        <v>1529</v>
      </c>
      <c r="P583" s="41" t="s">
        <v>43</v>
      </c>
      <c r="Q583" s="32"/>
    </row>
    <row r="584" spans="2:17" x14ac:dyDescent="0.25">
      <c r="B584" s="25">
        <v>579</v>
      </c>
      <c r="C584" s="26" t="s">
        <v>658</v>
      </c>
      <c r="D584" s="17" t="s">
        <v>659</v>
      </c>
      <c r="E584" s="26">
        <v>6571</v>
      </c>
      <c r="F584" s="17" t="s">
        <v>99</v>
      </c>
      <c r="G584" s="26" t="s">
        <v>262</v>
      </c>
      <c r="H584" s="17" t="str">
        <f t="shared" si="17"/>
        <v>HSD_6571_C1_S03</v>
      </c>
      <c r="I584" s="26">
        <v>226</v>
      </c>
      <c r="J584" s="18" t="s">
        <v>710</v>
      </c>
      <c r="K584" s="27" t="s">
        <v>107</v>
      </c>
      <c r="L584" s="18" t="str">
        <f t="shared" si="16"/>
        <v>P146_B6</v>
      </c>
      <c r="M584" s="43" t="s">
        <v>714</v>
      </c>
      <c r="O584" s="33" t="s">
        <v>1530</v>
      </c>
      <c r="P584" s="41" t="s">
        <v>43</v>
      </c>
      <c r="Q584" s="32"/>
    </row>
    <row r="585" spans="2:17" x14ac:dyDescent="0.25">
      <c r="B585" s="25">
        <v>580</v>
      </c>
      <c r="C585" s="26" t="s">
        <v>658</v>
      </c>
      <c r="D585" s="17" t="s">
        <v>659</v>
      </c>
      <c r="E585" s="26">
        <v>6571</v>
      </c>
      <c r="F585" s="17" t="s">
        <v>99</v>
      </c>
      <c r="G585" s="26" t="s">
        <v>262</v>
      </c>
      <c r="H585" s="17" t="str">
        <f t="shared" si="17"/>
        <v>HSD_6571_C1_S03</v>
      </c>
      <c r="I585" s="26">
        <v>216</v>
      </c>
      <c r="J585" s="18" t="s">
        <v>710</v>
      </c>
      <c r="K585" s="27" t="s">
        <v>104</v>
      </c>
      <c r="L585" s="18" t="str">
        <f t="shared" si="16"/>
        <v>P146_A5</v>
      </c>
      <c r="M585" s="43" t="s">
        <v>715</v>
      </c>
      <c r="O585" s="33"/>
      <c r="P585" s="41" t="s">
        <v>98</v>
      </c>
      <c r="Q585" s="32"/>
    </row>
    <row r="586" spans="2:17" x14ac:dyDescent="0.25">
      <c r="B586" s="25">
        <v>581</v>
      </c>
      <c r="C586" s="26" t="s">
        <v>658</v>
      </c>
      <c r="D586" s="17" t="s">
        <v>659</v>
      </c>
      <c r="E586" s="26">
        <v>6571</v>
      </c>
      <c r="F586" s="17" t="s">
        <v>99</v>
      </c>
      <c r="G586" s="26" t="s">
        <v>262</v>
      </c>
      <c r="H586" s="17" t="str">
        <f t="shared" si="17"/>
        <v>HSD_6571_C1_S03</v>
      </c>
      <c r="I586" s="26">
        <v>224</v>
      </c>
      <c r="J586" s="18" t="s">
        <v>710</v>
      </c>
      <c r="K586" s="27" t="s">
        <v>223</v>
      </c>
      <c r="L586" s="18" t="str">
        <f t="shared" si="16"/>
        <v>P146_B4</v>
      </c>
      <c r="M586" s="43" t="s">
        <v>716</v>
      </c>
      <c r="O586" s="33"/>
      <c r="P586" s="41" t="s">
        <v>98</v>
      </c>
      <c r="Q586" s="32"/>
    </row>
    <row r="587" spans="2:17" x14ac:dyDescent="0.25">
      <c r="B587" s="25">
        <v>582</v>
      </c>
      <c r="C587" s="26" t="s">
        <v>658</v>
      </c>
      <c r="D587" s="17" t="s">
        <v>659</v>
      </c>
      <c r="E587" s="26">
        <v>6571</v>
      </c>
      <c r="F587" s="17" t="s">
        <v>99</v>
      </c>
      <c r="G587" s="26" t="s">
        <v>262</v>
      </c>
      <c r="H587" s="17" t="str">
        <f t="shared" si="17"/>
        <v>HSD_6571_C1_S03</v>
      </c>
      <c r="I587" s="26">
        <v>214</v>
      </c>
      <c r="J587" s="18" t="s">
        <v>710</v>
      </c>
      <c r="K587" s="27" t="s">
        <v>85</v>
      </c>
      <c r="L587" s="18" t="str">
        <f t="shared" si="16"/>
        <v>P146_A3</v>
      </c>
      <c r="M587" s="43" t="s">
        <v>717</v>
      </c>
      <c r="O587" s="33"/>
      <c r="P587" s="41" t="s">
        <v>98</v>
      </c>
      <c r="Q587" s="32"/>
    </row>
    <row r="588" spans="2:17" x14ac:dyDescent="0.25">
      <c r="B588" s="25">
        <v>583</v>
      </c>
      <c r="C588" s="26" t="s">
        <v>658</v>
      </c>
      <c r="D588" s="17" t="s">
        <v>659</v>
      </c>
      <c r="E588" s="26">
        <v>6571</v>
      </c>
      <c r="F588" s="17" t="s">
        <v>99</v>
      </c>
      <c r="G588" s="26" t="s">
        <v>262</v>
      </c>
      <c r="H588" s="17" t="str">
        <f t="shared" si="17"/>
        <v>HSD_6571_C1_S03</v>
      </c>
      <c r="I588" s="26">
        <v>222</v>
      </c>
      <c r="J588" s="18" t="s">
        <v>710</v>
      </c>
      <c r="K588" s="27" t="s">
        <v>84</v>
      </c>
      <c r="L588" s="18" t="str">
        <f t="shared" si="16"/>
        <v>P146_B2</v>
      </c>
      <c r="M588" s="43" t="s">
        <v>718</v>
      </c>
      <c r="O588" s="33"/>
      <c r="P588" s="41" t="s">
        <v>98</v>
      </c>
      <c r="Q588" s="32"/>
    </row>
    <row r="589" spans="2:17" x14ac:dyDescent="0.25">
      <c r="B589" s="25">
        <v>584</v>
      </c>
      <c r="C589" s="26" t="s">
        <v>658</v>
      </c>
      <c r="D589" s="17" t="s">
        <v>659</v>
      </c>
      <c r="E589" s="26">
        <v>6571</v>
      </c>
      <c r="F589" s="17" t="s">
        <v>99</v>
      </c>
      <c r="G589" s="26" t="s">
        <v>262</v>
      </c>
      <c r="H589" s="17" t="str">
        <f t="shared" si="17"/>
        <v>HSD_6571_C1_S03</v>
      </c>
      <c r="I589" s="26">
        <v>238</v>
      </c>
      <c r="J589" s="18" t="s">
        <v>710</v>
      </c>
      <c r="K589" s="27" t="s">
        <v>672</v>
      </c>
      <c r="L589" s="18" t="str">
        <f t="shared" si="16"/>
        <v>P146_C9</v>
      </c>
      <c r="M589" s="43" t="s">
        <v>719</v>
      </c>
      <c r="O589" s="33"/>
      <c r="P589" s="41" t="s">
        <v>98</v>
      </c>
      <c r="Q589" s="32"/>
    </row>
    <row r="590" spans="2:17" x14ac:dyDescent="0.25">
      <c r="B590" s="25">
        <v>585</v>
      </c>
      <c r="C590" s="26" t="s">
        <v>658</v>
      </c>
      <c r="D590" s="17" t="s">
        <v>659</v>
      </c>
      <c r="E590" s="26">
        <v>6571</v>
      </c>
      <c r="F590" s="17" t="s">
        <v>99</v>
      </c>
      <c r="G590" s="26" t="s">
        <v>262</v>
      </c>
      <c r="H590" s="17" t="str">
        <f t="shared" si="17"/>
        <v>HSD_6571_C1_S03</v>
      </c>
      <c r="I590" s="26">
        <v>246</v>
      </c>
      <c r="J590" s="18" t="s">
        <v>710</v>
      </c>
      <c r="K590" s="27" t="s">
        <v>674</v>
      </c>
      <c r="L590" s="18" t="str">
        <f t="shared" si="16"/>
        <v>P146_D8</v>
      </c>
      <c r="M590" s="43" t="s">
        <v>720</v>
      </c>
      <c r="O590" s="33"/>
      <c r="P590" s="41" t="s">
        <v>98</v>
      </c>
      <c r="Q590" s="32"/>
    </row>
    <row r="591" spans="2:17" x14ac:dyDescent="0.25">
      <c r="B591" s="25">
        <v>586</v>
      </c>
      <c r="C591" s="26" t="s">
        <v>658</v>
      </c>
      <c r="D591" s="17" t="s">
        <v>659</v>
      </c>
      <c r="E591" s="26">
        <v>6571</v>
      </c>
      <c r="F591" s="17" t="s">
        <v>99</v>
      </c>
      <c r="G591" s="26" t="s">
        <v>262</v>
      </c>
      <c r="H591" s="17" t="str">
        <f t="shared" si="17"/>
        <v>HSD_6571_C1_S03</v>
      </c>
      <c r="I591" s="26">
        <v>236</v>
      </c>
      <c r="J591" s="18" t="s">
        <v>710</v>
      </c>
      <c r="K591" s="27" t="s">
        <v>676</v>
      </c>
      <c r="L591" s="18" t="str">
        <f t="shared" si="16"/>
        <v>P146_C7</v>
      </c>
      <c r="M591" s="43" t="s">
        <v>721</v>
      </c>
      <c r="O591" s="33" t="s">
        <v>1537</v>
      </c>
      <c r="P591" s="41" t="s">
        <v>43</v>
      </c>
      <c r="Q591" s="32"/>
    </row>
    <row r="592" spans="2:17" x14ac:dyDescent="0.25">
      <c r="B592" s="25">
        <v>587</v>
      </c>
      <c r="C592" s="26" t="s">
        <v>658</v>
      </c>
      <c r="D592" s="17" t="s">
        <v>659</v>
      </c>
      <c r="E592" s="26">
        <v>6571</v>
      </c>
      <c r="F592" s="17" t="s">
        <v>99</v>
      </c>
      <c r="G592" s="26" t="s">
        <v>262</v>
      </c>
      <c r="H592" s="17" t="str">
        <f t="shared" si="17"/>
        <v>HSD_6571_C1_S03</v>
      </c>
      <c r="I592" s="26">
        <v>244</v>
      </c>
      <c r="J592" s="18" t="s">
        <v>710</v>
      </c>
      <c r="K592" s="27" t="s">
        <v>125</v>
      </c>
      <c r="L592" s="18" t="str">
        <f t="shared" si="16"/>
        <v>P146_D6</v>
      </c>
      <c r="M592" s="43" t="s">
        <v>722</v>
      </c>
      <c r="O592" s="33" t="s">
        <v>1538</v>
      </c>
      <c r="P592" s="41" t="s">
        <v>43</v>
      </c>
      <c r="Q592" s="32"/>
    </row>
    <row r="593" spans="2:17" x14ac:dyDescent="0.25">
      <c r="B593" s="25">
        <v>588</v>
      </c>
      <c r="C593" s="26" t="s">
        <v>658</v>
      </c>
      <c r="D593" s="17" t="s">
        <v>659</v>
      </c>
      <c r="E593" s="26">
        <v>6571</v>
      </c>
      <c r="F593" s="17" t="s">
        <v>99</v>
      </c>
      <c r="G593" s="26" t="s">
        <v>262</v>
      </c>
      <c r="H593" s="17" t="str">
        <f t="shared" si="17"/>
        <v>HSD_6571_C1_S03</v>
      </c>
      <c r="I593" s="26">
        <v>234</v>
      </c>
      <c r="J593" s="18" t="s">
        <v>710</v>
      </c>
      <c r="K593" s="27" t="s">
        <v>108</v>
      </c>
      <c r="L593" s="18" t="str">
        <f t="shared" si="16"/>
        <v>P146_C5</v>
      </c>
      <c r="M593" s="43" t="s">
        <v>723</v>
      </c>
      <c r="O593" s="33" t="s">
        <v>1539</v>
      </c>
      <c r="P593" s="41" t="s">
        <v>43</v>
      </c>
      <c r="Q593" s="32"/>
    </row>
    <row r="594" spans="2:17" x14ac:dyDescent="0.25">
      <c r="B594" s="25">
        <v>589</v>
      </c>
      <c r="C594" s="26" t="s">
        <v>658</v>
      </c>
      <c r="D594" s="17" t="s">
        <v>659</v>
      </c>
      <c r="E594" s="26">
        <v>6571</v>
      </c>
      <c r="F594" s="17" t="s">
        <v>99</v>
      </c>
      <c r="G594" s="26" t="s">
        <v>262</v>
      </c>
      <c r="H594" s="17" t="str">
        <f t="shared" si="17"/>
        <v>HSD_6571_C1_S03</v>
      </c>
      <c r="I594" s="26">
        <v>242</v>
      </c>
      <c r="J594" s="18" t="s">
        <v>710</v>
      </c>
      <c r="K594" s="27" t="s">
        <v>168</v>
      </c>
      <c r="L594" s="18" t="str">
        <f t="shared" si="16"/>
        <v>P146_D4</v>
      </c>
      <c r="M594" s="43" t="s">
        <v>724</v>
      </c>
      <c r="O594" s="33"/>
      <c r="P594" s="41" t="s">
        <v>98</v>
      </c>
      <c r="Q594" s="32"/>
    </row>
    <row r="595" spans="2:17" x14ac:dyDescent="0.25">
      <c r="B595" s="25">
        <v>590</v>
      </c>
      <c r="C595" s="26" t="s">
        <v>658</v>
      </c>
      <c r="D595" s="17" t="s">
        <v>659</v>
      </c>
      <c r="E595" s="26">
        <v>6571</v>
      </c>
      <c r="F595" s="17" t="s">
        <v>99</v>
      </c>
      <c r="G595" s="26" t="s">
        <v>262</v>
      </c>
      <c r="H595" s="17" t="str">
        <f t="shared" si="17"/>
        <v>HSD_6571_C1_S03</v>
      </c>
      <c r="I595" s="26">
        <v>232</v>
      </c>
      <c r="J595" s="18" t="s">
        <v>710</v>
      </c>
      <c r="K595" s="27" t="s">
        <v>88</v>
      </c>
      <c r="L595" s="18" t="str">
        <f t="shared" si="16"/>
        <v>P146_C3</v>
      </c>
      <c r="M595" s="43" t="s">
        <v>725</v>
      </c>
      <c r="O595" s="33"/>
      <c r="P595" s="41" t="s">
        <v>98</v>
      </c>
      <c r="Q595" s="32"/>
    </row>
    <row r="596" spans="2:17" x14ac:dyDescent="0.25">
      <c r="B596" s="25">
        <v>591</v>
      </c>
      <c r="C596" s="26" t="s">
        <v>658</v>
      </c>
      <c r="D596" s="17" t="s">
        <v>659</v>
      </c>
      <c r="E596" s="26">
        <v>6571</v>
      </c>
      <c r="F596" s="17" t="s">
        <v>99</v>
      </c>
      <c r="G596" s="26" t="s">
        <v>262</v>
      </c>
      <c r="H596" s="17" t="str">
        <f t="shared" si="17"/>
        <v>HSD_6571_C1_S03</v>
      </c>
      <c r="I596" s="26">
        <v>240</v>
      </c>
      <c r="J596" s="18" t="s">
        <v>710</v>
      </c>
      <c r="K596" s="27" t="s">
        <v>118</v>
      </c>
      <c r="L596" s="18" t="str">
        <f t="shared" ref="L596:L659" si="18">J596&amp;"_"&amp;K596</f>
        <v>P146_D2</v>
      </c>
      <c r="M596" s="43" t="s">
        <v>726</v>
      </c>
      <c r="O596" s="33"/>
      <c r="P596" s="41" t="s">
        <v>98</v>
      </c>
      <c r="Q596" s="32"/>
    </row>
    <row r="597" spans="2:17" x14ac:dyDescent="0.25">
      <c r="B597" s="25">
        <v>592</v>
      </c>
      <c r="C597" s="26" t="s">
        <v>658</v>
      </c>
      <c r="D597" s="17" t="s">
        <v>659</v>
      </c>
      <c r="E597" s="26">
        <v>6571</v>
      </c>
      <c r="F597" s="17" t="s">
        <v>99</v>
      </c>
      <c r="G597" s="26" t="s">
        <v>262</v>
      </c>
      <c r="H597" s="17" t="str">
        <f t="shared" ref="H597:H660" si="19">D597&amp;"_"&amp;E597&amp;"_"&amp;F597&amp;"_"&amp;G597</f>
        <v>HSD_6571_C1_S03</v>
      </c>
      <c r="I597" s="26">
        <v>256</v>
      </c>
      <c r="J597" s="18" t="s">
        <v>710</v>
      </c>
      <c r="K597" s="27" t="s">
        <v>683</v>
      </c>
      <c r="L597" s="18" t="str">
        <f t="shared" si="18"/>
        <v>P146_E9</v>
      </c>
      <c r="M597" s="43" t="s">
        <v>727</v>
      </c>
      <c r="O597" s="33"/>
      <c r="P597" s="41" t="s">
        <v>98</v>
      </c>
      <c r="Q597" s="32"/>
    </row>
    <row r="598" spans="2:17" x14ac:dyDescent="0.25">
      <c r="B598" s="25">
        <v>593</v>
      </c>
      <c r="C598" s="26" t="s">
        <v>658</v>
      </c>
      <c r="D598" s="17" t="s">
        <v>659</v>
      </c>
      <c r="E598" s="26">
        <v>6571</v>
      </c>
      <c r="F598" s="17" t="s">
        <v>99</v>
      </c>
      <c r="G598" s="26" t="s">
        <v>262</v>
      </c>
      <c r="H598" s="17" t="str">
        <f t="shared" si="19"/>
        <v>HSD_6571_C1_S03</v>
      </c>
      <c r="I598" s="26">
        <v>264</v>
      </c>
      <c r="J598" s="18" t="s">
        <v>710</v>
      </c>
      <c r="K598" s="27" t="s">
        <v>685</v>
      </c>
      <c r="L598" s="18" t="str">
        <f t="shared" si="18"/>
        <v>P146_F8</v>
      </c>
      <c r="M598" s="43" t="s">
        <v>728</v>
      </c>
      <c r="O598" s="33"/>
      <c r="P598" s="41" t="s">
        <v>98</v>
      </c>
      <c r="Q598" s="32"/>
    </row>
    <row r="599" spans="2:17" x14ac:dyDescent="0.25">
      <c r="B599" s="25">
        <v>594</v>
      </c>
      <c r="C599" s="26" t="s">
        <v>658</v>
      </c>
      <c r="D599" s="17" t="s">
        <v>659</v>
      </c>
      <c r="E599" s="26">
        <v>6571</v>
      </c>
      <c r="F599" s="17" t="s">
        <v>99</v>
      </c>
      <c r="G599" s="26" t="s">
        <v>262</v>
      </c>
      <c r="H599" s="17" t="str">
        <f t="shared" si="19"/>
        <v>HSD_6571_C1_S03</v>
      </c>
      <c r="I599" s="26">
        <v>254</v>
      </c>
      <c r="J599" s="18" t="s">
        <v>710</v>
      </c>
      <c r="K599" s="27" t="s">
        <v>687</v>
      </c>
      <c r="L599" s="18" t="str">
        <f t="shared" si="18"/>
        <v>P146_E7</v>
      </c>
      <c r="M599" s="43" t="s">
        <v>729</v>
      </c>
      <c r="O599" s="33"/>
      <c r="P599" s="41" t="s">
        <v>98</v>
      </c>
      <c r="Q599" s="32"/>
    </row>
    <row r="600" spans="2:17" x14ac:dyDescent="0.25">
      <c r="B600" s="25">
        <v>595</v>
      </c>
      <c r="C600" s="26" t="s">
        <v>658</v>
      </c>
      <c r="D600" s="17" t="s">
        <v>659</v>
      </c>
      <c r="E600" s="26">
        <v>6571</v>
      </c>
      <c r="F600" s="17" t="s">
        <v>99</v>
      </c>
      <c r="G600" s="26" t="s">
        <v>262</v>
      </c>
      <c r="H600" s="17" t="str">
        <f t="shared" si="19"/>
        <v>HSD_6571_C1_S03</v>
      </c>
      <c r="I600" s="26">
        <v>262</v>
      </c>
      <c r="J600" s="18" t="s">
        <v>710</v>
      </c>
      <c r="K600" s="27" t="s">
        <v>130</v>
      </c>
      <c r="L600" s="18" t="str">
        <f t="shared" si="18"/>
        <v>P146_F6</v>
      </c>
      <c r="M600" s="43" t="s">
        <v>730</v>
      </c>
      <c r="O600" s="33"/>
      <c r="P600" s="41" t="s">
        <v>98</v>
      </c>
      <c r="Q600" s="32"/>
    </row>
    <row r="601" spans="2:17" x14ac:dyDescent="0.25">
      <c r="B601" s="25">
        <v>596</v>
      </c>
      <c r="C601" s="26" t="s">
        <v>658</v>
      </c>
      <c r="D601" s="17" t="s">
        <v>659</v>
      </c>
      <c r="E601" s="26">
        <v>6571</v>
      </c>
      <c r="F601" s="17" t="s">
        <v>99</v>
      </c>
      <c r="G601" s="26" t="s">
        <v>262</v>
      </c>
      <c r="H601" s="17" t="str">
        <f t="shared" si="19"/>
        <v>HSD_6571_C1_S03</v>
      </c>
      <c r="I601" s="26">
        <v>252</v>
      </c>
      <c r="J601" s="18" t="s">
        <v>710</v>
      </c>
      <c r="K601" s="27" t="s">
        <v>126</v>
      </c>
      <c r="L601" s="18" t="str">
        <f t="shared" si="18"/>
        <v>P146_E5</v>
      </c>
      <c r="M601" s="43" t="s">
        <v>731</v>
      </c>
      <c r="O601" s="33"/>
      <c r="P601" s="41" t="s">
        <v>98</v>
      </c>
      <c r="Q601" s="32"/>
    </row>
    <row r="602" spans="2:17" x14ac:dyDescent="0.25">
      <c r="B602" s="25">
        <v>597</v>
      </c>
      <c r="C602" s="26" t="s">
        <v>658</v>
      </c>
      <c r="D602" s="17" t="s">
        <v>659</v>
      </c>
      <c r="E602" s="26">
        <v>6571</v>
      </c>
      <c r="F602" s="17" t="s">
        <v>99</v>
      </c>
      <c r="G602" s="26" t="s">
        <v>262</v>
      </c>
      <c r="H602" s="17" t="str">
        <f t="shared" si="19"/>
        <v>HSD_6571_C1_S03</v>
      </c>
      <c r="I602" s="26">
        <v>260</v>
      </c>
      <c r="J602" s="18" t="s">
        <v>710</v>
      </c>
      <c r="K602" s="27" t="s">
        <v>128</v>
      </c>
      <c r="L602" s="18" t="str">
        <f t="shared" si="18"/>
        <v>P146_F4</v>
      </c>
      <c r="M602" s="43" t="s">
        <v>732</v>
      </c>
      <c r="O602" s="33"/>
      <c r="P602" s="41" t="s">
        <v>98</v>
      </c>
      <c r="Q602" s="32"/>
    </row>
    <row r="603" spans="2:17" x14ac:dyDescent="0.25">
      <c r="B603" s="25">
        <v>598</v>
      </c>
      <c r="C603" s="26" t="s">
        <v>658</v>
      </c>
      <c r="D603" s="17" t="s">
        <v>659</v>
      </c>
      <c r="E603" s="26">
        <v>6571</v>
      </c>
      <c r="F603" s="17" t="s">
        <v>99</v>
      </c>
      <c r="G603" s="26" t="s">
        <v>262</v>
      </c>
      <c r="H603" s="17" t="str">
        <f t="shared" si="19"/>
        <v>HSD_6571_C1_S03</v>
      </c>
      <c r="I603" s="26">
        <v>250</v>
      </c>
      <c r="J603" s="18" t="s">
        <v>710</v>
      </c>
      <c r="K603" s="27" t="s">
        <v>91</v>
      </c>
      <c r="L603" s="18" t="str">
        <f t="shared" si="18"/>
        <v>P146_E3</v>
      </c>
      <c r="M603" s="43" t="s">
        <v>733</v>
      </c>
      <c r="O603" s="33"/>
      <c r="P603" s="41" t="s">
        <v>98</v>
      </c>
      <c r="Q603" s="32"/>
    </row>
    <row r="604" spans="2:17" x14ac:dyDescent="0.25">
      <c r="B604" s="25">
        <v>599</v>
      </c>
      <c r="C604" s="26" t="s">
        <v>658</v>
      </c>
      <c r="D604" s="17" t="s">
        <v>659</v>
      </c>
      <c r="E604" s="26">
        <v>6571</v>
      </c>
      <c r="F604" s="17" t="s">
        <v>99</v>
      </c>
      <c r="G604" s="26" t="s">
        <v>262</v>
      </c>
      <c r="H604" s="17" t="str">
        <f t="shared" si="19"/>
        <v>HSD_6571_C1_S03</v>
      </c>
      <c r="I604" s="26">
        <v>258</v>
      </c>
      <c r="J604" s="18" t="s">
        <v>710</v>
      </c>
      <c r="K604" s="27" t="s">
        <v>92</v>
      </c>
      <c r="L604" s="18" t="str">
        <f t="shared" si="18"/>
        <v>P146_F2</v>
      </c>
      <c r="M604" s="43" t="s">
        <v>734</v>
      </c>
      <c r="O604" s="33"/>
      <c r="P604" s="41" t="s">
        <v>98</v>
      </c>
      <c r="Q604" s="32"/>
    </row>
    <row r="605" spans="2:17" x14ac:dyDescent="0.25">
      <c r="B605" s="25">
        <v>600</v>
      </c>
      <c r="C605" s="26" t="s">
        <v>658</v>
      </c>
      <c r="D605" s="17" t="s">
        <v>659</v>
      </c>
      <c r="E605" s="26">
        <v>6571</v>
      </c>
      <c r="F605" s="17" t="s">
        <v>99</v>
      </c>
      <c r="G605" s="26" t="s">
        <v>262</v>
      </c>
      <c r="H605" s="17" t="str">
        <f t="shared" si="19"/>
        <v>HSD_6571_C1_S03</v>
      </c>
      <c r="I605" s="26">
        <v>274</v>
      </c>
      <c r="J605" s="18" t="s">
        <v>710</v>
      </c>
      <c r="K605" s="27" t="s">
        <v>694</v>
      </c>
      <c r="L605" s="18" t="str">
        <f t="shared" si="18"/>
        <v>P146_G9</v>
      </c>
      <c r="M605" s="43" t="s">
        <v>735</v>
      </c>
      <c r="O605" s="33"/>
      <c r="P605" s="41" t="s">
        <v>98</v>
      </c>
      <c r="Q605" s="32"/>
    </row>
    <row r="606" spans="2:17" x14ac:dyDescent="0.25">
      <c r="B606" s="25">
        <v>601</v>
      </c>
      <c r="C606" s="26" t="s">
        <v>658</v>
      </c>
      <c r="D606" s="17" t="s">
        <v>659</v>
      </c>
      <c r="E606" s="26">
        <v>6571</v>
      </c>
      <c r="F606" s="17" t="s">
        <v>99</v>
      </c>
      <c r="G606" s="26" t="s">
        <v>262</v>
      </c>
      <c r="H606" s="17" t="str">
        <f t="shared" si="19"/>
        <v>HSD_6571_C1_S03</v>
      </c>
      <c r="I606" s="26">
        <v>282</v>
      </c>
      <c r="J606" s="18" t="s">
        <v>710</v>
      </c>
      <c r="K606" s="27" t="s">
        <v>696</v>
      </c>
      <c r="L606" s="18" t="str">
        <f t="shared" si="18"/>
        <v>P146_H8</v>
      </c>
      <c r="M606" s="43" t="s">
        <v>736</v>
      </c>
      <c r="O606" s="33"/>
      <c r="P606" s="41" t="s">
        <v>98</v>
      </c>
      <c r="Q606" s="32"/>
    </row>
    <row r="607" spans="2:17" x14ac:dyDescent="0.25">
      <c r="B607" s="25">
        <v>602</v>
      </c>
      <c r="C607" s="26" t="s">
        <v>658</v>
      </c>
      <c r="D607" s="17" t="s">
        <v>659</v>
      </c>
      <c r="E607" s="26">
        <v>6571</v>
      </c>
      <c r="F607" s="17" t="s">
        <v>99</v>
      </c>
      <c r="G607" s="26" t="s">
        <v>262</v>
      </c>
      <c r="H607" s="17" t="str">
        <f t="shared" si="19"/>
        <v>HSD_6571_C1_S03</v>
      </c>
      <c r="I607" s="26">
        <v>268</v>
      </c>
      <c r="J607" s="18" t="s">
        <v>710</v>
      </c>
      <c r="K607" s="27" t="s">
        <v>698</v>
      </c>
      <c r="L607" s="18" t="str">
        <f t="shared" si="18"/>
        <v>P146_G3</v>
      </c>
      <c r="M607" s="43" t="s">
        <v>737</v>
      </c>
      <c r="O607" s="33"/>
      <c r="P607" s="41" t="s">
        <v>98</v>
      </c>
      <c r="Q607" s="32"/>
    </row>
    <row r="608" spans="2:17" x14ac:dyDescent="0.25">
      <c r="B608" s="25">
        <v>603</v>
      </c>
      <c r="C608" s="26" t="s">
        <v>658</v>
      </c>
      <c r="D608" s="17" t="s">
        <v>659</v>
      </c>
      <c r="E608" s="26">
        <v>6571</v>
      </c>
      <c r="F608" s="17" t="s">
        <v>99</v>
      </c>
      <c r="G608" s="26" t="s">
        <v>262</v>
      </c>
      <c r="H608" s="17" t="str">
        <f t="shared" si="19"/>
        <v>HSD_6571_C1_S03</v>
      </c>
      <c r="I608" s="26">
        <v>276</v>
      </c>
      <c r="J608" s="18" t="s">
        <v>710</v>
      </c>
      <c r="K608" s="27" t="s">
        <v>700</v>
      </c>
      <c r="L608" s="18" t="str">
        <f t="shared" si="18"/>
        <v>P146_H2</v>
      </c>
      <c r="M608" s="43" t="s">
        <v>738</v>
      </c>
      <c r="O608" s="33"/>
      <c r="P608" s="41" t="s">
        <v>98</v>
      </c>
      <c r="Q608" s="32"/>
    </row>
    <row r="609" spans="2:17" x14ac:dyDescent="0.25">
      <c r="B609" s="25">
        <v>604</v>
      </c>
      <c r="C609" s="26" t="s">
        <v>658</v>
      </c>
      <c r="D609" s="17" t="s">
        <v>659</v>
      </c>
      <c r="E609" s="26">
        <v>6571</v>
      </c>
      <c r="F609" s="17" t="s">
        <v>99</v>
      </c>
      <c r="G609" s="26" t="s">
        <v>262</v>
      </c>
      <c r="H609" s="17" t="str">
        <f t="shared" si="19"/>
        <v>HSD_6571_C1_S03</v>
      </c>
      <c r="I609" s="26">
        <v>212</v>
      </c>
      <c r="J609" s="18" t="s">
        <v>710</v>
      </c>
      <c r="K609" s="27" t="s">
        <v>75</v>
      </c>
      <c r="L609" s="18" t="str">
        <f t="shared" si="18"/>
        <v>P146_A1</v>
      </c>
      <c r="M609" s="43" t="s">
        <v>739</v>
      </c>
      <c r="O609" s="33"/>
      <c r="P609" s="41" t="s">
        <v>98</v>
      </c>
      <c r="Q609" s="32"/>
    </row>
    <row r="610" spans="2:17" x14ac:dyDescent="0.25">
      <c r="B610" s="25">
        <v>605</v>
      </c>
      <c r="C610" s="26" t="s">
        <v>658</v>
      </c>
      <c r="D610" s="17" t="s">
        <v>659</v>
      </c>
      <c r="E610" s="26">
        <v>6571</v>
      </c>
      <c r="F610" s="17" t="s">
        <v>99</v>
      </c>
      <c r="G610" s="26" t="s">
        <v>262</v>
      </c>
      <c r="H610" s="17" t="str">
        <f t="shared" si="19"/>
        <v>HSD_6571_C1_S03</v>
      </c>
      <c r="I610" s="26">
        <v>230</v>
      </c>
      <c r="J610" s="18" t="s">
        <v>710</v>
      </c>
      <c r="K610" s="27" t="s">
        <v>99</v>
      </c>
      <c r="L610" s="18" t="str">
        <f t="shared" si="18"/>
        <v>P146_C1</v>
      </c>
      <c r="M610" s="43" t="s">
        <v>740</v>
      </c>
      <c r="O610" s="33"/>
      <c r="P610" s="41" t="s">
        <v>98</v>
      </c>
      <c r="Q610" s="32"/>
    </row>
    <row r="611" spans="2:17" x14ac:dyDescent="0.25">
      <c r="B611" s="25">
        <v>606</v>
      </c>
      <c r="C611" s="26" t="s">
        <v>658</v>
      </c>
      <c r="D611" s="17" t="s">
        <v>659</v>
      </c>
      <c r="E611" s="26">
        <v>6571</v>
      </c>
      <c r="F611" s="17" t="s">
        <v>99</v>
      </c>
      <c r="G611" s="26" t="s">
        <v>262</v>
      </c>
      <c r="H611" s="17" t="str">
        <f t="shared" si="19"/>
        <v>HSD_6571_C1_S03</v>
      </c>
      <c r="I611" s="26">
        <v>270</v>
      </c>
      <c r="J611" s="18" t="s">
        <v>710</v>
      </c>
      <c r="K611" s="27" t="s">
        <v>704</v>
      </c>
      <c r="L611" s="18" t="str">
        <f t="shared" si="18"/>
        <v>P146_G5</v>
      </c>
      <c r="M611" s="43" t="s">
        <v>741</v>
      </c>
      <c r="O611" s="33"/>
      <c r="P611" s="41" t="s">
        <v>98</v>
      </c>
      <c r="Q611" s="32"/>
    </row>
    <row r="612" spans="2:17" x14ac:dyDescent="0.25">
      <c r="B612" s="25">
        <v>607</v>
      </c>
      <c r="C612" s="26" t="s">
        <v>658</v>
      </c>
      <c r="D612" s="17" t="s">
        <v>659</v>
      </c>
      <c r="E612" s="26">
        <v>6571</v>
      </c>
      <c r="F612" s="17" t="s">
        <v>99</v>
      </c>
      <c r="G612" s="26" t="s">
        <v>262</v>
      </c>
      <c r="H612" s="17" t="str">
        <f t="shared" si="19"/>
        <v>HSD_6571_C1_S03</v>
      </c>
      <c r="I612" s="26">
        <v>278</v>
      </c>
      <c r="J612" s="18" t="s">
        <v>710</v>
      </c>
      <c r="K612" s="27" t="s">
        <v>706</v>
      </c>
      <c r="L612" s="18" t="str">
        <f t="shared" si="18"/>
        <v>P146_H4</v>
      </c>
      <c r="M612" s="43" t="s">
        <v>742</v>
      </c>
      <c r="O612" s="33"/>
      <c r="P612" s="41" t="s">
        <v>98</v>
      </c>
      <c r="Q612" s="32"/>
    </row>
    <row r="613" spans="2:17" x14ac:dyDescent="0.25">
      <c r="B613" s="25">
        <v>608</v>
      </c>
      <c r="C613" s="26" t="s">
        <v>658</v>
      </c>
      <c r="D613" s="17" t="s">
        <v>659</v>
      </c>
      <c r="E613" s="26">
        <v>6571</v>
      </c>
      <c r="F613" s="17" t="s">
        <v>99</v>
      </c>
      <c r="G613" s="26" t="s">
        <v>262</v>
      </c>
      <c r="H613" s="17" t="str">
        <f t="shared" si="19"/>
        <v>HSD_6571_C1_S03</v>
      </c>
      <c r="I613" s="26">
        <v>248</v>
      </c>
      <c r="J613" s="18" t="s">
        <v>710</v>
      </c>
      <c r="K613" s="27" t="s">
        <v>119</v>
      </c>
      <c r="L613" s="18" t="str">
        <f t="shared" si="18"/>
        <v>P146_E1</v>
      </c>
      <c r="M613" s="43" t="s">
        <v>743</v>
      </c>
      <c r="N613" s="17" t="s">
        <v>709</v>
      </c>
      <c r="O613" s="33"/>
      <c r="P613" s="41" t="s">
        <v>43</v>
      </c>
      <c r="Q613" s="32"/>
    </row>
    <row r="614" spans="2:17" x14ac:dyDescent="0.25">
      <c r="B614" s="34">
        <v>609</v>
      </c>
      <c r="C614" s="35" t="s">
        <v>658</v>
      </c>
      <c r="D614" s="36" t="s">
        <v>659</v>
      </c>
      <c r="E614" s="35">
        <v>6571</v>
      </c>
      <c r="F614" s="36" t="s">
        <v>99</v>
      </c>
      <c r="G614" s="35" t="s">
        <v>268</v>
      </c>
      <c r="H614" s="36" t="str">
        <f t="shared" si="19"/>
        <v>HSD_6571_C1_S04</v>
      </c>
      <c r="I614" s="35">
        <v>292</v>
      </c>
      <c r="J614" s="37" t="s">
        <v>744</v>
      </c>
      <c r="K614" s="38" t="s">
        <v>661</v>
      </c>
      <c r="L614" s="37" t="str">
        <f t="shared" si="18"/>
        <v>P170_A9</v>
      </c>
      <c r="M614" s="48" t="s">
        <v>745</v>
      </c>
      <c r="N614" s="36"/>
      <c r="O614" s="40"/>
      <c r="P614" s="41" t="s">
        <v>98</v>
      </c>
      <c r="Q614" s="42"/>
    </row>
    <row r="615" spans="2:17" x14ac:dyDescent="0.25">
      <c r="B615" s="34">
        <v>610</v>
      </c>
      <c r="C615" s="35" t="s">
        <v>658</v>
      </c>
      <c r="D615" s="36" t="s">
        <v>659</v>
      </c>
      <c r="E615" s="35">
        <v>6571</v>
      </c>
      <c r="F615" s="36" t="s">
        <v>99</v>
      </c>
      <c r="G615" s="35" t="s">
        <v>268</v>
      </c>
      <c r="H615" s="36" t="str">
        <f t="shared" si="19"/>
        <v>HSD_6571_C1_S04</v>
      </c>
      <c r="I615" s="35">
        <v>300</v>
      </c>
      <c r="J615" s="37" t="s">
        <v>744</v>
      </c>
      <c r="K615" s="38" t="s">
        <v>663</v>
      </c>
      <c r="L615" s="37" t="str">
        <f t="shared" si="18"/>
        <v>P170_B8</v>
      </c>
      <c r="M615" s="48" t="s">
        <v>746</v>
      </c>
      <c r="N615" s="36"/>
      <c r="O615" s="40"/>
      <c r="P615" s="41" t="s">
        <v>98</v>
      </c>
      <c r="Q615" s="42"/>
    </row>
    <row r="616" spans="2:17" x14ac:dyDescent="0.25">
      <c r="B616" s="34">
        <v>611</v>
      </c>
      <c r="C616" s="35" t="s">
        <v>658</v>
      </c>
      <c r="D616" s="36" t="s">
        <v>659</v>
      </c>
      <c r="E616" s="35">
        <v>6571</v>
      </c>
      <c r="F616" s="36" t="s">
        <v>99</v>
      </c>
      <c r="G616" s="35" t="s">
        <v>268</v>
      </c>
      <c r="H616" s="36" t="str">
        <f t="shared" si="19"/>
        <v>HSD_6571_C1_S04</v>
      </c>
      <c r="I616" s="35">
        <v>290</v>
      </c>
      <c r="J616" s="37" t="s">
        <v>744</v>
      </c>
      <c r="K616" s="38" t="s">
        <v>665</v>
      </c>
      <c r="L616" s="37" t="str">
        <f t="shared" si="18"/>
        <v>P170_A7</v>
      </c>
      <c r="M616" s="48" t="s">
        <v>747</v>
      </c>
      <c r="N616" s="36"/>
      <c r="O616" s="40"/>
      <c r="P616" s="41" t="s">
        <v>98</v>
      </c>
      <c r="Q616" s="42"/>
    </row>
    <row r="617" spans="2:17" x14ac:dyDescent="0.25">
      <c r="B617" s="34">
        <v>612</v>
      </c>
      <c r="C617" s="35" t="s">
        <v>658</v>
      </c>
      <c r="D617" s="36" t="s">
        <v>659</v>
      </c>
      <c r="E617" s="35">
        <v>6571</v>
      </c>
      <c r="F617" s="36" t="s">
        <v>99</v>
      </c>
      <c r="G617" s="35" t="s">
        <v>268</v>
      </c>
      <c r="H617" s="36" t="str">
        <f t="shared" si="19"/>
        <v>HSD_6571_C1_S04</v>
      </c>
      <c r="I617" s="35">
        <v>298</v>
      </c>
      <c r="J617" s="37" t="s">
        <v>744</v>
      </c>
      <c r="K617" s="38" t="s">
        <v>107</v>
      </c>
      <c r="L617" s="37" t="str">
        <f t="shared" si="18"/>
        <v>P170_B6</v>
      </c>
      <c r="M617" s="48" t="s">
        <v>748</v>
      </c>
      <c r="N617" s="36"/>
      <c r="O617" s="40"/>
      <c r="P617" s="41" t="s">
        <v>98</v>
      </c>
      <c r="Q617" s="42"/>
    </row>
    <row r="618" spans="2:17" x14ac:dyDescent="0.25">
      <c r="B618" s="34">
        <v>613</v>
      </c>
      <c r="C618" s="35" t="s">
        <v>658</v>
      </c>
      <c r="D618" s="36" t="s">
        <v>659</v>
      </c>
      <c r="E618" s="35">
        <v>6571</v>
      </c>
      <c r="F618" s="36" t="s">
        <v>99</v>
      </c>
      <c r="G618" s="35" t="s">
        <v>268</v>
      </c>
      <c r="H618" s="36" t="str">
        <f t="shared" si="19"/>
        <v>HSD_6571_C1_S04</v>
      </c>
      <c r="I618" s="35">
        <v>288</v>
      </c>
      <c r="J618" s="37" t="s">
        <v>744</v>
      </c>
      <c r="K618" s="38" t="s">
        <v>104</v>
      </c>
      <c r="L618" s="37" t="str">
        <f t="shared" si="18"/>
        <v>P170_A5</v>
      </c>
      <c r="M618" s="48" t="s">
        <v>749</v>
      </c>
      <c r="N618" s="36"/>
      <c r="O618" s="40"/>
      <c r="P618" s="41" t="s">
        <v>98</v>
      </c>
      <c r="Q618" s="42"/>
    </row>
    <row r="619" spans="2:17" x14ac:dyDescent="0.25">
      <c r="B619" s="34">
        <v>614</v>
      </c>
      <c r="C619" s="35" t="s">
        <v>658</v>
      </c>
      <c r="D619" s="36" t="s">
        <v>659</v>
      </c>
      <c r="E619" s="35">
        <v>6571</v>
      </c>
      <c r="F619" s="36" t="s">
        <v>99</v>
      </c>
      <c r="G619" s="35" t="s">
        <v>268</v>
      </c>
      <c r="H619" s="36" t="str">
        <f t="shared" si="19"/>
        <v>HSD_6571_C1_S04</v>
      </c>
      <c r="I619" s="35">
        <v>296</v>
      </c>
      <c r="J619" s="37" t="s">
        <v>744</v>
      </c>
      <c r="K619" s="38" t="s">
        <v>223</v>
      </c>
      <c r="L619" s="37" t="str">
        <f t="shared" si="18"/>
        <v>P170_B4</v>
      </c>
      <c r="M619" s="48" t="s">
        <v>750</v>
      </c>
      <c r="N619" s="36"/>
      <c r="O619" s="40"/>
      <c r="P619" s="41" t="s">
        <v>98</v>
      </c>
      <c r="Q619" s="42"/>
    </row>
    <row r="620" spans="2:17" x14ac:dyDescent="0.25">
      <c r="B620" s="34">
        <v>615</v>
      </c>
      <c r="C620" s="35" t="s">
        <v>658</v>
      </c>
      <c r="D620" s="36" t="s">
        <v>659</v>
      </c>
      <c r="E620" s="35">
        <v>6571</v>
      </c>
      <c r="F620" s="36" t="s">
        <v>99</v>
      </c>
      <c r="G620" s="35" t="s">
        <v>268</v>
      </c>
      <c r="H620" s="36" t="str">
        <f t="shared" si="19"/>
        <v>HSD_6571_C1_S04</v>
      </c>
      <c r="I620" s="35">
        <v>286</v>
      </c>
      <c r="J620" s="37" t="s">
        <v>744</v>
      </c>
      <c r="K620" s="38" t="s">
        <v>85</v>
      </c>
      <c r="L620" s="37" t="str">
        <f t="shared" si="18"/>
        <v>P170_A3</v>
      </c>
      <c r="M620" s="48" t="s">
        <v>751</v>
      </c>
      <c r="N620" s="36"/>
      <c r="O620" s="40"/>
      <c r="P620" s="41" t="s">
        <v>98</v>
      </c>
      <c r="Q620" s="42"/>
    </row>
    <row r="621" spans="2:17" x14ac:dyDescent="0.25">
      <c r="B621" s="34">
        <v>616</v>
      </c>
      <c r="C621" s="35" t="s">
        <v>658</v>
      </c>
      <c r="D621" s="36" t="s">
        <v>659</v>
      </c>
      <c r="E621" s="35">
        <v>6571</v>
      </c>
      <c r="F621" s="36" t="s">
        <v>99</v>
      </c>
      <c r="G621" s="35" t="s">
        <v>268</v>
      </c>
      <c r="H621" s="36" t="str">
        <f t="shared" si="19"/>
        <v>HSD_6571_C1_S04</v>
      </c>
      <c r="I621" s="35">
        <v>294</v>
      </c>
      <c r="J621" s="37" t="s">
        <v>744</v>
      </c>
      <c r="K621" s="38" t="s">
        <v>84</v>
      </c>
      <c r="L621" s="37" t="str">
        <f t="shared" si="18"/>
        <v>P170_B2</v>
      </c>
      <c r="M621" s="48" t="s">
        <v>752</v>
      </c>
      <c r="N621" s="36"/>
      <c r="O621" s="40"/>
      <c r="P621" s="41" t="s">
        <v>98</v>
      </c>
      <c r="Q621" s="42"/>
    </row>
    <row r="622" spans="2:17" x14ac:dyDescent="0.25">
      <c r="B622" s="34">
        <v>617</v>
      </c>
      <c r="C622" s="35" t="s">
        <v>658</v>
      </c>
      <c r="D622" s="36" t="s">
        <v>659</v>
      </c>
      <c r="E622" s="35">
        <v>6571</v>
      </c>
      <c r="F622" s="36" t="s">
        <v>99</v>
      </c>
      <c r="G622" s="35" t="s">
        <v>268</v>
      </c>
      <c r="H622" s="36" t="str">
        <f t="shared" si="19"/>
        <v>HSD_6571_C1_S04</v>
      </c>
      <c r="I622" s="35">
        <v>310</v>
      </c>
      <c r="J622" s="37" t="s">
        <v>744</v>
      </c>
      <c r="K622" s="38" t="s">
        <v>672</v>
      </c>
      <c r="L622" s="37" t="str">
        <f t="shared" si="18"/>
        <v>P170_C9</v>
      </c>
      <c r="M622" s="48" t="s">
        <v>753</v>
      </c>
      <c r="N622" s="36"/>
      <c r="O622" s="40"/>
      <c r="P622" s="41" t="s">
        <v>98</v>
      </c>
      <c r="Q622" s="42"/>
    </row>
    <row r="623" spans="2:17" x14ac:dyDescent="0.25">
      <c r="B623" s="34">
        <v>618</v>
      </c>
      <c r="C623" s="35" t="s">
        <v>658</v>
      </c>
      <c r="D623" s="36" t="s">
        <v>659</v>
      </c>
      <c r="E623" s="35">
        <v>6571</v>
      </c>
      <c r="F623" s="36" t="s">
        <v>99</v>
      </c>
      <c r="G623" s="35" t="s">
        <v>268</v>
      </c>
      <c r="H623" s="36" t="str">
        <f t="shared" si="19"/>
        <v>HSD_6571_C1_S04</v>
      </c>
      <c r="I623" s="35">
        <v>318</v>
      </c>
      <c r="J623" s="37" t="s">
        <v>744</v>
      </c>
      <c r="K623" s="38" t="s">
        <v>674</v>
      </c>
      <c r="L623" s="37" t="str">
        <f t="shared" si="18"/>
        <v>P170_D8</v>
      </c>
      <c r="M623" s="48" t="s">
        <v>754</v>
      </c>
      <c r="N623" s="36"/>
      <c r="O623" s="40"/>
      <c r="P623" s="41" t="s">
        <v>98</v>
      </c>
      <c r="Q623" s="42"/>
    </row>
    <row r="624" spans="2:17" x14ac:dyDescent="0.25">
      <c r="B624" s="34">
        <v>619</v>
      </c>
      <c r="C624" s="35" t="s">
        <v>658</v>
      </c>
      <c r="D624" s="36" t="s">
        <v>659</v>
      </c>
      <c r="E624" s="35">
        <v>6571</v>
      </c>
      <c r="F624" s="36" t="s">
        <v>99</v>
      </c>
      <c r="G624" s="35" t="s">
        <v>268</v>
      </c>
      <c r="H624" s="36" t="str">
        <f t="shared" si="19"/>
        <v>HSD_6571_C1_S04</v>
      </c>
      <c r="I624" s="35">
        <v>308</v>
      </c>
      <c r="J624" s="37" t="s">
        <v>744</v>
      </c>
      <c r="K624" s="38" t="s">
        <v>676</v>
      </c>
      <c r="L624" s="37" t="str">
        <f t="shared" si="18"/>
        <v>P170_C7</v>
      </c>
      <c r="M624" s="48" t="s">
        <v>755</v>
      </c>
      <c r="N624" s="36"/>
      <c r="O624" s="40"/>
      <c r="P624" s="41" t="s">
        <v>98</v>
      </c>
      <c r="Q624" s="42"/>
    </row>
    <row r="625" spans="2:17" x14ac:dyDescent="0.25">
      <c r="B625" s="34">
        <v>620</v>
      </c>
      <c r="C625" s="35" t="s">
        <v>658</v>
      </c>
      <c r="D625" s="36" t="s">
        <v>659</v>
      </c>
      <c r="E625" s="35">
        <v>6571</v>
      </c>
      <c r="F625" s="36" t="s">
        <v>99</v>
      </c>
      <c r="G625" s="35" t="s">
        <v>268</v>
      </c>
      <c r="H625" s="36" t="str">
        <f t="shared" si="19"/>
        <v>HSD_6571_C1_S04</v>
      </c>
      <c r="I625" s="35">
        <v>316</v>
      </c>
      <c r="J625" s="37" t="s">
        <v>744</v>
      </c>
      <c r="K625" s="38" t="s">
        <v>125</v>
      </c>
      <c r="L625" s="37" t="str">
        <f t="shared" si="18"/>
        <v>P170_D6</v>
      </c>
      <c r="M625" s="48" t="s">
        <v>756</v>
      </c>
      <c r="N625" s="36"/>
      <c r="O625" s="40"/>
      <c r="P625" s="41" t="s">
        <v>98</v>
      </c>
      <c r="Q625" s="42"/>
    </row>
    <row r="626" spans="2:17" x14ac:dyDescent="0.25">
      <c r="B626" s="34">
        <v>621</v>
      </c>
      <c r="C626" s="35" t="s">
        <v>658</v>
      </c>
      <c r="D626" s="36" t="s">
        <v>659</v>
      </c>
      <c r="E626" s="35">
        <v>6571</v>
      </c>
      <c r="F626" s="36" t="s">
        <v>99</v>
      </c>
      <c r="G626" s="35" t="s">
        <v>268</v>
      </c>
      <c r="H626" s="36" t="str">
        <f t="shared" si="19"/>
        <v>HSD_6571_C1_S04</v>
      </c>
      <c r="I626" s="35">
        <v>306</v>
      </c>
      <c r="J626" s="37" t="s">
        <v>744</v>
      </c>
      <c r="K626" s="38" t="s">
        <v>108</v>
      </c>
      <c r="L626" s="37" t="str">
        <f t="shared" si="18"/>
        <v>P170_C5</v>
      </c>
      <c r="M626" s="48" t="s">
        <v>757</v>
      </c>
      <c r="N626" s="36"/>
      <c r="O626" s="40"/>
      <c r="P626" s="41" t="s">
        <v>98</v>
      </c>
      <c r="Q626" s="42"/>
    </row>
    <row r="627" spans="2:17" x14ac:dyDescent="0.25">
      <c r="B627" s="34">
        <v>622</v>
      </c>
      <c r="C627" s="35" t="s">
        <v>658</v>
      </c>
      <c r="D627" s="36" t="s">
        <v>659</v>
      </c>
      <c r="E627" s="35">
        <v>6571</v>
      </c>
      <c r="F627" s="36" t="s">
        <v>99</v>
      </c>
      <c r="G627" s="35" t="s">
        <v>268</v>
      </c>
      <c r="H627" s="36" t="str">
        <f t="shared" si="19"/>
        <v>HSD_6571_C1_S04</v>
      </c>
      <c r="I627" s="35">
        <v>314</v>
      </c>
      <c r="J627" s="37" t="s">
        <v>744</v>
      </c>
      <c r="K627" s="38" t="s">
        <v>168</v>
      </c>
      <c r="L627" s="37" t="str">
        <f t="shared" si="18"/>
        <v>P170_D4</v>
      </c>
      <c r="M627" s="48" t="s">
        <v>758</v>
      </c>
      <c r="N627" s="36"/>
      <c r="O627" s="40"/>
      <c r="P627" s="41" t="s">
        <v>98</v>
      </c>
      <c r="Q627" s="42"/>
    </row>
    <row r="628" spans="2:17" x14ac:dyDescent="0.25">
      <c r="B628" s="34">
        <v>623</v>
      </c>
      <c r="C628" s="35" t="s">
        <v>658</v>
      </c>
      <c r="D628" s="36" t="s">
        <v>659</v>
      </c>
      <c r="E628" s="35">
        <v>6571</v>
      </c>
      <c r="F628" s="36" t="s">
        <v>99</v>
      </c>
      <c r="G628" s="35" t="s">
        <v>268</v>
      </c>
      <c r="H628" s="36" t="str">
        <f t="shared" si="19"/>
        <v>HSD_6571_C1_S04</v>
      </c>
      <c r="I628" s="35">
        <v>304</v>
      </c>
      <c r="J628" s="37" t="s">
        <v>744</v>
      </c>
      <c r="K628" s="38" t="s">
        <v>88</v>
      </c>
      <c r="L628" s="37" t="str">
        <f t="shared" si="18"/>
        <v>P170_C3</v>
      </c>
      <c r="M628" s="48" t="s">
        <v>759</v>
      </c>
      <c r="N628" s="36"/>
      <c r="O628" s="40"/>
      <c r="P628" s="41" t="s">
        <v>98</v>
      </c>
      <c r="Q628" s="42"/>
    </row>
    <row r="629" spans="2:17" x14ac:dyDescent="0.25">
      <c r="B629" s="34">
        <v>624</v>
      </c>
      <c r="C629" s="35" t="s">
        <v>658</v>
      </c>
      <c r="D629" s="36" t="s">
        <v>659</v>
      </c>
      <c r="E629" s="35">
        <v>6571</v>
      </c>
      <c r="F629" s="36" t="s">
        <v>99</v>
      </c>
      <c r="G629" s="35" t="s">
        <v>268</v>
      </c>
      <c r="H629" s="36" t="str">
        <f t="shared" si="19"/>
        <v>HSD_6571_C1_S04</v>
      </c>
      <c r="I629" s="35">
        <v>312</v>
      </c>
      <c r="J629" s="37" t="s">
        <v>744</v>
      </c>
      <c r="K629" s="38" t="s">
        <v>118</v>
      </c>
      <c r="L629" s="37" t="str">
        <f t="shared" si="18"/>
        <v>P170_D2</v>
      </c>
      <c r="M629" s="48" t="s">
        <v>760</v>
      </c>
      <c r="N629" s="36"/>
      <c r="O629" s="40"/>
      <c r="P629" s="41" t="s">
        <v>98</v>
      </c>
      <c r="Q629" s="42"/>
    </row>
    <row r="630" spans="2:17" x14ac:dyDescent="0.25">
      <c r="B630" s="34">
        <v>625</v>
      </c>
      <c r="C630" s="35" t="s">
        <v>658</v>
      </c>
      <c r="D630" s="36" t="s">
        <v>659</v>
      </c>
      <c r="E630" s="35">
        <v>6571</v>
      </c>
      <c r="F630" s="36" t="s">
        <v>99</v>
      </c>
      <c r="G630" s="35" t="s">
        <v>268</v>
      </c>
      <c r="H630" s="36" t="str">
        <f t="shared" si="19"/>
        <v>HSD_6571_C1_S04</v>
      </c>
      <c r="I630" s="35">
        <v>328</v>
      </c>
      <c r="J630" s="37" t="s">
        <v>744</v>
      </c>
      <c r="K630" s="38" t="s">
        <v>683</v>
      </c>
      <c r="L630" s="37" t="str">
        <f t="shared" si="18"/>
        <v>P170_E9</v>
      </c>
      <c r="M630" s="48" t="s">
        <v>761</v>
      </c>
      <c r="N630" s="36"/>
      <c r="O630" s="40"/>
      <c r="P630" s="41" t="s">
        <v>98</v>
      </c>
      <c r="Q630" s="42"/>
    </row>
    <row r="631" spans="2:17" x14ac:dyDescent="0.25">
      <c r="B631" s="34">
        <v>626</v>
      </c>
      <c r="C631" s="35" t="s">
        <v>658</v>
      </c>
      <c r="D631" s="36" t="s">
        <v>659</v>
      </c>
      <c r="E631" s="35">
        <v>6571</v>
      </c>
      <c r="F631" s="36" t="s">
        <v>99</v>
      </c>
      <c r="G631" s="35" t="s">
        <v>268</v>
      </c>
      <c r="H631" s="36" t="str">
        <f t="shared" si="19"/>
        <v>HSD_6571_C1_S04</v>
      </c>
      <c r="I631" s="35">
        <v>336</v>
      </c>
      <c r="J631" s="37" t="s">
        <v>744</v>
      </c>
      <c r="K631" s="38" t="s">
        <v>685</v>
      </c>
      <c r="L631" s="37" t="str">
        <f t="shared" si="18"/>
        <v>P170_F8</v>
      </c>
      <c r="M631" s="48" t="s">
        <v>762</v>
      </c>
      <c r="N631" s="36"/>
      <c r="O631" s="40"/>
      <c r="P631" s="41" t="s">
        <v>98</v>
      </c>
      <c r="Q631" s="42"/>
    </row>
    <row r="632" spans="2:17" x14ac:dyDescent="0.25">
      <c r="B632" s="34">
        <v>627</v>
      </c>
      <c r="C632" s="35" t="s">
        <v>658</v>
      </c>
      <c r="D632" s="36" t="s">
        <v>659</v>
      </c>
      <c r="E632" s="35">
        <v>6571</v>
      </c>
      <c r="F632" s="36" t="s">
        <v>99</v>
      </c>
      <c r="G632" s="35" t="s">
        <v>268</v>
      </c>
      <c r="H632" s="36" t="str">
        <f t="shared" si="19"/>
        <v>HSD_6571_C1_S04</v>
      </c>
      <c r="I632" s="35">
        <v>326</v>
      </c>
      <c r="J632" s="37" t="s">
        <v>744</v>
      </c>
      <c r="K632" s="38" t="s">
        <v>687</v>
      </c>
      <c r="L632" s="37" t="str">
        <f t="shared" si="18"/>
        <v>P170_E7</v>
      </c>
      <c r="M632" s="48" t="s">
        <v>763</v>
      </c>
      <c r="N632" s="36"/>
      <c r="O632" s="40"/>
      <c r="P632" s="41" t="s">
        <v>98</v>
      </c>
      <c r="Q632" s="42"/>
    </row>
    <row r="633" spans="2:17" x14ac:dyDescent="0.25">
      <c r="B633" s="34">
        <v>628</v>
      </c>
      <c r="C633" s="35" t="s">
        <v>658</v>
      </c>
      <c r="D633" s="36" t="s">
        <v>659</v>
      </c>
      <c r="E633" s="35">
        <v>6571</v>
      </c>
      <c r="F633" s="36" t="s">
        <v>99</v>
      </c>
      <c r="G633" s="35" t="s">
        <v>268</v>
      </c>
      <c r="H633" s="36" t="str">
        <f t="shared" si="19"/>
        <v>HSD_6571_C1_S04</v>
      </c>
      <c r="I633" s="35">
        <v>334</v>
      </c>
      <c r="J633" s="37" t="s">
        <v>744</v>
      </c>
      <c r="K633" s="38" t="s">
        <v>130</v>
      </c>
      <c r="L633" s="37" t="str">
        <f t="shared" si="18"/>
        <v>P170_F6</v>
      </c>
      <c r="M633" s="48" t="s">
        <v>764</v>
      </c>
      <c r="N633" s="36"/>
      <c r="O633" s="40"/>
      <c r="P633" s="41" t="s">
        <v>98</v>
      </c>
      <c r="Q633" s="42"/>
    </row>
    <row r="634" spans="2:17" x14ac:dyDescent="0.25">
      <c r="B634" s="34">
        <v>629</v>
      </c>
      <c r="C634" s="35" t="s">
        <v>658</v>
      </c>
      <c r="D634" s="36" t="s">
        <v>659</v>
      </c>
      <c r="E634" s="35">
        <v>6571</v>
      </c>
      <c r="F634" s="36" t="s">
        <v>99</v>
      </c>
      <c r="G634" s="35" t="s">
        <v>268</v>
      </c>
      <c r="H634" s="36" t="str">
        <f t="shared" si="19"/>
        <v>HSD_6571_C1_S04</v>
      </c>
      <c r="I634" s="35">
        <v>324</v>
      </c>
      <c r="J634" s="37" t="s">
        <v>744</v>
      </c>
      <c r="K634" s="38" t="s">
        <v>126</v>
      </c>
      <c r="L634" s="37" t="str">
        <f t="shared" si="18"/>
        <v>P170_E5</v>
      </c>
      <c r="M634" s="48" t="s">
        <v>765</v>
      </c>
      <c r="N634" s="36"/>
      <c r="O634" s="40"/>
      <c r="P634" s="41" t="s">
        <v>98</v>
      </c>
      <c r="Q634" s="42"/>
    </row>
    <row r="635" spans="2:17" x14ac:dyDescent="0.25">
      <c r="B635" s="34">
        <v>630</v>
      </c>
      <c r="C635" s="35" t="s">
        <v>658</v>
      </c>
      <c r="D635" s="36" t="s">
        <v>659</v>
      </c>
      <c r="E635" s="35">
        <v>6571</v>
      </c>
      <c r="F635" s="36" t="s">
        <v>99</v>
      </c>
      <c r="G635" s="35" t="s">
        <v>268</v>
      </c>
      <c r="H635" s="36" t="str">
        <f t="shared" si="19"/>
        <v>HSD_6571_C1_S04</v>
      </c>
      <c r="I635" s="35">
        <v>332</v>
      </c>
      <c r="J635" s="37" t="s">
        <v>744</v>
      </c>
      <c r="K635" s="38" t="s">
        <v>128</v>
      </c>
      <c r="L635" s="37" t="str">
        <f t="shared" si="18"/>
        <v>P170_F4</v>
      </c>
      <c r="M635" s="48" t="s">
        <v>766</v>
      </c>
      <c r="N635" s="36"/>
      <c r="O635" s="40"/>
      <c r="P635" s="41" t="s">
        <v>98</v>
      </c>
      <c r="Q635" s="42"/>
    </row>
    <row r="636" spans="2:17" x14ac:dyDescent="0.25">
      <c r="B636" s="34">
        <v>631</v>
      </c>
      <c r="C636" s="35" t="s">
        <v>658</v>
      </c>
      <c r="D636" s="36" t="s">
        <v>659</v>
      </c>
      <c r="E636" s="35">
        <v>6571</v>
      </c>
      <c r="F636" s="36" t="s">
        <v>99</v>
      </c>
      <c r="G636" s="35" t="s">
        <v>268</v>
      </c>
      <c r="H636" s="36" t="str">
        <f t="shared" si="19"/>
        <v>HSD_6571_C1_S04</v>
      </c>
      <c r="I636" s="35">
        <v>322</v>
      </c>
      <c r="J636" s="37" t="s">
        <v>744</v>
      </c>
      <c r="K636" s="38" t="s">
        <v>91</v>
      </c>
      <c r="L636" s="37" t="str">
        <f t="shared" si="18"/>
        <v>P170_E3</v>
      </c>
      <c r="M636" s="48" t="s">
        <v>767</v>
      </c>
      <c r="N636" s="36"/>
      <c r="O636" s="40"/>
      <c r="P636" s="41" t="s">
        <v>98</v>
      </c>
      <c r="Q636" s="42"/>
    </row>
    <row r="637" spans="2:17" x14ac:dyDescent="0.25">
      <c r="B637" s="34">
        <v>632</v>
      </c>
      <c r="C637" s="35" t="s">
        <v>658</v>
      </c>
      <c r="D637" s="36" t="s">
        <v>659</v>
      </c>
      <c r="E637" s="35">
        <v>6571</v>
      </c>
      <c r="F637" s="36" t="s">
        <v>99</v>
      </c>
      <c r="G637" s="35" t="s">
        <v>268</v>
      </c>
      <c r="H637" s="36" t="str">
        <f t="shared" si="19"/>
        <v>HSD_6571_C1_S04</v>
      </c>
      <c r="I637" s="35">
        <v>330</v>
      </c>
      <c r="J637" s="37" t="s">
        <v>744</v>
      </c>
      <c r="K637" s="38" t="s">
        <v>92</v>
      </c>
      <c r="L637" s="37" t="str">
        <f t="shared" si="18"/>
        <v>P170_F2</v>
      </c>
      <c r="M637" s="48" t="s">
        <v>768</v>
      </c>
      <c r="N637" s="36"/>
      <c r="O637" s="40"/>
      <c r="P637" s="41" t="s">
        <v>98</v>
      </c>
      <c r="Q637" s="42"/>
    </row>
    <row r="638" spans="2:17" x14ac:dyDescent="0.25">
      <c r="B638" s="34">
        <v>633</v>
      </c>
      <c r="C638" s="35" t="s">
        <v>658</v>
      </c>
      <c r="D638" s="36" t="s">
        <v>659</v>
      </c>
      <c r="E638" s="35">
        <v>6571</v>
      </c>
      <c r="F638" s="36" t="s">
        <v>99</v>
      </c>
      <c r="G638" s="35" t="s">
        <v>268</v>
      </c>
      <c r="H638" s="36" t="str">
        <f t="shared" si="19"/>
        <v>HSD_6571_C1_S04</v>
      </c>
      <c r="I638" s="35">
        <v>346</v>
      </c>
      <c r="J638" s="37" t="s">
        <v>744</v>
      </c>
      <c r="K638" s="38" t="s">
        <v>694</v>
      </c>
      <c r="L638" s="37" t="str">
        <f t="shared" si="18"/>
        <v>P170_G9</v>
      </c>
      <c r="M638" s="48" t="s">
        <v>769</v>
      </c>
      <c r="N638" s="36"/>
      <c r="O638" s="40"/>
      <c r="P638" s="41" t="s">
        <v>98</v>
      </c>
      <c r="Q638" s="42"/>
    </row>
    <row r="639" spans="2:17" x14ac:dyDescent="0.25">
      <c r="B639" s="34">
        <v>634</v>
      </c>
      <c r="C639" s="35" t="s">
        <v>658</v>
      </c>
      <c r="D639" s="36" t="s">
        <v>659</v>
      </c>
      <c r="E639" s="35">
        <v>6571</v>
      </c>
      <c r="F639" s="36" t="s">
        <v>99</v>
      </c>
      <c r="G639" s="35" t="s">
        <v>268</v>
      </c>
      <c r="H639" s="36" t="str">
        <f t="shared" si="19"/>
        <v>HSD_6571_C1_S04</v>
      </c>
      <c r="I639" s="35">
        <v>354</v>
      </c>
      <c r="J639" s="37" t="s">
        <v>744</v>
      </c>
      <c r="K639" s="38" t="s">
        <v>696</v>
      </c>
      <c r="L639" s="37" t="str">
        <f t="shared" si="18"/>
        <v>P170_H8</v>
      </c>
      <c r="M639" s="48" t="s">
        <v>770</v>
      </c>
      <c r="N639" s="36"/>
      <c r="O639" s="40"/>
      <c r="P639" s="41" t="s">
        <v>98</v>
      </c>
      <c r="Q639" s="42"/>
    </row>
    <row r="640" spans="2:17" x14ac:dyDescent="0.25">
      <c r="B640" s="34">
        <v>635</v>
      </c>
      <c r="C640" s="35" t="s">
        <v>658</v>
      </c>
      <c r="D640" s="36" t="s">
        <v>659</v>
      </c>
      <c r="E640" s="35">
        <v>6571</v>
      </c>
      <c r="F640" s="36" t="s">
        <v>99</v>
      </c>
      <c r="G640" s="35" t="s">
        <v>268</v>
      </c>
      <c r="H640" s="36" t="str">
        <f t="shared" si="19"/>
        <v>HSD_6571_C1_S04</v>
      </c>
      <c r="I640" s="35">
        <v>340</v>
      </c>
      <c r="J640" s="37" t="s">
        <v>744</v>
      </c>
      <c r="K640" s="38" t="s">
        <v>698</v>
      </c>
      <c r="L640" s="37" t="str">
        <f t="shared" si="18"/>
        <v>P170_G3</v>
      </c>
      <c r="M640" s="48" t="s">
        <v>771</v>
      </c>
      <c r="N640" s="36"/>
      <c r="O640" s="40"/>
      <c r="P640" s="41" t="s">
        <v>98</v>
      </c>
      <c r="Q640" s="42"/>
    </row>
    <row r="641" spans="2:17" x14ac:dyDescent="0.25">
      <c r="B641" s="34">
        <v>636</v>
      </c>
      <c r="C641" s="35" t="s">
        <v>658</v>
      </c>
      <c r="D641" s="36" t="s">
        <v>659</v>
      </c>
      <c r="E641" s="35">
        <v>6571</v>
      </c>
      <c r="F641" s="36" t="s">
        <v>99</v>
      </c>
      <c r="G641" s="35" t="s">
        <v>268</v>
      </c>
      <c r="H641" s="36" t="str">
        <f t="shared" si="19"/>
        <v>HSD_6571_C1_S04</v>
      </c>
      <c r="I641" s="35">
        <v>348</v>
      </c>
      <c r="J641" s="37" t="s">
        <v>744</v>
      </c>
      <c r="K641" s="38" t="s">
        <v>700</v>
      </c>
      <c r="L641" s="37" t="str">
        <f t="shared" si="18"/>
        <v>P170_H2</v>
      </c>
      <c r="M641" s="48" t="s">
        <v>772</v>
      </c>
      <c r="N641" s="36"/>
      <c r="O641" s="40"/>
      <c r="P641" s="41" t="s">
        <v>98</v>
      </c>
      <c r="Q641" s="42"/>
    </row>
    <row r="642" spans="2:17" x14ac:dyDescent="0.25">
      <c r="B642" s="34">
        <v>637</v>
      </c>
      <c r="C642" s="35" t="s">
        <v>658</v>
      </c>
      <c r="D642" s="36" t="s">
        <v>659</v>
      </c>
      <c r="E642" s="35">
        <v>6571</v>
      </c>
      <c r="F642" s="36" t="s">
        <v>99</v>
      </c>
      <c r="G642" s="35" t="s">
        <v>268</v>
      </c>
      <c r="H642" s="36" t="str">
        <f t="shared" si="19"/>
        <v>HSD_6571_C1_S04</v>
      </c>
      <c r="I642" s="35">
        <v>284</v>
      </c>
      <c r="J642" s="37" t="s">
        <v>744</v>
      </c>
      <c r="K642" s="38" t="s">
        <v>75</v>
      </c>
      <c r="L642" s="37" t="str">
        <f t="shared" si="18"/>
        <v>P170_A1</v>
      </c>
      <c r="M642" s="48" t="s">
        <v>773</v>
      </c>
      <c r="N642" s="36"/>
      <c r="O642" s="40"/>
      <c r="P642" s="41" t="s">
        <v>98</v>
      </c>
      <c r="Q642" s="42"/>
    </row>
    <row r="643" spans="2:17" x14ac:dyDescent="0.25">
      <c r="B643" s="34">
        <v>638</v>
      </c>
      <c r="C643" s="35" t="s">
        <v>658</v>
      </c>
      <c r="D643" s="36" t="s">
        <v>659</v>
      </c>
      <c r="E643" s="35">
        <v>6571</v>
      </c>
      <c r="F643" s="36" t="s">
        <v>99</v>
      </c>
      <c r="G643" s="35" t="s">
        <v>268</v>
      </c>
      <c r="H643" s="36" t="str">
        <f t="shared" si="19"/>
        <v>HSD_6571_C1_S04</v>
      </c>
      <c r="I643" s="35">
        <v>302</v>
      </c>
      <c r="J643" s="37" t="s">
        <v>744</v>
      </c>
      <c r="K643" s="38" t="s">
        <v>99</v>
      </c>
      <c r="L643" s="37" t="str">
        <f t="shared" si="18"/>
        <v>P170_C1</v>
      </c>
      <c r="M643" s="48" t="s">
        <v>774</v>
      </c>
      <c r="N643" s="36"/>
      <c r="O643" s="40"/>
      <c r="P643" s="41" t="s">
        <v>98</v>
      </c>
      <c r="Q643" s="42"/>
    </row>
    <row r="644" spans="2:17" x14ac:dyDescent="0.25">
      <c r="B644" s="34">
        <v>639</v>
      </c>
      <c r="C644" s="35" t="s">
        <v>658</v>
      </c>
      <c r="D644" s="36" t="s">
        <v>659</v>
      </c>
      <c r="E644" s="35">
        <v>6571</v>
      </c>
      <c r="F644" s="36" t="s">
        <v>99</v>
      </c>
      <c r="G644" s="35" t="s">
        <v>268</v>
      </c>
      <c r="H644" s="36" t="str">
        <f t="shared" si="19"/>
        <v>HSD_6571_C1_S04</v>
      </c>
      <c r="I644" s="35">
        <v>342</v>
      </c>
      <c r="J644" s="37" t="s">
        <v>744</v>
      </c>
      <c r="K644" s="38" t="s">
        <v>704</v>
      </c>
      <c r="L644" s="37" t="str">
        <f t="shared" si="18"/>
        <v>P170_G5</v>
      </c>
      <c r="M644" s="48" t="s">
        <v>775</v>
      </c>
      <c r="N644" s="36"/>
      <c r="O644" s="40"/>
      <c r="P644" s="41" t="s">
        <v>98</v>
      </c>
      <c r="Q644" s="42"/>
    </row>
    <row r="645" spans="2:17" x14ac:dyDescent="0.25">
      <c r="B645" s="34">
        <v>640</v>
      </c>
      <c r="C645" s="35" t="s">
        <v>658</v>
      </c>
      <c r="D645" s="36" t="s">
        <v>659</v>
      </c>
      <c r="E645" s="35">
        <v>6571</v>
      </c>
      <c r="F645" s="36" t="s">
        <v>99</v>
      </c>
      <c r="G645" s="35" t="s">
        <v>268</v>
      </c>
      <c r="H645" s="36" t="str">
        <f t="shared" si="19"/>
        <v>HSD_6571_C1_S04</v>
      </c>
      <c r="I645" s="35">
        <v>350</v>
      </c>
      <c r="J645" s="37" t="s">
        <v>744</v>
      </c>
      <c r="K645" s="38" t="s">
        <v>706</v>
      </c>
      <c r="L645" s="37" t="str">
        <f t="shared" si="18"/>
        <v>P170_H4</v>
      </c>
      <c r="M645" s="48" t="s">
        <v>776</v>
      </c>
      <c r="N645" s="36"/>
      <c r="O645" s="40"/>
      <c r="P645" s="41" t="s">
        <v>98</v>
      </c>
      <c r="Q645" s="42"/>
    </row>
    <row r="646" spans="2:17" x14ac:dyDescent="0.25">
      <c r="B646" s="34">
        <v>641</v>
      </c>
      <c r="C646" s="35" t="s">
        <v>658</v>
      </c>
      <c r="D646" s="36" t="s">
        <v>659</v>
      </c>
      <c r="E646" s="35">
        <v>6571</v>
      </c>
      <c r="F646" s="36" t="s">
        <v>99</v>
      </c>
      <c r="G646" s="35" t="s">
        <v>268</v>
      </c>
      <c r="H646" s="36" t="str">
        <f t="shared" si="19"/>
        <v>HSD_6571_C1_S04</v>
      </c>
      <c r="I646" s="35">
        <v>320</v>
      </c>
      <c r="J646" s="37" t="s">
        <v>744</v>
      </c>
      <c r="K646" s="38" t="s">
        <v>119</v>
      </c>
      <c r="L646" s="37" t="str">
        <f t="shared" si="18"/>
        <v>P170_E1</v>
      </c>
      <c r="M646" s="48" t="s">
        <v>777</v>
      </c>
      <c r="N646" s="36"/>
      <c r="O646" s="40"/>
      <c r="P646" s="41" t="s">
        <v>98</v>
      </c>
      <c r="Q646" s="42"/>
    </row>
    <row r="647" spans="2:17" x14ac:dyDescent="0.25">
      <c r="B647" s="25">
        <v>642</v>
      </c>
      <c r="C647" s="26" t="s">
        <v>658</v>
      </c>
      <c r="D647" s="17" t="s">
        <v>659</v>
      </c>
      <c r="E647" s="26">
        <v>6571</v>
      </c>
      <c r="F647" s="17" t="s">
        <v>99</v>
      </c>
      <c r="G647" s="26" t="s">
        <v>274</v>
      </c>
      <c r="H647" s="17" t="str">
        <f t="shared" si="19"/>
        <v>HSD_6571_C1_S05</v>
      </c>
      <c r="I647" s="26">
        <v>364</v>
      </c>
      <c r="J647" s="18" t="s">
        <v>778</v>
      </c>
      <c r="K647" s="27" t="s">
        <v>661</v>
      </c>
      <c r="L647" s="18" t="str">
        <f t="shared" si="18"/>
        <v>P174_A9</v>
      </c>
      <c r="M647" s="43" t="s">
        <v>779</v>
      </c>
      <c r="O647" s="33" t="s">
        <v>1527</v>
      </c>
      <c r="P647" s="41" t="s">
        <v>42</v>
      </c>
      <c r="Q647" s="32"/>
    </row>
    <row r="648" spans="2:17" x14ac:dyDescent="0.25">
      <c r="B648" s="25">
        <v>643</v>
      </c>
      <c r="C648" s="26" t="s">
        <v>658</v>
      </c>
      <c r="D648" s="17" t="s">
        <v>659</v>
      </c>
      <c r="E648" s="26">
        <v>6571</v>
      </c>
      <c r="F648" s="17" t="s">
        <v>99</v>
      </c>
      <c r="G648" s="26" t="s">
        <v>274</v>
      </c>
      <c r="H648" s="17" t="str">
        <f t="shared" si="19"/>
        <v>HSD_6571_C1_S05</v>
      </c>
      <c r="I648" s="26">
        <v>372</v>
      </c>
      <c r="J648" s="18" t="s">
        <v>778</v>
      </c>
      <c r="K648" s="27" t="s">
        <v>663</v>
      </c>
      <c r="L648" s="18" t="str">
        <f t="shared" si="18"/>
        <v>P174_B8</v>
      </c>
      <c r="M648" s="43" t="s">
        <v>780</v>
      </c>
      <c r="O648" s="33" t="s">
        <v>1528</v>
      </c>
      <c r="P648" s="41" t="s">
        <v>42</v>
      </c>
      <c r="Q648" s="32"/>
    </row>
    <row r="649" spans="2:17" x14ac:dyDescent="0.25">
      <c r="B649" s="25">
        <v>644</v>
      </c>
      <c r="C649" s="26" t="s">
        <v>658</v>
      </c>
      <c r="D649" s="17" t="s">
        <v>659</v>
      </c>
      <c r="E649" s="26">
        <v>6571</v>
      </c>
      <c r="F649" s="17" t="s">
        <v>99</v>
      </c>
      <c r="G649" s="26" t="s">
        <v>274</v>
      </c>
      <c r="H649" s="17" t="str">
        <f t="shared" si="19"/>
        <v>HSD_6571_C1_S05</v>
      </c>
      <c r="I649" s="26">
        <v>362</v>
      </c>
      <c r="J649" s="18" t="s">
        <v>778</v>
      </c>
      <c r="K649" s="27" t="s">
        <v>665</v>
      </c>
      <c r="L649" s="18" t="str">
        <f t="shared" si="18"/>
        <v>P174_A7</v>
      </c>
      <c r="M649" s="43" t="s">
        <v>781</v>
      </c>
      <c r="O649" s="33" t="s">
        <v>1529</v>
      </c>
      <c r="P649" s="41" t="s">
        <v>42</v>
      </c>
      <c r="Q649" s="32"/>
    </row>
    <row r="650" spans="2:17" x14ac:dyDescent="0.25">
      <c r="B650" s="25">
        <v>645</v>
      </c>
      <c r="C650" s="26" t="s">
        <v>658</v>
      </c>
      <c r="D650" s="17" t="s">
        <v>659</v>
      </c>
      <c r="E650" s="26">
        <v>6571</v>
      </c>
      <c r="F650" s="17" t="s">
        <v>99</v>
      </c>
      <c r="G650" s="26" t="s">
        <v>274</v>
      </c>
      <c r="H650" s="17" t="str">
        <f t="shared" si="19"/>
        <v>HSD_6571_C1_S05</v>
      </c>
      <c r="I650" s="26">
        <v>370</v>
      </c>
      <c r="J650" s="18" t="s">
        <v>778</v>
      </c>
      <c r="K650" s="27" t="s">
        <v>107</v>
      </c>
      <c r="L650" s="18" t="str">
        <f t="shared" si="18"/>
        <v>P174_B6</v>
      </c>
      <c r="M650" s="43" t="s">
        <v>782</v>
      </c>
      <c r="O650" s="33" t="s">
        <v>1530</v>
      </c>
      <c r="P650" s="41" t="s">
        <v>42</v>
      </c>
      <c r="Q650" s="32"/>
    </row>
    <row r="651" spans="2:17" x14ac:dyDescent="0.25">
      <c r="B651" s="25">
        <v>646</v>
      </c>
      <c r="C651" s="26" t="s">
        <v>658</v>
      </c>
      <c r="D651" s="17" t="s">
        <v>659</v>
      </c>
      <c r="E651" s="26">
        <v>6571</v>
      </c>
      <c r="F651" s="17" t="s">
        <v>99</v>
      </c>
      <c r="G651" s="26" t="s">
        <v>274</v>
      </c>
      <c r="H651" s="17" t="str">
        <f t="shared" si="19"/>
        <v>HSD_6571_C1_S05</v>
      </c>
      <c r="I651" s="26">
        <v>360</v>
      </c>
      <c r="J651" s="18" t="s">
        <v>778</v>
      </c>
      <c r="K651" s="27" t="s">
        <v>104</v>
      </c>
      <c r="L651" s="18" t="str">
        <f t="shared" si="18"/>
        <v>P174_A5</v>
      </c>
      <c r="M651" s="43" t="s">
        <v>783</v>
      </c>
      <c r="O651" s="33"/>
      <c r="P651" s="41" t="s">
        <v>98</v>
      </c>
      <c r="Q651" s="32"/>
    </row>
    <row r="652" spans="2:17" x14ac:dyDescent="0.25">
      <c r="B652" s="25">
        <v>647</v>
      </c>
      <c r="C652" s="26" t="s">
        <v>658</v>
      </c>
      <c r="D652" s="17" t="s">
        <v>659</v>
      </c>
      <c r="E652" s="26">
        <v>6571</v>
      </c>
      <c r="F652" s="17" t="s">
        <v>99</v>
      </c>
      <c r="G652" s="26" t="s">
        <v>274</v>
      </c>
      <c r="H652" s="17" t="str">
        <f t="shared" si="19"/>
        <v>HSD_6571_C1_S05</v>
      </c>
      <c r="I652" s="26">
        <v>368</v>
      </c>
      <c r="J652" s="18" t="s">
        <v>778</v>
      </c>
      <c r="K652" s="27" t="s">
        <v>223</v>
      </c>
      <c r="L652" s="18" t="str">
        <f t="shared" si="18"/>
        <v>P174_B4</v>
      </c>
      <c r="M652" s="43" t="s">
        <v>784</v>
      </c>
      <c r="O652" s="33"/>
      <c r="P652" s="41" t="s">
        <v>98</v>
      </c>
      <c r="Q652" s="32"/>
    </row>
    <row r="653" spans="2:17" x14ac:dyDescent="0.25">
      <c r="B653" s="25">
        <v>648</v>
      </c>
      <c r="C653" s="26" t="s">
        <v>658</v>
      </c>
      <c r="D653" s="17" t="s">
        <v>659</v>
      </c>
      <c r="E653" s="26">
        <v>6571</v>
      </c>
      <c r="F653" s="17" t="s">
        <v>99</v>
      </c>
      <c r="G653" s="26" t="s">
        <v>274</v>
      </c>
      <c r="H653" s="17" t="str">
        <f t="shared" si="19"/>
        <v>HSD_6571_C1_S05</v>
      </c>
      <c r="I653" s="26">
        <v>358</v>
      </c>
      <c r="J653" s="18" t="s">
        <v>778</v>
      </c>
      <c r="K653" s="27" t="s">
        <v>85</v>
      </c>
      <c r="L653" s="18" t="str">
        <f t="shared" si="18"/>
        <v>P174_A3</v>
      </c>
      <c r="M653" s="43" t="s">
        <v>785</v>
      </c>
      <c r="O653" s="33"/>
      <c r="P653" s="41" t="s">
        <v>98</v>
      </c>
      <c r="Q653" s="32"/>
    </row>
    <row r="654" spans="2:17" x14ac:dyDescent="0.25">
      <c r="B654" s="25">
        <v>649</v>
      </c>
      <c r="C654" s="26" t="s">
        <v>658</v>
      </c>
      <c r="D654" s="17" t="s">
        <v>659</v>
      </c>
      <c r="E654" s="26">
        <v>6571</v>
      </c>
      <c r="F654" s="17" t="s">
        <v>99</v>
      </c>
      <c r="G654" s="26" t="s">
        <v>274</v>
      </c>
      <c r="H654" s="17" t="str">
        <f t="shared" si="19"/>
        <v>HSD_6571_C1_S05</v>
      </c>
      <c r="I654" s="26">
        <v>366</v>
      </c>
      <c r="J654" s="18" t="s">
        <v>778</v>
      </c>
      <c r="K654" s="27" t="s">
        <v>84</v>
      </c>
      <c r="L654" s="18" t="str">
        <f t="shared" si="18"/>
        <v>P174_B2</v>
      </c>
      <c r="M654" s="43" t="s">
        <v>786</v>
      </c>
      <c r="O654" s="33"/>
      <c r="P654" s="41" t="s">
        <v>98</v>
      </c>
      <c r="Q654" s="32"/>
    </row>
    <row r="655" spans="2:17" x14ac:dyDescent="0.25">
      <c r="B655" s="25">
        <v>650</v>
      </c>
      <c r="C655" s="26" t="s">
        <v>658</v>
      </c>
      <c r="D655" s="17" t="s">
        <v>659</v>
      </c>
      <c r="E655" s="26">
        <v>6571</v>
      </c>
      <c r="F655" s="17" t="s">
        <v>99</v>
      </c>
      <c r="G655" s="26" t="s">
        <v>274</v>
      </c>
      <c r="H655" s="17" t="str">
        <f t="shared" si="19"/>
        <v>HSD_6571_C1_S05</v>
      </c>
      <c r="I655" s="26">
        <v>382</v>
      </c>
      <c r="J655" s="18" t="s">
        <v>778</v>
      </c>
      <c r="K655" s="27" t="s">
        <v>672</v>
      </c>
      <c r="L655" s="18" t="str">
        <f t="shared" si="18"/>
        <v>P174_C9</v>
      </c>
      <c r="M655" s="43" t="s">
        <v>787</v>
      </c>
      <c r="O655" s="33"/>
      <c r="P655" s="41" t="s">
        <v>98</v>
      </c>
      <c r="Q655" s="32"/>
    </row>
    <row r="656" spans="2:17" x14ac:dyDescent="0.25">
      <c r="B656" s="25">
        <v>651</v>
      </c>
      <c r="C656" s="26" t="s">
        <v>658</v>
      </c>
      <c r="D656" s="17" t="s">
        <v>659</v>
      </c>
      <c r="E656" s="26">
        <v>6571</v>
      </c>
      <c r="F656" s="17" t="s">
        <v>99</v>
      </c>
      <c r="G656" s="26" t="s">
        <v>274</v>
      </c>
      <c r="H656" s="17" t="str">
        <f t="shared" si="19"/>
        <v>HSD_6571_C1_S05</v>
      </c>
      <c r="I656" s="26">
        <v>390</v>
      </c>
      <c r="J656" s="18" t="s">
        <v>778</v>
      </c>
      <c r="K656" s="27" t="s">
        <v>674</v>
      </c>
      <c r="L656" s="18" t="str">
        <f t="shared" si="18"/>
        <v>P174_D8</v>
      </c>
      <c r="M656" s="43" t="s">
        <v>788</v>
      </c>
      <c r="O656" s="33"/>
      <c r="P656" s="41" t="s">
        <v>98</v>
      </c>
      <c r="Q656" s="32"/>
    </row>
    <row r="657" spans="2:17" x14ac:dyDescent="0.25">
      <c r="B657" s="25">
        <v>652</v>
      </c>
      <c r="C657" s="26" t="s">
        <v>658</v>
      </c>
      <c r="D657" s="17" t="s">
        <v>659</v>
      </c>
      <c r="E657" s="26">
        <v>6571</v>
      </c>
      <c r="F657" s="17" t="s">
        <v>99</v>
      </c>
      <c r="G657" s="26" t="s">
        <v>274</v>
      </c>
      <c r="H657" s="17" t="str">
        <f t="shared" si="19"/>
        <v>HSD_6571_C1_S05</v>
      </c>
      <c r="I657" s="26">
        <v>380</v>
      </c>
      <c r="J657" s="18" t="s">
        <v>778</v>
      </c>
      <c r="K657" s="27" t="s">
        <v>676</v>
      </c>
      <c r="L657" s="18" t="str">
        <f t="shared" si="18"/>
        <v>P174_C7</v>
      </c>
      <c r="M657" s="43" t="s">
        <v>789</v>
      </c>
      <c r="O657" s="33" t="s">
        <v>1537</v>
      </c>
      <c r="P657" s="41" t="s">
        <v>42</v>
      </c>
      <c r="Q657" s="32"/>
    </row>
    <row r="658" spans="2:17" x14ac:dyDescent="0.25">
      <c r="B658" s="25">
        <v>653</v>
      </c>
      <c r="C658" s="26" t="s">
        <v>658</v>
      </c>
      <c r="D658" s="17" t="s">
        <v>659</v>
      </c>
      <c r="E658" s="26">
        <v>6571</v>
      </c>
      <c r="F658" s="17" t="s">
        <v>99</v>
      </c>
      <c r="G658" s="26" t="s">
        <v>274</v>
      </c>
      <c r="H658" s="17" t="str">
        <f t="shared" si="19"/>
        <v>HSD_6571_C1_S05</v>
      </c>
      <c r="I658" s="26">
        <v>388</v>
      </c>
      <c r="J658" s="18" t="s">
        <v>778</v>
      </c>
      <c r="K658" s="27" t="s">
        <v>125</v>
      </c>
      <c r="L658" s="18" t="str">
        <f t="shared" si="18"/>
        <v>P174_D6</v>
      </c>
      <c r="M658" s="43" t="s">
        <v>790</v>
      </c>
      <c r="O658" s="33" t="s">
        <v>1538</v>
      </c>
      <c r="P658" s="41" t="s">
        <v>42</v>
      </c>
      <c r="Q658" s="32"/>
    </row>
    <row r="659" spans="2:17" x14ac:dyDescent="0.25">
      <c r="B659" s="25">
        <v>654</v>
      </c>
      <c r="C659" s="26" t="s">
        <v>658</v>
      </c>
      <c r="D659" s="17" t="s">
        <v>659</v>
      </c>
      <c r="E659" s="26">
        <v>6571</v>
      </c>
      <c r="F659" s="17" t="s">
        <v>99</v>
      </c>
      <c r="G659" s="26" t="s">
        <v>274</v>
      </c>
      <c r="H659" s="17" t="str">
        <f t="shared" si="19"/>
        <v>HSD_6571_C1_S05</v>
      </c>
      <c r="I659" s="26">
        <v>378</v>
      </c>
      <c r="J659" s="18" t="s">
        <v>778</v>
      </c>
      <c r="K659" s="27" t="s">
        <v>108</v>
      </c>
      <c r="L659" s="18" t="str">
        <f t="shared" si="18"/>
        <v>P174_C5</v>
      </c>
      <c r="M659" s="43" t="s">
        <v>791</v>
      </c>
      <c r="O659" s="33" t="s">
        <v>1539</v>
      </c>
      <c r="P659" s="41" t="s">
        <v>42</v>
      </c>
      <c r="Q659" s="32"/>
    </row>
    <row r="660" spans="2:17" x14ac:dyDescent="0.25">
      <c r="B660" s="25">
        <v>655</v>
      </c>
      <c r="C660" s="26" t="s">
        <v>658</v>
      </c>
      <c r="D660" s="17" t="s">
        <v>659</v>
      </c>
      <c r="E660" s="26">
        <v>6571</v>
      </c>
      <c r="F660" s="17" t="s">
        <v>99</v>
      </c>
      <c r="G660" s="26" t="s">
        <v>274</v>
      </c>
      <c r="H660" s="17" t="str">
        <f t="shared" si="19"/>
        <v>HSD_6571_C1_S05</v>
      </c>
      <c r="I660" s="26">
        <v>386</v>
      </c>
      <c r="J660" s="18" t="s">
        <v>778</v>
      </c>
      <c r="K660" s="27" t="s">
        <v>168</v>
      </c>
      <c r="L660" s="18" t="str">
        <f t="shared" ref="L660:L723" si="20">J660&amp;"_"&amp;K660</f>
        <v>P174_D4</v>
      </c>
      <c r="M660" s="43" t="s">
        <v>792</v>
      </c>
      <c r="O660" s="33"/>
      <c r="P660" s="41" t="s">
        <v>98</v>
      </c>
      <c r="Q660" s="32"/>
    </row>
    <row r="661" spans="2:17" x14ac:dyDescent="0.25">
      <c r="B661" s="25">
        <v>656</v>
      </c>
      <c r="C661" s="26" t="s">
        <v>658</v>
      </c>
      <c r="D661" s="17" t="s">
        <v>659</v>
      </c>
      <c r="E661" s="26">
        <v>6571</v>
      </c>
      <c r="F661" s="17" t="s">
        <v>99</v>
      </c>
      <c r="G661" s="26" t="s">
        <v>274</v>
      </c>
      <c r="H661" s="17" t="str">
        <f t="shared" ref="H661:H725" si="21">D661&amp;"_"&amp;E661&amp;"_"&amp;F661&amp;"_"&amp;G661</f>
        <v>HSD_6571_C1_S05</v>
      </c>
      <c r="I661" s="26">
        <v>376</v>
      </c>
      <c r="J661" s="18" t="s">
        <v>778</v>
      </c>
      <c r="K661" s="27" t="s">
        <v>88</v>
      </c>
      <c r="L661" s="18" t="str">
        <f t="shared" si="20"/>
        <v>P174_C3</v>
      </c>
      <c r="M661" s="43" t="s">
        <v>793</v>
      </c>
      <c r="O661" s="33"/>
      <c r="P661" s="41" t="s">
        <v>98</v>
      </c>
      <c r="Q661" s="32"/>
    </row>
    <row r="662" spans="2:17" x14ac:dyDescent="0.25">
      <c r="B662" s="25">
        <v>657</v>
      </c>
      <c r="C662" s="26" t="s">
        <v>658</v>
      </c>
      <c r="D662" s="17" t="s">
        <v>659</v>
      </c>
      <c r="E662" s="26">
        <v>6571</v>
      </c>
      <c r="F662" s="17" t="s">
        <v>99</v>
      </c>
      <c r="G662" s="26" t="s">
        <v>274</v>
      </c>
      <c r="H662" s="17" t="str">
        <f t="shared" si="21"/>
        <v>HSD_6571_C1_S05</v>
      </c>
      <c r="I662" s="26">
        <v>384</v>
      </c>
      <c r="J662" s="18" t="s">
        <v>778</v>
      </c>
      <c r="K662" s="27" t="s">
        <v>118</v>
      </c>
      <c r="L662" s="18" t="str">
        <f t="shared" si="20"/>
        <v>P174_D2</v>
      </c>
      <c r="M662" s="43" t="s">
        <v>794</v>
      </c>
      <c r="O662" s="33"/>
      <c r="P662" s="41" t="s">
        <v>98</v>
      </c>
      <c r="Q662" s="32"/>
    </row>
    <row r="663" spans="2:17" x14ac:dyDescent="0.25">
      <c r="B663" s="25">
        <v>658</v>
      </c>
      <c r="C663" s="26" t="s">
        <v>658</v>
      </c>
      <c r="D663" s="17" t="s">
        <v>659</v>
      </c>
      <c r="E663" s="26">
        <v>6571</v>
      </c>
      <c r="F663" s="17" t="s">
        <v>99</v>
      </c>
      <c r="G663" s="26" t="s">
        <v>274</v>
      </c>
      <c r="H663" s="17" t="str">
        <f t="shared" si="21"/>
        <v>HSD_6571_C1_S05</v>
      </c>
      <c r="I663" s="26">
        <v>400</v>
      </c>
      <c r="J663" s="18" t="s">
        <v>778</v>
      </c>
      <c r="K663" s="27" t="s">
        <v>683</v>
      </c>
      <c r="L663" s="18" t="str">
        <f t="shared" si="20"/>
        <v>P174_E9</v>
      </c>
      <c r="M663" s="43" t="s">
        <v>795</v>
      </c>
      <c r="O663" s="33"/>
      <c r="P663" s="41" t="s">
        <v>98</v>
      </c>
      <c r="Q663" s="32"/>
    </row>
    <row r="664" spans="2:17" x14ac:dyDescent="0.25">
      <c r="B664" s="25">
        <v>659</v>
      </c>
      <c r="C664" s="26" t="s">
        <v>658</v>
      </c>
      <c r="D664" s="17" t="s">
        <v>659</v>
      </c>
      <c r="E664" s="26">
        <v>6571</v>
      </c>
      <c r="F664" s="17" t="s">
        <v>99</v>
      </c>
      <c r="G664" s="26" t="s">
        <v>274</v>
      </c>
      <c r="H664" s="17" t="str">
        <f t="shared" si="21"/>
        <v>HSD_6571_C1_S05</v>
      </c>
      <c r="I664" s="26">
        <v>408</v>
      </c>
      <c r="J664" s="18" t="s">
        <v>778</v>
      </c>
      <c r="K664" s="27" t="s">
        <v>685</v>
      </c>
      <c r="L664" s="18" t="str">
        <f t="shared" si="20"/>
        <v>P174_F8</v>
      </c>
      <c r="M664" s="43" t="s">
        <v>796</v>
      </c>
      <c r="O664" s="33"/>
      <c r="P664" s="41" t="s">
        <v>98</v>
      </c>
      <c r="Q664" s="32"/>
    </row>
    <row r="665" spans="2:17" x14ac:dyDescent="0.25">
      <c r="B665" s="25">
        <v>660</v>
      </c>
      <c r="C665" s="26" t="s">
        <v>658</v>
      </c>
      <c r="D665" s="17" t="s">
        <v>659</v>
      </c>
      <c r="E665" s="26">
        <v>6571</v>
      </c>
      <c r="F665" s="17" t="s">
        <v>99</v>
      </c>
      <c r="G665" s="26" t="s">
        <v>274</v>
      </c>
      <c r="H665" s="17" t="str">
        <f t="shared" si="21"/>
        <v>HSD_6571_C1_S05</v>
      </c>
      <c r="I665" s="26">
        <v>398</v>
      </c>
      <c r="J665" s="18" t="s">
        <v>778</v>
      </c>
      <c r="K665" s="27" t="s">
        <v>687</v>
      </c>
      <c r="L665" s="18" t="str">
        <f t="shared" si="20"/>
        <v>P174_E7</v>
      </c>
      <c r="M665" s="43" t="s">
        <v>797</v>
      </c>
      <c r="O665" s="33"/>
      <c r="P665" s="41" t="s">
        <v>98</v>
      </c>
      <c r="Q665" s="32"/>
    </row>
    <row r="666" spans="2:17" x14ac:dyDescent="0.25">
      <c r="B666" s="25">
        <v>661</v>
      </c>
      <c r="C666" s="26" t="s">
        <v>658</v>
      </c>
      <c r="D666" s="17" t="s">
        <v>659</v>
      </c>
      <c r="E666" s="26">
        <v>6571</v>
      </c>
      <c r="F666" s="17" t="s">
        <v>99</v>
      </c>
      <c r="G666" s="26" t="s">
        <v>274</v>
      </c>
      <c r="H666" s="17" t="str">
        <f t="shared" si="21"/>
        <v>HSD_6571_C1_S05</v>
      </c>
      <c r="I666" s="26">
        <v>406</v>
      </c>
      <c r="J666" s="18" t="s">
        <v>778</v>
      </c>
      <c r="K666" s="27" t="s">
        <v>130</v>
      </c>
      <c r="L666" s="18" t="str">
        <f t="shared" si="20"/>
        <v>P174_F6</v>
      </c>
      <c r="M666" s="43" t="s">
        <v>798</v>
      </c>
      <c r="O666" s="33"/>
      <c r="P666" s="41" t="s">
        <v>98</v>
      </c>
      <c r="Q666" s="32"/>
    </row>
    <row r="667" spans="2:17" x14ac:dyDescent="0.25">
      <c r="B667" s="25">
        <v>662</v>
      </c>
      <c r="C667" s="26" t="s">
        <v>658</v>
      </c>
      <c r="D667" s="17" t="s">
        <v>659</v>
      </c>
      <c r="E667" s="26">
        <v>6571</v>
      </c>
      <c r="F667" s="17" t="s">
        <v>99</v>
      </c>
      <c r="G667" s="26" t="s">
        <v>274</v>
      </c>
      <c r="H667" s="17" t="str">
        <f t="shared" si="21"/>
        <v>HSD_6571_C1_S05</v>
      </c>
      <c r="I667" s="26">
        <v>396</v>
      </c>
      <c r="J667" s="18" t="s">
        <v>778</v>
      </c>
      <c r="K667" s="27" t="s">
        <v>126</v>
      </c>
      <c r="L667" s="18" t="str">
        <f t="shared" si="20"/>
        <v>P174_E5</v>
      </c>
      <c r="M667" s="43" t="s">
        <v>799</v>
      </c>
      <c r="O667" s="33"/>
      <c r="P667" s="41" t="s">
        <v>98</v>
      </c>
      <c r="Q667" s="32"/>
    </row>
    <row r="668" spans="2:17" x14ac:dyDescent="0.25">
      <c r="B668" s="25">
        <v>663</v>
      </c>
      <c r="C668" s="26" t="s">
        <v>658</v>
      </c>
      <c r="D668" s="17" t="s">
        <v>659</v>
      </c>
      <c r="E668" s="26">
        <v>6571</v>
      </c>
      <c r="F668" s="17" t="s">
        <v>99</v>
      </c>
      <c r="G668" s="26" t="s">
        <v>274</v>
      </c>
      <c r="H668" s="17" t="str">
        <f t="shared" si="21"/>
        <v>HSD_6571_C1_S05</v>
      </c>
      <c r="I668" s="26">
        <v>404</v>
      </c>
      <c r="J668" s="18" t="s">
        <v>778</v>
      </c>
      <c r="K668" s="27" t="s">
        <v>128</v>
      </c>
      <c r="L668" s="18" t="str">
        <f t="shared" si="20"/>
        <v>P174_F4</v>
      </c>
      <c r="M668" s="43" t="s">
        <v>800</v>
      </c>
      <c r="O668" s="33"/>
      <c r="P668" s="41" t="s">
        <v>98</v>
      </c>
      <c r="Q668" s="32"/>
    </row>
    <row r="669" spans="2:17" x14ac:dyDescent="0.25">
      <c r="B669" s="25">
        <v>664</v>
      </c>
      <c r="C669" s="26" t="s">
        <v>658</v>
      </c>
      <c r="D669" s="17" t="s">
        <v>659</v>
      </c>
      <c r="E669" s="26">
        <v>6571</v>
      </c>
      <c r="F669" s="17" t="s">
        <v>99</v>
      </c>
      <c r="G669" s="26" t="s">
        <v>274</v>
      </c>
      <c r="H669" s="17" t="str">
        <f t="shared" si="21"/>
        <v>HSD_6571_C1_S05</v>
      </c>
      <c r="I669" s="26">
        <v>394</v>
      </c>
      <c r="J669" s="18" t="s">
        <v>778</v>
      </c>
      <c r="K669" s="27" t="s">
        <v>91</v>
      </c>
      <c r="L669" s="18" t="str">
        <f t="shared" si="20"/>
        <v>P174_E3</v>
      </c>
      <c r="M669" s="43" t="s">
        <v>801</v>
      </c>
      <c r="O669" s="33"/>
      <c r="P669" s="41" t="s">
        <v>98</v>
      </c>
      <c r="Q669" s="32"/>
    </row>
    <row r="670" spans="2:17" x14ac:dyDescent="0.25">
      <c r="B670" s="25">
        <v>665</v>
      </c>
      <c r="C670" s="26" t="s">
        <v>658</v>
      </c>
      <c r="D670" s="17" t="s">
        <v>659</v>
      </c>
      <c r="E670" s="26">
        <v>6571</v>
      </c>
      <c r="F670" s="17" t="s">
        <v>99</v>
      </c>
      <c r="G670" s="26" t="s">
        <v>274</v>
      </c>
      <c r="H670" s="17" t="str">
        <f t="shared" si="21"/>
        <v>HSD_6571_C1_S05</v>
      </c>
      <c r="I670" s="26">
        <v>402</v>
      </c>
      <c r="J670" s="18" t="s">
        <v>778</v>
      </c>
      <c r="K670" s="27" t="s">
        <v>92</v>
      </c>
      <c r="L670" s="18" t="str">
        <f t="shared" si="20"/>
        <v>P174_F2</v>
      </c>
      <c r="M670" s="43" t="s">
        <v>802</v>
      </c>
      <c r="O670" s="33"/>
      <c r="P670" s="41" t="s">
        <v>98</v>
      </c>
      <c r="Q670" s="32"/>
    </row>
    <row r="671" spans="2:17" x14ac:dyDescent="0.25">
      <c r="B671" s="25">
        <v>666</v>
      </c>
      <c r="C671" s="26" t="s">
        <v>658</v>
      </c>
      <c r="D671" s="17" t="s">
        <v>659</v>
      </c>
      <c r="E671" s="26">
        <v>6571</v>
      </c>
      <c r="F671" s="17" t="s">
        <v>99</v>
      </c>
      <c r="G671" s="26" t="s">
        <v>274</v>
      </c>
      <c r="H671" s="17" t="str">
        <f t="shared" si="21"/>
        <v>HSD_6571_C1_S05</v>
      </c>
      <c r="I671" s="26">
        <v>418</v>
      </c>
      <c r="J671" s="18" t="s">
        <v>778</v>
      </c>
      <c r="K671" s="27" t="s">
        <v>694</v>
      </c>
      <c r="L671" s="18" t="str">
        <f t="shared" si="20"/>
        <v>P174_G9</v>
      </c>
      <c r="M671" s="43" t="s">
        <v>803</v>
      </c>
      <c r="O671" s="33"/>
      <c r="P671" s="41" t="s">
        <v>98</v>
      </c>
      <c r="Q671" s="32"/>
    </row>
    <row r="672" spans="2:17" x14ac:dyDescent="0.25">
      <c r="B672" s="25">
        <v>667</v>
      </c>
      <c r="C672" s="26" t="s">
        <v>658</v>
      </c>
      <c r="D672" s="17" t="s">
        <v>659</v>
      </c>
      <c r="E672" s="26">
        <v>6571</v>
      </c>
      <c r="F672" s="17" t="s">
        <v>99</v>
      </c>
      <c r="G672" s="26" t="s">
        <v>274</v>
      </c>
      <c r="H672" s="17" t="str">
        <f t="shared" si="21"/>
        <v>HSD_6571_C1_S05</v>
      </c>
      <c r="I672" s="26">
        <v>426</v>
      </c>
      <c r="J672" s="18" t="s">
        <v>778</v>
      </c>
      <c r="K672" s="27" t="s">
        <v>696</v>
      </c>
      <c r="L672" s="18" t="str">
        <f t="shared" si="20"/>
        <v>P174_H8</v>
      </c>
      <c r="M672" s="43" t="s">
        <v>804</v>
      </c>
      <c r="O672" s="33"/>
      <c r="P672" s="41" t="s">
        <v>98</v>
      </c>
      <c r="Q672" s="32"/>
    </row>
    <row r="673" spans="2:17" x14ac:dyDescent="0.25">
      <c r="B673" s="25">
        <v>668</v>
      </c>
      <c r="C673" s="26" t="s">
        <v>658</v>
      </c>
      <c r="D673" s="17" t="s">
        <v>659</v>
      </c>
      <c r="E673" s="26">
        <v>6571</v>
      </c>
      <c r="F673" s="17" t="s">
        <v>99</v>
      </c>
      <c r="G673" s="26" t="s">
        <v>274</v>
      </c>
      <c r="H673" s="17" t="str">
        <f t="shared" si="21"/>
        <v>HSD_6571_C1_S05</v>
      </c>
      <c r="I673" s="26">
        <v>412</v>
      </c>
      <c r="J673" s="18" t="s">
        <v>778</v>
      </c>
      <c r="K673" s="27" t="s">
        <v>698</v>
      </c>
      <c r="L673" s="18" t="str">
        <f t="shared" si="20"/>
        <v>P174_G3</v>
      </c>
      <c r="M673" s="43" t="s">
        <v>805</v>
      </c>
      <c r="O673" s="33"/>
      <c r="P673" s="41" t="s">
        <v>98</v>
      </c>
      <c r="Q673" s="32"/>
    </row>
    <row r="674" spans="2:17" x14ac:dyDescent="0.25">
      <c r="B674" s="25">
        <v>669</v>
      </c>
      <c r="C674" s="26" t="s">
        <v>658</v>
      </c>
      <c r="D674" s="17" t="s">
        <v>659</v>
      </c>
      <c r="E674" s="26">
        <v>6571</v>
      </c>
      <c r="F674" s="17" t="s">
        <v>99</v>
      </c>
      <c r="G674" s="26" t="s">
        <v>274</v>
      </c>
      <c r="H674" s="17" t="str">
        <f t="shared" si="21"/>
        <v>HSD_6571_C1_S05</v>
      </c>
      <c r="I674" s="26">
        <v>420</v>
      </c>
      <c r="J674" s="18" t="s">
        <v>778</v>
      </c>
      <c r="K674" s="27" t="s">
        <v>700</v>
      </c>
      <c r="L674" s="18" t="str">
        <f t="shared" si="20"/>
        <v>P174_H2</v>
      </c>
      <c r="M674" s="43" t="s">
        <v>806</v>
      </c>
      <c r="O674" s="33"/>
      <c r="P674" s="41" t="s">
        <v>98</v>
      </c>
      <c r="Q674" s="32"/>
    </row>
    <row r="675" spans="2:17" x14ac:dyDescent="0.25">
      <c r="B675" s="25">
        <v>670</v>
      </c>
      <c r="C675" s="26" t="s">
        <v>658</v>
      </c>
      <c r="D675" s="17" t="s">
        <v>659</v>
      </c>
      <c r="E675" s="26">
        <v>6571</v>
      </c>
      <c r="F675" s="17" t="s">
        <v>99</v>
      </c>
      <c r="G675" s="26" t="s">
        <v>274</v>
      </c>
      <c r="H675" s="17" t="str">
        <f t="shared" si="21"/>
        <v>HSD_6571_C1_S05</v>
      </c>
      <c r="I675" s="26">
        <v>356</v>
      </c>
      <c r="J675" s="18" t="s">
        <v>778</v>
      </c>
      <c r="K675" s="27" t="s">
        <v>75</v>
      </c>
      <c r="L675" s="18" t="str">
        <f t="shared" si="20"/>
        <v>P174_A1</v>
      </c>
      <c r="M675" s="43" t="s">
        <v>807</v>
      </c>
      <c r="O675" s="33"/>
      <c r="P675" s="41" t="s">
        <v>98</v>
      </c>
      <c r="Q675" s="32"/>
    </row>
    <row r="676" spans="2:17" x14ac:dyDescent="0.25">
      <c r="B676" s="25">
        <v>671</v>
      </c>
      <c r="C676" s="26" t="s">
        <v>658</v>
      </c>
      <c r="D676" s="17" t="s">
        <v>659</v>
      </c>
      <c r="E676" s="26">
        <v>6571</v>
      </c>
      <c r="F676" s="17" t="s">
        <v>99</v>
      </c>
      <c r="G676" s="26" t="s">
        <v>274</v>
      </c>
      <c r="H676" s="17" t="str">
        <f t="shared" si="21"/>
        <v>HSD_6571_C1_S05</v>
      </c>
      <c r="I676" s="26">
        <v>374</v>
      </c>
      <c r="J676" s="18" t="s">
        <v>778</v>
      </c>
      <c r="K676" s="27" t="s">
        <v>99</v>
      </c>
      <c r="L676" s="18" t="str">
        <f t="shared" si="20"/>
        <v>P174_C1</v>
      </c>
      <c r="M676" s="43" t="s">
        <v>808</v>
      </c>
      <c r="O676" s="33"/>
      <c r="P676" s="41" t="s">
        <v>98</v>
      </c>
      <c r="Q676" s="32"/>
    </row>
    <row r="677" spans="2:17" x14ac:dyDescent="0.25">
      <c r="B677" s="25">
        <v>672</v>
      </c>
      <c r="C677" s="26" t="s">
        <v>658</v>
      </c>
      <c r="D677" s="17" t="s">
        <v>659</v>
      </c>
      <c r="E677" s="26">
        <v>6571</v>
      </c>
      <c r="F677" s="17" t="s">
        <v>99</v>
      </c>
      <c r="G677" s="26" t="s">
        <v>274</v>
      </c>
      <c r="H677" s="17" t="str">
        <f t="shared" si="21"/>
        <v>HSD_6571_C1_S05</v>
      </c>
      <c r="I677" s="26">
        <v>414</v>
      </c>
      <c r="J677" s="18" t="s">
        <v>778</v>
      </c>
      <c r="K677" s="27" t="s">
        <v>704</v>
      </c>
      <c r="L677" s="18" t="str">
        <f t="shared" si="20"/>
        <v>P174_G5</v>
      </c>
      <c r="M677" s="43" t="s">
        <v>809</v>
      </c>
      <c r="O677" s="33"/>
      <c r="P677" s="41" t="s">
        <v>98</v>
      </c>
      <c r="Q677" s="32"/>
    </row>
    <row r="678" spans="2:17" x14ac:dyDescent="0.25">
      <c r="B678" s="25">
        <v>673</v>
      </c>
      <c r="C678" s="26" t="s">
        <v>658</v>
      </c>
      <c r="D678" s="17" t="s">
        <v>659</v>
      </c>
      <c r="E678" s="26">
        <v>6571</v>
      </c>
      <c r="F678" s="17" t="s">
        <v>99</v>
      </c>
      <c r="G678" s="26" t="s">
        <v>274</v>
      </c>
      <c r="H678" s="17" t="str">
        <f t="shared" si="21"/>
        <v>HSD_6571_C1_S05</v>
      </c>
      <c r="I678" s="26">
        <v>422</v>
      </c>
      <c r="J678" s="18" t="s">
        <v>778</v>
      </c>
      <c r="K678" s="27" t="s">
        <v>706</v>
      </c>
      <c r="L678" s="18" t="str">
        <f t="shared" si="20"/>
        <v>P174_H4</v>
      </c>
      <c r="M678" s="43" t="s">
        <v>810</v>
      </c>
      <c r="O678" s="33"/>
      <c r="P678" s="41" t="s">
        <v>98</v>
      </c>
      <c r="Q678" s="32"/>
    </row>
    <row r="679" spans="2:17" x14ac:dyDescent="0.25">
      <c r="B679" s="25">
        <v>674</v>
      </c>
      <c r="C679" s="26" t="s">
        <v>658</v>
      </c>
      <c r="D679" s="17" t="s">
        <v>659</v>
      </c>
      <c r="E679" s="26">
        <v>6571</v>
      </c>
      <c r="F679" s="17" t="s">
        <v>99</v>
      </c>
      <c r="G679" s="26" t="s">
        <v>274</v>
      </c>
      <c r="H679" s="17" t="str">
        <f t="shared" si="21"/>
        <v>HSD_6571_C1_S05</v>
      </c>
      <c r="I679" s="26">
        <v>392</v>
      </c>
      <c r="J679" s="18" t="s">
        <v>778</v>
      </c>
      <c r="K679" s="27" t="s">
        <v>119</v>
      </c>
      <c r="L679" s="18" t="str">
        <f t="shared" si="20"/>
        <v>P174_E1</v>
      </c>
      <c r="M679" s="43" t="s">
        <v>811</v>
      </c>
      <c r="N679" s="17" t="s">
        <v>709</v>
      </c>
      <c r="O679" s="33"/>
      <c r="P679" s="41" t="s">
        <v>98</v>
      </c>
      <c r="Q679" s="32"/>
    </row>
    <row r="680" spans="2:17" x14ac:dyDescent="0.25">
      <c r="B680" s="34">
        <v>675</v>
      </c>
      <c r="C680" s="35" t="s">
        <v>658</v>
      </c>
      <c r="D680" s="36" t="s">
        <v>659</v>
      </c>
      <c r="E680" s="35">
        <v>6571</v>
      </c>
      <c r="F680" s="36" t="s">
        <v>99</v>
      </c>
      <c r="G680" s="35" t="s">
        <v>297</v>
      </c>
      <c r="H680" s="36" t="str">
        <f t="shared" si="21"/>
        <v>HSD_6571_C1_S06</v>
      </c>
      <c r="I680" s="35">
        <v>436</v>
      </c>
      <c r="J680" s="37" t="s">
        <v>812</v>
      </c>
      <c r="K680" s="38" t="s">
        <v>661</v>
      </c>
      <c r="L680" s="37" t="str">
        <f t="shared" si="20"/>
        <v>P154_A9</v>
      </c>
      <c r="M680" s="48" t="s">
        <v>813</v>
      </c>
      <c r="N680" s="36"/>
      <c r="O680" s="40"/>
      <c r="P680" s="41" t="s">
        <v>98</v>
      </c>
      <c r="Q680" s="42"/>
    </row>
    <row r="681" spans="2:17" x14ac:dyDescent="0.25">
      <c r="B681" s="34">
        <v>676</v>
      </c>
      <c r="C681" s="35" t="s">
        <v>658</v>
      </c>
      <c r="D681" s="36" t="s">
        <v>659</v>
      </c>
      <c r="E681" s="35">
        <v>6571</v>
      </c>
      <c r="F681" s="36" t="s">
        <v>99</v>
      </c>
      <c r="G681" s="35" t="s">
        <v>297</v>
      </c>
      <c r="H681" s="36" t="str">
        <f t="shared" si="21"/>
        <v>HSD_6571_C1_S06</v>
      </c>
      <c r="I681" s="35">
        <v>444</v>
      </c>
      <c r="J681" s="37" t="s">
        <v>812</v>
      </c>
      <c r="K681" s="38" t="s">
        <v>663</v>
      </c>
      <c r="L681" s="37" t="str">
        <f t="shared" si="20"/>
        <v>P154_B8</v>
      </c>
      <c r="M681" s="48" t="s">
        <v>814</v>
      </c>
      <c r="N681" s="36"/>
      <c r="O681" s="40"/>
      <c r="P681" s="41" t="s">
        <v>98</v>
      </c>
      <c r="Q681" s="42"/>
    </row>
    <row r="682" spans="2:17" x14ac:dyDescent="0.25">
      <c r="B682" s="34">
        <v>677</v>
      </c>
      <c r="C682" s="35" t="s">
        <v>658</v>
      </c>
      <c r="D682" s="36" t="s">
        <v>659</v>
      </c>
      <c r="E682" s="35">
        <v>6571</v>
      </c>
      <c r="F682" s="36" t="s">
        <v>99</v>
      </c>
      <c r="G682" s="35" t="s">
        <v>297</v>
      </c>
      <c r="H682" s="36" t="str">
        <f t="shared" si="21"/>
        <v>HSD_6571_C1_S06</v>
      </c>
      <c r="I682" s="35">
        <v>434</v>
      </c>
      <c r="J682" s="37" t="s">
        <v>812</v>
      </c>
      <c r="K682" s="38" t="s">
        <v>665</v>
      </c>
      <c r="L682" s="37" t="str">
        <f t="shared" si="20"/>
        <v>P154_A7</v>
      </c>
      <c r="M682" s="48" t="s">
        <v>815</v>
      </c>
      <c r="N682" s="36"/>
      <c r="O682" s="40"/>
      <c r="P682" s="41" t="s">
        <v>98</v>
      </c>
      <c r="Q682" s="42"/>
    </row>
    <row r="683" spans="2:17" x14ac:dyDescent="0.25">
      <c r="B683" s="34">
        <v>678</v>
      </c>
      <c r="C683" s="35" t="s">
        <v>658</v>
      </c>
      <c r="D683" s="36" t="s">
        <v>659</v>
      </c>
      <c r="E683" s="35">
        <v>6571</v>
      </c>
      <c r="F683" s="36" t="s">
        <v>99</v>
      </c>
      <c r="G683" s="35" t="s">
        <v>297</v>
      </c>
      <c r="H683" s="36" t="str">
        <f t="shared" si="21"/>
        <v>HSD_6571_C1_S06</v>
      </c>
      <c r="I683" s="35">
        <v>442</v>
      </c>
      <c r="J683" s="37" t="s">
        <v>812</v>
      </c>
      <c r="K683" s="38" t="s">
        <v>107</v>
      </c>
      <c r="L683" s="37" t="str">
        <f t="shared" si="20"/>
        <v>P154_B6</v>
      </c>
      <c r="M683" s="48" t="s">
        <v>816</v>
      </c>
      <c r="N683" s="36"/>
      <c r="O683" s="40"/>
      <c r="P683" s="41" t="s">
        <v>98</v>
      </c>
      <c r="Q683" s="42"/>
    </row>
    <row r="684" spans="2:17" x14ac:dyDescent="0.25">
      <c r="B684" s="34">
        <v>679</v>
      </c>
      <c r="C684" s="35" t="s">
        <v>658</v>
      </c>
      <c r="D684" s="36" t="s">
        <v>659</v>
      </c>
      <c r="E684" s="35">
        <v>6571</v>
      </c>
      <c r="F684" s="36" t="s">
        <v>99</v>
      </c>
      <c r="G684" s="35" t="s">
        <v>297</v>
      </c>
      <c r="H684" s="36" t="str">
        <f t="shared" si="21"/>
        <v>HSD_6571_C1_S06</v>
      </c>
      <c r="I684" s="35">
        <v>432</v>
      </c>
      <c r="J684" s="37" t="s">
        <v>812</v>
      </c>
      <c r="K684" s="38" t="s">
        <v>104</v>
      </c>
      <c r="L684" s="37" t="str">
        <f t="shared" si="20"/>
        <v>P154_A5</v>
      </c>
      <c r="M684" s="48" t="s">
        <v>817</v>
      </c>
      <c r="N684" s="36"/>
      <c r="O684" s="40" t="s">
        <v>1531</v>
      </c>
      <c r="P684" s="41" t="s">
        <v>43</v>
      </c>
      <c r="Q684" s="42"/>
    </row>
    <row r="685" spans="2:17" x14ac:dyDescent="0.25">
      <c r="B685" s="34">
        <v>680</v>
      </c>
      <c r="C685" s="35" t="s">
        <v>658</v>
      </c>
      <c r="D685" s="36" t="s">
        <v>659</v>
      </c>
      <c r="E685" s="35">
        <v>6571</v>
      </c>
      <c r="F685" s="36" t="s">
        <v>99</v>
      </c>
      <c r="G685" s="35" t="s">
        <v>297</v>
      </c>
      <c r="H685" s="36" t="str">
        <f t="shared" si="21"/>
        <v>HSD_6571_C1_S06</v>
      </c>
      <c r="I685" s="35">
        <v>440</v>
      </c>
      <c r="J685" s="37" t="s">
        <v>812</v>
      </c>
      <c r="K685" s="38" t="s">
        <v>223</v>
      </c>
      <c r="L685" s="37" t="str">
        <f t="shared" si="20"/>
        <v>P154_B4</v>
      </c>
      <c r="M685" s="48" t="s">
        <v>818</v>
      </c>
      <c r="N685" s="36"/>
      <c r="O685" s="40" t="s">
        <v>1534</v>
      </c>
      <c r="P685" s="41" t="s">
        <v>43</v>
      </c>
      <c r="Q685" s="42"/>
    </row>
    <row r="686" spans="2:17" x14ac:dyDescent="0.25">
      <c r="B686" s="34">
        <v>681</v>
      </c>
      <c r="C686" s="35" t="s">
        <v>658</v>
      </c>
      <c r="D686" s="36" t="s">
        <v>659</v>
      </c>
      <c r="E686" s="35">
        <v>6571</v>
      </c>
      <c r="F686" s="36" t="s">
        <v>99</v>
      </c>
      <c r="G686" s="35" t="s">
        <v>297</v>
      </c>
      <c r="H686" s="36" t="str">
        <f t="shared" si="21"/>
        <v>HSD_6571_C1_S06</v>
      </c>
      <c r="I686" s="35">
        <v>430</v>
      </c>
      <c r="J686" s="37" t="s">
        <v>812</v>
      </c>
      <c r="K686" s="38" t="s">
        <v>85</v>
      </c>
      <c r="L686" s="37" t="str">
        <f t="shared" si="20"/>
        <v>P154_A3</v>
      </c>
      <c r="M686" s="48" t="s">
        <v>819</v>
      </c>
      <c r="N686" s="36"/>
      <c r="O686" s="40" t="s">
        <v>1536</v>
      </c>
      <c r="P686" s="41" t="s">
        <v>43</v>
      </c>
      <c r="Q686" s="42"/>
    </row>
    <row r="687" spans="2:17" x14ac:dyDescent="0.25">
      <c r="B687" s="34">
        <v>682</v>
      </c>
      <c r="C687" s="35" t="s">
        <v>658</v>
      </c>
      <c r="D687" s="36" t="s">
        <v>659</v>
      </c>
      <c r="E687" s="35">
        <v>6571</v>
      </c>
      <c r="F687" s="36" t="s">
        <v>99</v>
      </c>
      <c r="G687" s="35" t="s">
        <v>297</v>
      </c>
      <c r="H687" s="36" t="str">
        <f t="shared" si="21"/>
        <v>HSD_6571_C1_S06</v>
      </c>
      <c r="I687" s="35">
        <v>438</v>
      </c>
      <c r="J687" s="37" t="s">
        <v>812</v>
      </c>
      <c r="K687" s="38" t="s">
        <v>84</v>
      </c>
      <c r="L687" s="37" t="str">
        <f t="shared" si="20"/>
        <v>P154_B2</v>
      </c>
      <c r="M687" s="48" t="s">
        <v>820</v>
      </c>
      <c r="N687" s="36"/>
      <c r="O687" s="40" t="s">
        <v>1535</v>
      </c>
      <c r="P687" s="41" t="s">
        <v>43</v>
      </c>
      <c r="Q687" s="42"/>
    </row>
    <row r="688" spans="2:17" x14ac:dyDescent="0.25">
      <c r="B688" s="34">
        <v>683</v>
      </c>
      <c r="C688" s="35" t="s">
        <v>658</v>
      </c>
      <c r="D688" s="36" t="s">
        <v>659</v>
      </c>
      <c r="E688" s="35">
        <v>6571</v>
      </c>
      <c r="F688" s="36" t="s">
        <v>99</v>
      </c>
      <c r="G688" s="35" t="s">
        <v>297</v>
      </c>
      <c r="H688" s="36" t="str">
        <f t="shared" si="21"/>
        <v>HSD_6571_C1_S06</v>
      </c>
      <c r="I688" s="35">
        <v>454</v>
      </c>
      <c r="J688" s="37" t="s">
        <v>812</v>
      </c>
      <c r="K688" s="38" t="s">
        <v>672</v>
      </c>
      <c r="L688" s="37" t="str">
        <f t="shared" si="20"/>
        <v>P154_C9</v>
      </c>
      <c r="M688" s="48" t="s">
        <v>821</v>
      </c>
      <c r="N688" s="36"/>
      <c r="O688" s="40" t="s">
        <v>1533</v>
      </c>
      <c r="P688" s="41" t="s">
        <v>43</v>
      </c>
      <c r="Q688" s="42"/>
    </row>
    <row r="689" spans="2:17" x14ac:dyDescent="0.25">
      <c r="B689" s="34">
        <v>684</v>
      </c>
      <c r="C689" s="35" t="s">
        <v>658</v>
      </c>
      <c r="D689" s="36" t="s">
        <v>659</v>
      </c>
      <c r="E689" s="35">
        <v>6571</v>
      </c>
      <c r="F689" s="36" t="s">
        <v>99</v>
      </c>
      <c r="G689" s="35" t="s">
        <v>297</v>
      </c>
      <c r="H689" s="36" t="str">
        <f t="shared" si="21"/>
        <v>HSD_6571_C1_S06</v>
      </c>
      <c r="I689" s="35">
        <v>462</v>
      </c>
      <c r="J689" s="37" t="s">
        <v>812</v>
      </c>
      <c r="K689" s="38" t="s">
        <v>674</v>
      </c>
      <c r="L689" s="37" t="str">
        <f t="shared" si="20"/>
        <v>P154_D8</v>
      </c>
      <c r="M689" s="48" t="s">
        <v>822</v>
      </c>
      <c r="N689" s="36"/>
      <c r="O689" s="40" t="s">
        <v>1532</v>
      </c>
      <c r="P689" s="41" t="s">
        <v>43</v>
      </c>
      <c r="Q689" s="42"/>
    </row>
    <row r="690" spans="2:17" x14ac:dyDescent="0.25">
      <c r="B690" s="34">
        <v>685</v>
      </c>
      <c r="C690" s="35" t="s">
        <v>658</v>
      </c>
      <c r="D690" s="36" t="s">
        <v>659</v>
      </c>
      <c r="E690" s="35">
        <v>6571</v>
      </c>
      <c r="F690" s="36" t="s">
        <v>99</v>
      </c>
      <c r="G690" s="35" t="s">
        <v>297</v>
      </c>
      <c r="H690" s="36" t="str">
        <f t="shared" si="21"/>
        <v>HSD_6571_C1_S06</v>
      </c>
      <c r="I690" s="35">
        <v>452</v>
      </c>
      <c r="J690" s="37" t="s">
        <v>812</v>
      </c>
      <c r="K690" s="38" t="s">
        <v>676</v>
      </c>
      <c r="L690" s="37" t="str">
        <f t="shared" si="20"/>
        <v>P154_C7</v>
      </c>
      <c r="M690" s="48" t="s">
        <v>823</v>
      </c>
      <c r="N690" s="36"/>
      <c r="O690" s="40"/>
      <c r="P690" s="41" t="s">
        <v>98</v>
      </c>
      <c r="Q690" s="42"/>
    </row>
    <row r="691" spans="2:17" x14ac:dyDescent="0.25">
      <c r="B691" s="34">
        <v>686</v>
      </c>
      <c r="C691" s="35" t="s">
        <v>658</v>
      </c>
      <c r="D691" s="36" t="s">
        <v>659</v>
      </c>
      <c r="E691" s="35">
        <v>6571</v>
      </c>
      <c r="F691" s="36" t="s">
        <v>99</v>
      </c>
      <c r="G691" s="35" t="s">
        <v>297</v>
      </c>
      <c r="H691" s="36" t="str">
        <f t="shared" si="21"/>
        <v>HSD_6571_C1_S06</v>
      </c>
      <c r="I691" s="35">
        <v>460</v>
      </c>
      <c r="J691" s="37" t="s">
        <v>812</v>
      </c>
      <c r="K691" s="38" t="s">
        <v>125</v>
      </c>
      <c r="L691" s="37" t="str">
        <f t="shared" si="20"/>
        <v>P154_D6</v>
      </c>
      <c r="M691" s="48" t="s">
        <v>824</v>
      </c>
      <c r="N691" s="36"/>
      <c r="O691" s="40"/>
      <c r="P691" s="41" t="s">
        <v>98</v>
      </c>
      <c r="Q691" s="42"/>
    </row>
    <row r="692" spans="2:17" x14ac:dyDescent="0.25">
      <c r="B692" s="34">
        <v>687</v>
      </c>
      <c r="C692" s="35" t="s">
        <v>658</v>
      </c>
      <c r="D692" s="36" t="s">
        <v>659</v>
      </c>
      <c r="E692" s="35">
        <v>6571</v>
      </c>
      <c r="F692" s="36" t="s">
        <v>99</v>
      </c>
      <c r="G692" s="35" t="s">
        <v>297</v>
      </c>
      <c r="H692" s="36" t="str">
        <f t="shared" si="21"/>
        <v>HSD_6571_C1_S06</v>
      </c>
      <c r="I692" s="35">
        <v>450</v>
      </c>
      <c r="J692" s="37" t="s">
        <v>812</v>
      </c>
      <c r="K692" s="38" t="s">
        <v>108</v>
      </c>
      <c r="L692" s="37" t="str">
        <f t="shared" si="20"/>
        <v>P154_C5</v>
      </c>
      <c r="M692" s="48" t="s">
        <v>825</v>
      </c>
      <c r="N692" s="36"/>
      <c r="O692" s="40"/>
      <c r="P692" s="41" t="s">
        <v>98</v>
      </c>
      <c r="Q692" s="42"/>
    </row>
    <row r="693" spans="2:17" x14ac:dyDescent="0.25">
      <c r="B693" s="34">
        <v>688</v>
      </c>
      <c r="C693" s="35" t="s">
        <v>658</v>
      </c>
      <c r="D693" s="36" t="s">
        <v>659</v>
      </c>
      <c r="E693" s="35">
        <v>6571</v>
      </c>
      <c r="F693" s="36" t="s">
        <v>99</v>
      </c>
      <c r="G693" s="35" t="s">
        <v>297</v>
      </c>
      <c r="H693" s="36" t="str">
        <f t="shared" si="21"/>
        <v>HSD_6571_C1_S06</v>
      </c>
      <c r="I693" s="35">
        <v>458</v>
      </c>
      <c r="J693" s="37" t="s">
        <v>812</v>
      </c>
      <c r="K693" s="38" t="s">
        <v>168</v>
      </c>
      <c r="L693" s="37" t="str">
        <f t="shared" si="20"/>
        <v>P154_D4</v>
      </c>
      <c r="M693" s="48" t="s">
        <v>826</v>
      </c>
      <c r="N693" s="36"/>
      <c r="O693" s="40"/>
      <c r="P693" s="41" t="s">
        <v>98</v>
      </c>
      <c r="Q693" s="42"/>
    </row>
    <row r="694" spans="2:17" x14ac:dyDescent="0.25">
      <c r="B694" s="34">
        <v>689</v>
      </c>
      <c r="C694" s="35" t="s">
        <v>658</v>
      </c>
      <c r="D694" s="36" t="s">
        <v>659</v>
      </c>
      <c r="E694" s="35">
        <v>6571</v>
      </c>
      <c r="F694" s="36" t="s">
        <v>99</v>
      </c>
      <c r="G694" s="35" t="s">
        <v>297</v>
      </c>
      <c r="H694" s="36" t="str">
        <f t="shared" si="21"/>
        <v>HSD_6571_C1_S06</v>
      </c>
      <c r="I694" s="35">
        <v>448</v>
      </c>
      <c r="J694" s="37" t="s">
        <v>812</v>
      </c>
      <c r="K694" s="38" t="s">
        <v>88</v>
      </c>
      <c r="L694" s="37" t="str">
        <f t="shared" si="20"/>
        <v>P154_C3</v>
      </c>
      <c r="M694" s="48" t="s">
        <v>827</v>
      </c>
      <c r="N694" s="36"/>
      <c r="O694" s="40"/>
      <c r="P694" s="41" t="s">
        <v>98</v>
      </c>
      <c r="Q694" s="42"/>
    </row>
    <row r="695" spans="2:17" x14ac:dyDescent="0.25">
      <c r="B695" s="34">
        <v>690</v>
      </c>
      <c r="C695" s="35" t="s">
        <v>658</v>
      </c>
      <c r="D695" s="36" t="s">
        <v>659</v>
      </c>
      <c r="E695" s="35">
        <v>6571</v>
      </c>
      <c r="F695" s="36" t="s">
        <v>99</v>
      </c>
      <c r="G695" s="35" t="s">
        <v>297</v>
      </c>
      <c r="H695" s="36" t="str">
        <f t="shared" si="21"/>
        <v>HSD_6571_C1_S06</v>
      </c>
      <c r="I695" s="35">
        <v>456</v>
      </c>
      <c r="J695" s="37" t="s">
        <v>812</v>
      </c>
      <c r="K695" s="38" t="s">
        <v>118</v>
      </c>
      <c r="L695" s="37" t="str">
        <f t="shared" si="20"/>
        <v>P154_D2</v>
      </c>
      <c r="M695" s="48" t="s">
        <v>828</v>
      </c>
      <c r="N695" s="36"/>
      <c r="O695" s="40"/>
      <c r="P695" s="41" t="s">
        <v>98</v>
      </c>
      <c r="Q695" s="42"/>
    </row>
    <row r="696" spans="2:17" x14ac:dyDescent="0.25">
      <c r="B696" s="34">
        <v>691</v>
      </c>
      <c r="C696" s="35" t="s">
        <v>658</v>
      </c>
      <c r="D696" s="36" t="s">
        <v>659</v>
      </c>
      <c r="E696" s="35">
        <v>6571</v>
      </c>
      <c r="F696" s="36" t="s">
        <v>99</v>
      </c>
      <c r="G696" s="35" t="s">
        <v>297</v>
      </c>
      <c r="H696" s="36" t="str">
        <f t="shared" si="21"/>
        <v>HSD_6571_C1_S06</v>
      </c>
      <c r="I696" s="35">
        <v>472</v>
      </c>
      <c r="J696" s="37" t="s">
        <v>812</v>
      </c>
      <c r="K696" s="38" t="s">
        <v>683</v>
      </c>
      <c r="L696" s="37" t="str">
        <f t="shared" si="20"/>
        <v>P154_E9</v>
      </c>
      <c r="M696" s="48" t="s">
        <v>829</v>
      </c>
      <c r="N696" s="36"/>
      <c r="O696" s="40"/>
      <c r="P696" s="41" t="s">
        <v>98</v>
      </c>
      <c r="Q696" s="42"/>
    </row>
    <row r="697" spans="2:17" x14ac:dyDescent="0.25">
      <c r="B697" s="34">
        <v>692</v>
      </c>
      <c r="C697" s="35" t="s">
        <v>658</v>
      </c>
      <c r="D697" s="36" t="s">
        <v>659</v>
      </c>
      <c r="E697" s="35">
        <v>6571</v>
      </c>
      <c r="F697" s="36" t="s">
        <v>99</v>
      </c>
      <c r="G697" s="35" t="s">
        <v>297</v>
      </c>
      <c r="H697" s="36" t="str">
        <f t="shared" si="21"/>
        <v>HSD_6571_C1_S06</v>
      </c>
      <c r="I697" s="35">
        <v>480</v>
      </c>
      <c r="J697" s="37" t="s">
        <v>812</v>
      </c>
      <c r="K697" s="38" t="s">
        <v>685</v>
      </c>
      <c r="L697" s="37" t="str">
        <f t="shared" si="20"/>
        <v>P154_F8</v>
      </c>
      <c r="M697" s="48" t="s">
        <v>830</v>
      </c>
      <c r="N697" s="36"/>
      <c r="O697" s="40"/>
      <c r="P697" s="41" t="s">
        <v>98</v>
      </c>
      <c r="Q697" s="42"/>
    </row>
    <row r="698" spans="2:17" x14ac:dyDescent="0.25">
      <c r="B698" s="34">
        <v>693</v>
      </c>
      <c r="C698" s="35" t="s">
        <v>658</v>
      </c>
      <c r="D698" s="36" t="s">
        <v>659</v>
      </c>
      <c r="E698" s="35">
        <v>6571</v>
      </c>
      <c r="F698" s="36" t="s">
        <v>99</v>
      </c>
      <c r="G698" s="35" t="s">
        <v>297</v>
      </c>
      <c r="H698" s="36" t="str">
        <f t="shared" si="21"/>
        <v>HSD_6571_C1_S06</v>
      </c>
      <c r="I698" s="35">
        <v>470</v>
      </c>
      <c r="J698" s="37" t="s">
        <v>812</v>
      </c>
      <c r="K698" s="38" t="s">
        <v>687</v>
      </c>
      <c r="L698" s="37" t="str">
        <f t="shared" si="20"/>
        <v>P154_E7</v>
      </c>
      <c r="M698" s="48" t="s">
        <v>831</v>
      </c>
      <c r="N698" s="36"/>
      <c r="O698" s="40"/>
      <c r="P698" s="41" t="s">
        <v>98</v>
      </c>
      <c r="Q698" s="42"/>
    </row>
    <row r="699" spans="2:17" x14ac:dyDescent="0.25">
      <c r="B699" s="34">
        <v>694</v>
      </c>
      <c r="C699" s="35" t="s">
        <v>658</v>
      </c>
      <c r="D699" s="36" t="s">
        <v>659</v>
      </c>
      <c r="E699" s="35">
        <v>6571</v>
      </c>
      <c r="F699" s="36" t="s">
        <v>99</v>
      </c>
      <c r="G699" s="35" t="s">
        <v>297</v>
      </c>
      <c r="H699" s="36" t="str">
        <f t="shared" si="21"/>
        <v>HSD_6571_C1_S06</v>
      </c>
      <c r="I699" s="35">
        <v>478</v>
      </c>
      <c r="J699" s="37" t="s">
        <v>812</v>
      </c>
      <c r="K699" s="38" t="s">
        <v>130</v>
      </c>
      <c r="L699" s="37" t="str">
        <f t="shared" si="20"/>
        <v>P154_F6</v>
      </c>
      <c r="M699" s="48" t="s">
        <v>832</v>
      </c>
      <c r="N699" s="36"/>
      <c r="O699" s="40"/>
      <c r="P699" s="41" t="s">
        <v>98</v>
      </c>
      <c r="Q699" s="42"/>
    </row>
    <row r="700" spans="2:17" x14ac:dyDescent="0.25">
      <c r="B700" s="34">
        <v>695</v>
      </c>
      <c r="C700" s="35" t="s">
        <v>658</v>
      </c>
      <c r="D700" s="36" t="s">
        <v>659</v>
      </c>
      <c r="E700" s="35">
        <v>6571</v>
      </c>
      <c r="F700" s="36" t="s">
        <v>99</v>
      </c>
      <c r="G700" s="35" t="s">
        <v>297</v>
      </c>
      <c r="H700" s="36" t="str">
        <f t="shared" si="21"/>
        <v>HSD_6571_C1_S06</v>
      </c>
      <c r="I700" s="35">
        <v>468</v>
      </c>
      <c r="J700" s="37" t="s">
        <v>812</v>
      </c>
      <c r="K700" s="38" t="s">
        <v>126</v>
      </c>
      <c r="L700" s="37" t="str">
        <f t="shared" si="20"/>
        <v>P154_E5</v>
      </c>
      <c r="M700" s="48" t="s">
        <v>833</v>
      </c>
      <c r="N700" s="36"/>
      <c r="O700" s="40"/>
      <c r="P700" s="41" t="s">
        <v>98</v>
      </c>
      <c r="Q700" s="42"/>
    </row>
    <row r="701" spans="2:17" x14ac:dyDescent="0.25">
      <c r="B701" s="34">
        <v>696</v>
      </c>
      <c r="C701" s="35" t="s">
        <v>658</v>
      </c>
      <c r="D701" s="36" t="s">
        <v>659</v>
      </c>
      <c r="E701" s="35">
        <v>6571</v>
      </c>
      <c r="F701" s="36" t="s">
        <v>99</v>
      </c>
      <c r="G701" s="35" t="s">
        <v>297</v>
      </c>
      <c r="H701" s="36" t="str">
        <f t="shared" si="21"/>
        <v>HSD_6571_C1_S06</v>
      </c>
      <c r="I701" s="35">
        <v>476</v>
      </c>
      <c r="J701" s="37" t="s">
        <v>812</v>
      </c>
      <c r="K701" s="38" t="s">
        <v>128</v>
      </c>
      <c r="L701" s="37" t="str">
        <f t="shared" si="20"/>
        <v>P154_F4</v>
      </c>
      <c r="M701" s="48" t="s">
        <v>834</v>
      </c>
      <c r="N701" s="36"/>
      <c r="O701" s="40"/>
      <c r="P701" s="41" t="s">
        <v>98</v>
      </c>
      <c r="Q701" s="42"/>
    </row>
    <row r="702" spans="2:17" x14ac:dyDescent="0.25">
      <c r="B702" s="34">
        <v>697</v>
      </c>
      <c r="C702" s="35" t="s">
        <v>658</v>
      </c>
      <c r="D702" s="36" t="s">
        <v>659</v>
      </c>
      <c r="E702" s="35">
        <v>6571</v>
      </c>
      <c r="F702" s="36" t="s">
        <v>99</v>
      </c>
      <c r="G702" s="35" t="s">
        <v>297</v>
      </c>
      <c r="H702" s="36" t="str">
        <f t="shared" si="21"/>
        <v>HSD_6571_C1_S06</v>
      </c>
      <c r="I702" s="35">
        <v>466</v>
      </c>
      <c r="J702" s="37" t="s">
        <v>812</v>
      </c>
      <c r="K702" s="38" t="s">
        <v>91</v>
      </c>
      <c r="L702" s="37" t="str">
        <f t="shared" si="20"/>
        <v>P154_E3</v>
      </c>
      <c r="M702" s="48" t="s">
        <v>835</v>
      </c>
      <c r="N702" s="36"/>
      <c r="O702" s="40"/>
      <c r="P702" s="41" t="s">
        <v>98</v>
      </c>
      <c r="Q702" s="42"/>
    </row>
    <row r="703" spans="2:17" x14ac:dyDescent="0.25">
      <c r="B703" s="34">
        <v>698</v>
      </c>
      <c r="C703" s="35" t="s">
        <v>658</v>
      </c>
      <c r="D703" s="36" t="s">
        <v>659</v>
      </c>
      <c r="E703" s="35">
        <v>6571</v>
      </c>
      <c r="F703" s="36" t="s">
        <v>99</v>
      </c>
      <c r="G703" s="35" t="s">
        <v>297</v>
      </c>
      <c r="H703" s="36" t="str">
        <f t="shared" si="21"/>
        <v>HSD_6571_C1_S06</v>
      </c>
      <c r="I703" s="35">
        <v>474</v>
      </c>
      <c r="J703" s="37" t="s">
        <v>812</v>
      </c>
      <c r="K703" s="38" t="s">
        <v>92</v>
      </c>
      <c r="L703" s="37" t="str">
        <f t="shared" si="20"/>
        <v>P154_F2</v>
      </c>
      <c r="M703" s="48" t="s">
        <v>836</v>
      </c>
      <c r="N703" s="36"/>
      <c r="O703" s="40"/>
      <c r="P703" s="41" t="s">
        <v>98</v>
      </c>
      <c r="Q703" s="42"/>
    </row>
    <row r="704" spans="2:17" x14ac:dyDescent="0.25">
      <c r="B704" s="34">
        <v>699</v>
      </c>
      <c r="C704" s="35" t="s">
        <v>658</v>
      </c>
      <c r="D704" s="36" t="s">
        <v>659</v>
      </c>
      <c r="E704" s="35">
        <v>6571</v>
      </c>
      <c r="F704" s="36" t="s">
        <v>99</v>
      </c>
      <c r="G704" s="35" t="s">
        <v>297</v>
      </c>
      <c r="H704" s="36" t="str">
        <f t="shared" si="21"/>
        <v>HSD_6571_C1_S06</v>
      </c>
      <c r="I704" s="35">
        <v>490</v>
      </c>
      <c r="J704" s="37" t="s">
        <v>812</v>
      </c>
      <c r="K704" s="38" t="s">
        <v>694</v>
      </c>
      <c r="L704" s="37" t="str">
        <f t="shared" si="20"/>
        <v>P154_G9</v>
      </c>
      <c r="M704" s="48" t="s">
        <v>837</v>
      </c>
      <c r="N704" s="36"/>
      <c r="O704" s="40"/>
      <c r="P704" s="41" t="s">
        <v>98</v>
      </c>
      <c r="Q704" s="42"/>
    </row>
    <row r="705" spans="2:17" x14ac:dyDescent="0.25">
      <c r="B705" s="34">
        <v>700</v>
      </c>
      <c r="C705" s="35" t="s">
        <v>658</v>
      </c>
      <c r="D705" s="36" t="s">
        <v>659</v>
      </c>
      <c r="E705" s="35">
        <v>6571</v>
      </c>
      <c r="F705" s="36" t="s">
        <v>99</v>
      </c>
      <c r="G705" s="35" t="s">
        <v>297</v>
      </c>
      <c r="H705" s="36" t="str">
        <f t="shared" si="21"/>
        <v>HSD_6571_C1_S06</v>
      </c>
      <c r="I705" s="35">
        <v>498</v>
      </c>
      <c r="J705" s="37" t="s">
        <v>812</v>
      </c>
      <c r="K705" s="38" t="s">
        <v>696</v>
      </c>
      <c r="L705" s="37" t="str">
        <f t="shared" si="20"/>
        <v>P154_H8</v>
      </c>
      <c r="M705" s="48" t="s">
        <v>838</v>
      </c>
      <c r="N705" s="36"/>
      <c r="O705" s="40"/>
      <c r="P705" s="41" t="s">
        <v>98</v>
      </c>
      <c r="Q705" s="42"/>
    </row>
    <row r="706" spans="2:17" x14ac:dyDescent="0.25">
      <c r="B706" s="34">
        <v>701</v>
      </c>
      <c r="C706" s="35" t="s">
        <v>658</v>
      </c>
      <c r="D706" s="36" t="s">
        <v>659</v>
      </c>
      <c r="E706" s="35">
        <v>6571</v>
      </c>
      <c r="F706" s="36" t="s">
        <v>99</v>
      </c>
      <c r="G706" s="35" t="s">
        <v>297</v>
      </c>
      <c r="H706" s="36" t="str">
        <f t="shared" si="21"/>
        <v>HSD_6571_C1_S06</v>
      </c>
      <c r="I706" s="35">
        <v>484</v>
      </c>
      <c r="J706" s="37" t="s">
        <v>812</v>
      </c>
      <c r="K706" s="38" t="s">
        <v>698</v>
      </c>
      <c r="L706" s="37" t="str">
        <f t="shared" si="20"/>
        <v>P154_G3</v>
      </c>
      <c r="M706" s="48" t="s">
        <v>839</v>
      </c>
      <c r="N706" s="36"/>
      <c r="O706" s="40"/>
      <c r="P706" s="41" t="s">
        <v>98</v>
      </c>
      <c r="Q706" s="42"/>
    </row>
    <row r="707" spans="2:17" x14ac:dyDescent="0.25">
      <c r="B707" s="34">
        <v>702</v>
      </c>
      <c r="C707" s="35" t="s">
        <v>658</v>
      </c>
      <c r="D707" s="36" t="s">
        <v>659</v>
      </c>
      <c r="E707" s="35">
        <v>6571</v>
      </c>
      <c r="F707" s="36" t="s">
        <v>99</v>
      </c>
      <c r="G707" s="35" t="s">
        <v>297</v>
      </c>
      <c r="H707" s="36" t="str">
        <f t="shared" si="21"/>
        <v>HSD_6571_C1_S06</v>
      </c>
      <c r="I707" s="35">
        <v>492</v>
      </c>
      <c r="J707" s="37" t="s">
        <v>812</v>
      </c>
      <c r="K707" s="38" t="s">
        <v>700</v>
      </c>
      <c r="L707" s="37" t="str">
        <f t="shared" si="20"/>
        <v>P154_H2</v>
      </c>
      <c r="M707" s="48" t="s">
        <v>840</v>
      </c>
      <c r="N707" s="36"/>
      <c r="O707" s="40"/>
      <c r="P707" s="41" t="s">
        <v>98</v>
      </c>
      <c r="Q707" s="42"/>
    </row>
    <row r="708" spans="2:17" x14ac:dyDescent="0.25">
      <c r="B708" s="34">
        <v>703</v>
      </c>
      <c r="C708" s="35" t="s">
        <v>658</v>
      </c>
      <c r="D708" s="36" t="s">
        <v>659</v>
      </c>
      <c r="E708" s="35">
        <v>6571</v>
      </c>
      <c r="F708" s="36" t="s">
        <v>99</v>
      </c>
      <c r="G708" s="35" t="s">
        <v>297</v>
      </c>
      <c r="H708" s="36" t="str">
        <f t="shared" si="21"/>
        <v>HSD_6571_C1_S06</v>
      </c>
      <c r="I708" s="35">
        <v>428</v>
      </c>
      <c r="J708" s="37" t="s">
        <v>812</v>
      </c>
      <c r="K708" s="38" t="s">
        <v>75</v>
      </c>
      <c r="L708" s="37" t="str">
        <f t="shared" si="20"/>
        <v>P154_A1</v>
      </c>
      <c r="M708" s="48" t="s">
        <v>841</v>
      </c>
      <c r="N708" s="36"/>
      <c r="O708" s="40"/>
      <c r="P708" s="41" t="s">
        <v>98</v>
      </c>
      <c r="Q708" s="42"/>
    </row>
    <row r="709" spans="2:17" x14ac:dyDescent="0.25">
      <c r="B709" s="34">
        <v>704</v>
      </c>
      <c r="C709" s="35" t="s">
        <v>658</v>
      </c>
      <c r="D709" s="36" t="s">
        <v>659</v>
      </c>
      <c r="E709" s="35">
        <v>6571</v>
      </c>
      <c r="F709" s="36" t="s">
        <v>99</v>
      </c>
      <c r="G709" s="35" t="s">
        <v>297</v>
      </c>
      <c r="H709" s="36" t="str">
        <f t="shared" si="21"/>
        <v>HSD_6571_C1_S06</v>
      </c>
      <c r="I709" s="35">
        <v>446</v>
      </c>
      <c r="J709" s="37" t="s">
        <v>812</v>
      </c>
      <c r="K709" s="38" t="s">
        <v>99</v>
      </c>
      <c r="L709" s="37" t="str">
        <f t="shared" si="20"/>
        <v>P154_C1</v>
      </c>
      <c r="M709" s="48" t="s">
        <v>842</v>
      </c>
      <c r="N709" s="36"/>
      <c r="O709" s="40"/>
      <c r="P709" s="41" t="s">
        <v>98</v>
      </c>
      <c r="Q709" s="42"/>
    </row>
    <row r="710" spans="2:17" x14ac:dyDescent="0.25">
      <c r="B710" s="34">
        <v>705</v>
      </c>
      <c r="C710" s="35" t="s">
        <v>658</v>
      </c>
      <c r="D710" s="36" t="s">
        <v>659</v>
      </c>
      <c r="E710" s="35">
        <v>6571</v>
      </c>
      <c r="F710" s="36" t="s">
        <v>99</v>
      </c>
      <c r="G710" s="35" t="s">
        <v>297</v>
      </c>
      <c r="H710" s="36" t="str">
        <f t="shared" si="21"/>
        <v>HSD_6571_C1_S06</v>
      </c>
      <c r="I710" s="35">
        <v>486</v>
      </c>
      <c r="J710" s="37" t="s">
        <v>812</v>
      </c>
      <c r="K710" s="38" t="s">
        <v>704</v>
      </c>
      <c r="L710" s="37" t="str">
        <f t="shared" si="20"/>
        <v>P154_G5</v>
      </c>
      <c r="M710" s="48" t="s">
        <v>843</v>
      </c>
      <c r="N710" s="36"/>
      <c r="O710" s="40"/>
      <c r="P710" s="41" t="s">
        <v>98</v>
      </c>
      <c r="Q710" s="42"/>
    </row>
    <row r="711" spans="2:17" x14ac:dyDescent="0.25">
      <c r="B711" s="34">
        <v>706</v>
      </c>
      <c r="C711" s="35" t="s">
        <v>658</v>
      </c>
      <c r="D711" s="36" t="s">
        <v>659</v>
      </c>
      <c r="E711" s="35">
        <v>6571</v>
      </c>
      <c r="F711" s="36" t="s">
        <v>99</v>
      </c>
      <c r="G711" s="35" t="s">
        <v>297</v>
      </c>
      <c r="H711" s="36" t="str">
        <f t="shared" si="21"/>
        <v>HSD_6571_C1_S06</v>
      </c>
      <c r="I711" s="35">
        <v>494</v>
      </c>
      <c r="J711" s="37" t="s">
        <v>812</v>
      </c>
      <c r="K711" s="38" t="s">
        <v>706</v>
      </c>
      <c r="L711" s="37" t="str">
        <f t="shared" si="20"/>
        <v>P154_H4</v>
      </c>
      <c r="M711" s="48" t="s">
        <v>844</v>
      </c>
      <c r="N711" s="36"/>
      <c r="O711" s="40"/>
      <c r="P711" s="41" t="s">
        <v>98</v>
      </c>
      <c r="Q711" s="42"/>
    </row>
    <row r="712" spans="2:17" x14ac:dyDescent="0.25">
      <c r="B712" s="34">
        <v>707</v>
      </c>
      <c r="C712" s="35" t="s">
        <v>658</v>
      </c>
      <c r="D712" s="36" t="s">
        <v>659</v>
      </c>
      <c r="E712" s="35">
        <v>6571</v>
      </c>
      <c r="F712" s="36" t="s">
        <v>99</v>
      </c>
      <c r="G712" s="35" t="s">
        <v>297</v>
      </c>
      <c r="H712" s="36" t="str">
        <f t="shared" si="21"/>
        <v>HSD_6571_C1_S06</v>
      </c>
      <c r="I712" s="35">
        <v>464</v>
      </c>
      <c r="J712" s="37" t="s">
        <v>812</v>
      </c>
      <c r="K712" s="38" t="s">
        <v>119</v>
      </c>
      <c r="L712" s="37" t="str">
        <f t="shared" si="20"/>
        <v>P154_E1</v>
      </c>
      <c r="M712" s="48" t="s">
        <v>845</v>
      </c>
      <c r="N712" s="36" t="s">
        <v>709</v>
      </c>
      <c r="O712" s="40"/>
      <c r="P712" s="41" t="s">
        <v>98</v>
      </c>
      <c r="Q712" s="42"/>
    </row>
    <row r="713" spans="2:17" x14ac:dyDescent="0.25">
      <c r="B713" s="25">
        <v>708</v>
      </c>
      <c r="C713" s="26" t="s">
        <v>846</v>
      </c>
      <c r="D713" s="17" t="s">
        <v>847</v>
      </c>
      <c r="E713" s="26">
        <v>4081</v>
      </c>
      <c r="F713" s="17" t="s">
        <v>99</v>
      </c>
      <c r="G713" s="26" t="s">
        <v>382</v>
      </c>
      <c r="H713" s="17" t="str">
        <f t="shared" si="21"/>
        <v>DMM_4081_C1_S11</v>
      </c>
      <c r="I713" s="26">
        <v>108</v>
      </c>
      <c r="J713" s="18" t="s">
        <v>74</v>
      </c>
      <c r="K713" s="27" t="s">
        <v>159</v>
      </c>
      <c r="L713" s="18" t="str">
        <f t="shared" si="20"/>
        <v>P143_E4</v>
      </c>
      <c r="M713" s="43" t="s">
        <v>848</v>
      </c>
      <c r="O713" s="33"/>
      <c r="P713" s="41" t="s">
        <v>98</v>
      </c>
      <c r="Q713" s="32"/>
    </row>
    <row r="714" spans="2:17" x14ac:dyDescent="0.25">
      <c r="B714" s="25">
        <v>709</v>
      </c>
      <c r="C714" s="26" t="s">
        <v>846</v>
      </c>
      <c r="D714" s="17" t="s">
        <v>847</v>
      </c>
      <c r="E714" s="26">
        <v>4081</v>
      </c>
      <c r="F714" s="17" t="s">
        <v>99</v>
      </c>
      <c r="G714" s="26" t="s">
        <v>382</v>
      </c>
      <c r="H714" s="17" t="str">
        <f t="shared" si="21"/>
        <v>DMM_4081_C1_S11</v>
      </c>
      <c r="I714" s="26">
        <v>106</v>
      </c>
      <c r="J714" s="18" t="s">
        <v>74</v>
      </c>
      <c r="K714" s="27" t="s">
        <v>221</v>
      </c>
      <c r="L714" s="18" t="str">
        <f t="shared" si="20"/>
        <v>P143_C4</v>
      </c>
      <c r="M714" s="43" t="s">
        <v>849</v>
      </c>
      <c r="O714" s="33" t="s">
        <v>1544</v>
      </c>
      <c r="P714" s="41" t="s">
        <v>43</v>
      </c>
      <c r="Q714" s="32"/>
    </row>
    <row r="715" spans="2:17" x14ac:dyDescent="0.25">
      <c r="B715" s="25">
        <v>710</v>
      </c>
      <c r="C715" s="26" t="s">
        <v>846</v>
      </c>
      <c r="D715" s="17" t="s">
        <v>847</v>
      </c>
      <c r="E715" s="26">
        <v>4081</v>
      </c>
      <c r="F715" s="17" t="s">
        <v>99</v>
      </c>
      <c r="G715" s="26" t="s">
        <v>382</v>
      </c>
      <c r="H715" s="17" t="str">
        <f t="shared" si="21"/>
        <v>DMM_4081_C1_S11</v>
      </c>
      <c r="I715" s="26">
        <v>105</v>
      </c>
      <c r="J715" s="18" t="s">
        <v>74</v>
      </c>
      <c r="K715" s="27" t="s">
        <v>223</v>
      </c>
      <c r="L715" s="18" t="str">
        <f t="shared" si="20"/>
        <v>P143_B4</v>
      </c>
      <c r="M715" s="43" t="s">
        <v>850</v>
      </c>
      <c r="O715" s="33"/>
      <c r="P715" s="41" t="s">
        <v>98</v>
      </c>
      <c r="Q715" s="32"/>
    </row>
    <row r="716" spans="2:17" x14ac:dyDescent="0.25">
      <c r="B716" s="25">
        <v>711</v>
      </c>
      <c r="C716" s="26" t="s">
        <v>846</v>
      </c>
      <c r="D716" s="17" t="s">
        <v>847</v>
      </c>
      <c r="E716" s="26">
        <v>4081</v>
      </c>
      <c r="F716" s="17" t="s">
        <v>99</v>
      </c>
      <c r="G716" s="26" t="s">
        <v>382</v>
      </c>
      <c r="H716" s="17" t="str">
        <f t="shared" si="21"/>
        <v>DMM_4081_C1_S11</v>
      </c>
      <c r="I716" s="26">
        <v>107</v>
      </c>
      <c r="J716" s="18" t="s">
        <v>74</v>
      </c>
      <c r="K716" s="27" t="s">
        <v>168</v>
      </c>
      <c r="L716" s="18" t="str">
        <f t="shared" si="20"/>
        <v>P143_D4</v>
      </c>
      <c r="M716" s="43" t="s">
        <v>851</v>
      </c>
      <c r="O716" s="33" t="s">
        <v>1545</v>
      </c>
      <c r="P716" s="41" t="s">
        <v>43</v>
      </c>
      <c r="Q716" s="32"/>
    </row>
    <row r="717" spans="2:17" x14ac:dyDescent="0.25">
      <c r="B717" s="25">
        <v>712</v>
      </c>
      <c r="C717" s="26" t="s">
        <v>846</v>
      </c>
      <c r="D717" s="17" t="s">
        <v>847</v>
      </c>
      <c r="E717" s="26">
        <v>4081</v>
      </c>
      <c r="F717" s="17" t="s">
        <v>99</v>
      </c>
      <c r="G717" s="26" t="s">
        <v>382</v>
      </c>
      <c r="H717" s="17" t="str">
        <f t="shared" si="21"/>
        <v>DMM_4081_C1_S11</v>
      </c>
      <c r="I717" s="26">
        <v>104</v>
      </c>
      <c r="J717" s="18" t="s">
        <v>74</v>
      </c>
      <c r="K717" s="27" t="s">
        <v>101</v>
      </c>
      <c r="L717" s="18" t="str">
        <f t="shared" si="20"/>
        <v>P143_A4</v>
      </c>
      <c r="M717" s="43" t="s">
        <v>852</v>
      </c>
      <c r="O717" s="33"/>
      <c r="P717" s="41" t="s">
        <v>98</v>
      </c>
      <c r="Q717" s="32"/>
    </row>
    <row r="718" spans="2:17" x14ac:dyDescent="0.25">
      <c r="B718" s="25">
        <v>713</v>
      </c>
      <c r="C718" s="26" t="s">
        <v>846</v>
      </c>
      <c r="D718" s="17" t="s">
        <v>847</v>
      </c>
      <c r="E718" s="26">
        <v>4081</v>
      </c>
      <c r="F718" s="17" t="s">
        <v>99</v>
      </c>
      <c r="G718" s="26" t="s">
        <v>435</v>
      </c>
      <c r="H718" s="17" t="str">
        <f t="shared" si="21"/>
        <v>DMM_4081_C1_S12</v>
      </c>
      <c r="I718" s="26">
        <v>110</v>
      </c>
      <c r="J718" s="18" t="s">
        <v>853</v>
      </c>
      <c r="K718" s="27" t="s">
        <v>81</v>
      </c>
      <c r="L718" s="18" t="str">
        <f t="shared" si="20"/>
        <v>P131_A2</v>
      </c>
      <c r="M718" s="43" t="s">
        <v>854</v>
      </c>
      <c r="O718" s="33" t="s">
        <v>1543</v>
      </c>
      <c r="P718" s="41" t="s">
        <v>42</v>
      </c>
      <c r="Q718" s="32"/>
    </row>
    <row r="719" spans="2:17" x14ac:dyDescent="0.25">
      <c r="B719" s="25">
        <v>714</v>
      </c>
      <c r="C719" s="26" t="s">
        <v>846</v>
      </c>
      <c r="D719" s="17" t="s">
        <v>847</v>
      </c>
      <c r="E719" s="26">
        <v>4081</v>
      </c>
      <c r="F719" s="17" t="s">
        <v>99</v>
      </c>
      <c r="G719" s="26" t="s">
        <v>435</v>
      </c>
      <c r="H719" s="17" t="str">
        <f t="shared" si="21"/>
        <v>DMM_4081_C1_S12</v>
      </c>
      <c r="I719" s="26">
        <v>109</v>
      </c>
      <c r="J719" s="18" t="s">
        <v>853</v>
      </c>
      <c r="K719" s="27" t="s">
        <v>75</v>
      </c>
      <c r="L719" s="18" t="str">
        <f t="shared" si="20"/>
        <v>P131_A1</v>
      </c>
      <c r="M719" s="43" t="s">
        <v>855</v>
      </c>
      <c r="O719" s="33"/>
      <c r="P719" s="41" t="s">
        <v>98</v>
      </c>
      <c r="Q719" s="32"/>
    </row>
    <row r="720" spans="2:17" x14ac:dyDescent="0.25">
      <c r="B720" s="25">
        <v>715</v>
      </c>
      <c r="C720" s="26" t="s">
        <v>846</v>
      </c>
      <c r="D720" s="17" t="s">
        <v>847</v>
      </c>
      <c r="E720" s="26">
        <v>4081</v>
      </c>
      <c r="F720" s="17" t="s">
        <v>99</v>
      </c>
      <c r="G720" s="26" t="s">
        <v>435</v>
      </c>
      <c r="H720" s="17" t="str">
        <f t="shared" si="21"/>
        <v>DMM_4081_C1_S12</v>
      </c>
      <c r="I720" s="26">
        <v>113</v>
      </c>
      <c r="J720" s="18" t="s">
        <v>853</v>
      </c>
      <c r="K720" s="27" t="s">
        <v>99</v>
      </c>
      <c r="L720" s="18" t="str">
        <f t="shared" si="20"/>
        <v>P131_C1</v>
      </c>
      <c r="M720" s="43" t="s">
        <v>856</v>
      </c>
      <c r="O720" s="33" t="s">
        <v>1546</v>
      </c>
      <c r="P720" s="41" t="s">
        <v>42</v>
      </c>
      <c r="Q720" s="32"/>
    </row>
    <row r="721" spans="2:17" x14ac:dyDescent="0.25">
      <c r="B721" s="25">
        <v>716</v>
      </c>
      <c r="C721" s="26" t="s">
        <v>846</v>
      </c>
      <c r="D721" s="17" t="s">
        <v>847</v>
      </c>
      <c r="E721" s="26">
        <v>4081</v>
      </c>
      <c r="F721" s="17" t="s">
        <v>99</v>
      </c>
      <c r="G721" s="26" t="s">
        <v>435</v>
      </c>
      <c r="H721" s="17" t="str">
        <f t="shared" si="21"/>
        <v>DMM_4081_C1_S12</v>
      </c>
      <c r="I721" s="26">
        <v>114</v>
      </c>
      <c r="J721" s="18" t="s">
        <v>853</v>
      </c>
      <c r="K721" s="27" t="s">
        <v>100</v>
      </c>
      <c r="L721" s="18" t="str">
        <f t="shared" si="20"/>
        <v>P131_C2</v>
      </c>
      <c r="M721" s="43" t="s">
        <v>857</v>
      </c>
      <c r="O721" s="33"/>
      <c r="P721" s="41" t="s">
        <v>98</v>
      </c>
      <c r="Q721" s="32"/>
    </row>
    <row r="722" spans="2:17" x14ac:dyDescent="0.25">
      <c r="B722" s="25">
        <v>717</v>
      </c>
      <c r="C722" s="26" t="s">
        <v>846</v>
      </c>
      <c r="D722" s="17" t="s">
        <v>847</v>
      </c>
      <c r="E722" s="26">
        <v>4081</v>
      </c>
      <c r="F722" s="17" t="s">
        <v>99</v>
      </c>
      <c r="G722" s="26" t="s">
        <v>490</v>
      </c>
      <c r="H722" s="17" t="str">
        <f t="shared" si="21"/>
        <v>DMM_4081_C1_S13</v>
      </c>
      <c r="I722" s="26">
        <v>111</v>
      </c>
      <c r="J722" s="18" t="s">
        <v>853</v>
      </c>
      <c r="K722" s="27" t="s">
        <v>104</v>
      </c>
      <c r="L722" s="18" t="str">
        <f t="shared" si="20"/>
        <v>P131_A5</v>
      </c>
      <c r="M722" s="43" t="s">
        <v>858</v>
      </c>
      <c r="O722" s="33" t="s">
        <v>1544</v>
      </c>
      <c r="P722" s="41" t="s">
        <v>42</v>
      </c>
      <c r="Q722" s="32"/>
    </row>
    <row r="723" spans="2:17" x14ac:dyDescent="0.25">
      <c r="B723" s="25">
        <v>718</v>
      </c>
      <c r="C723" s="26" t="s">
        <v>846</v>
      </c>
      <c r="D723" s="17" t="s">
        <v>847</v>
      </c>
      <c r="E723" s="26">
        <v>4081</v>
      </c>
      <c r="F723" s="17" t="s">
        <v>99</v>
      </c>
      <c r="G723" s="26" t="s">
        <v>490</v>
      </c>
      <c r="H723" s="17" t="str">
        <f t="shared" si="21"/>
        <v>DMM_4081_C1_S13</v>
      </c>
      <c r="I723" s="26">
        <v>112</v>
      </c>
      <c r="J723" s="18" t="s">
        <v>853</v>
      </c>
      <c r="K723" s="27" t="s">
        <v>105</v>
      </c>
      <c r="L723" s="18" t="str">
        <f t="shared" si="20"/>
        <v>P131_A6</v>
      </c>
      <c r="M723" s="43" t="s">
        <v>859</v>
      </c>
      <c r="O723" s="33"/>
      <c r="P723" s="41" t="s">
        <v>98</v>
      </c>
      <c r="Q723" s="32"/>
    </row>
    <row r="724" spans="2:17" x14ac:dyDescent="0.25">
      <c r="B724" s="25">
        <v>719</v>
      </c>
      <c r="C724" s="26" t="s">
        <v>846</v>
      </c>
      <c r="D724" s="17" t="s">
        <v>847</v>
      </c>
      <c r="E724" s="26">
        <v>4081</v>
      </c>
      <c r="F724" s="17" t="s">
        <v>99</v>
      </c>
      <c r="G724" s="26" t="s">
        <v>490</v>
      </c>
      <c r="H724" s="17" t="str">
        <f t="shared" si="21"/>
        <v>DMM_4081_C1_S13</v>
      </c>
      <c r="I724" s="26">
        <v>118</v>
      </c>
      <c r="J724" s="18" t="s">
        <v>853</v>
      </c>
      <c r="K724" s="27" t="s">
        <v>109</v>
      </c>
      <c r="L724" s="18" t="str">
        <f t="shared" ref="L724:L787" si="22">J724&amp;"_"&amp;K724</f>
        <v>P131_C6</v>
      </c>
      <c r="M724" s="43" t="s">
        <v>860</v>
      </c>
      <c r="O724" s="33" t="s">
        <v>1545</v>
      </c>
      <c r="P724" s="41" t="s">
        <v>42</v>
      </c>
      <c r="Q724" s="32"/>
    </row>
    <row r="725" spans="2:17" x14ac:dyDescent="0.25">
      <c r="B725" s="25">
        <v>720</v>
      </c>
      <c r="C725" s="26" t="s">
        <v>846</v>
      </c>
      <c r="D725" s="17" t="s">
        <v>847</v>
      </c>
      <c r="E725" s="26">
        <v>4081</v>
      </c>
      <c r="F725" s="17" t="s">
        <v>99</v>
      </c>
      <c r="G725" s="26" t="s">
        <v>490</v>
      </c>
      <c r="H725" s="17" t="str">
        <f t="shared" si="21"/>
        <v>DMM_4081_C1_S13</v>
      </c>
      <c r="I725" s="26">
        <v>117</v>
      </c>
      <c r="J725" s="18" t="s">
        <v>853</v>
      </c>
      <c r="K725" s="27" t="s">
        <v>108</v>
      </c>
      <c r="L725" s="18" t="str">
        <f t="shared" si="22"/>
        <v>P131_C5</v>
      </c>
      <c r="M725" s="43" t="s">
        <v>861</v>
      </c>
      <c r="O725" s="33"/>
      <c r="P725" s="41" t="s">
        <v>98</v>
      </c>
      <c r="Q725" s="32"/>
    </row>
    <row r="726" spans="2:17" x14ac:dyDescent="0.25">
      <c r="B726" s="25">
        <v>721</v>
      </c>
      <c r="C726" s="26" t="s">
        <v>846</v>
      </c>
      <c r="D726" s="17" t="s">
        <v>847</v>
      </c>
      <c r="E726" s="26">
        <v>4081</v>
      </c>
      <c r="F726" s="17" t="s">
        <v>99</v>
      </c>
      <c r="G726" s="26" t="s">
        <v>547</v>
      </c>
      <c r="H726" s="17" t="str">
        <f t="shared" ref="H726:H789" si="23">D726&amp;"_"&amp;E726&amp;"_"&amp;F726&amp;"_"&amp;G726</f>
        <v>DMM_4081_C1_S14</v>
      </c>
      <c r="I726" s="26">
        <v>122</v>
      </c>
      <c r="J726" s="18" t="s">
        <v>853</v>
      </c>
      <c r="K726" s="27" t="s">
        <v>129</v>
      </c>
      <c r="L726" s="18" t="str">
        <f t="shared" si="22"/>
        <v>P131_F5</v>
      </c>
      <c r="M726" s="43" t="s">
        <v>862</v>
      </c>
      <c r="O726" s="33" t="s">
        <v>1543</v>
      </c>
      <c r="P726" s="41" t="s">
        <v>43</v>
      </c>
      <c r="Q726" s="32"/>
    </row>
    <row r="727" spans="2:17" x14ac:dyDescent="0.25">
      <c r="B727" s="25">
        <v>722</v>
      </c>
      <c r="C727" s="26" t="s">
        <v>846</v>
      </c>
      <c r="D727" s="17" t="s">
        <v>847</v>
      </c>
      <c r="E727" s="26">
        <v>4081</v>
      </c>
      <c r="F727" s="17" t="s">
        <v>99</v>
      </c>
      <c r="G727" s="26" t="s">
        <v>547</v>
      </c>
      <c r="H727" s="17" t="str">
        <f t="shared" si="23"/>
        <v>DMM_4081_C1_S14</v>
      </c>
      <c r="I727" s="26">
        <v>123</v>
      </c>
      <c r="J727" s="18" t="s">
        <v>853</v>
      </c>
      <c r="K727" s="27" t="s">
        <v>130</v>
      </c>
      <c r="L727" s="18" t="str">
        <f t="shared" si="22"/>
        <v>P131_F6</v>
      </c>
      <c r="M727" s="43" t="s">
        <v>863</v>
      </c>
      <c r="O727" s="33"/>
      <c r="P727" s="41" t="s">
        <v>98</v>
      </c>
      <c r="Q727" s="32"/>
    </row>
    <row r="728" spans="2:17" x14ac:dyDescent="0.25">
      <c r="B728" s="25">
        <v>723</v>
      </c>
      <c r="C728" s="26" t="s">
        <v>846</v>
      </c>
      <c r="D728" s="17" t="s">
        <v>847</v>
      </c>
      <c r="E728" s="26">
        <v>4081</v>
      </c>
      <c r="F728" s="17" t="s">
        <v>99</v>
      </c>
      <c r="G728" s="26" t="s">
        <v>547</v>
      </c>
      <c r="H728" s="17" t="str">
        <f t="shared" si="23"/>
        <v>DMM_4081_C1_S14</v>
      </c>
      <c r="I728" s="26">
        <v>121</v>
      </c>
      <c r="J728" s="18" t="s">
        <v>853</v>
      </c>
      <c r="K728" s="27" t="s">
        <v>125</v>
      </c>
      <c r="L728" s="18" t="str">
        <f t="shared" si="22"/>
        <v>P131_D6</v>
      </c>
      <c r="M728" s="43" t="s">
        <v>864</v>
      </c>
      <c r="O728" s="33" t="s">
        <v>1546</v>
      </c>
      <c r="P728" s="41" t="s">
        <v>43</v>
      </c>
      <c r="Q728" s="32"/>
    </row>
    <row r="729" spans="2:17" x14ac:dyDescent="0.25">
      <c r="B729" s="25">
        <v>724</v>
      </c>
      <c r="C729" s="26" t="s">
        <v>846</v>
      </c>
      <c r="D729" s="17" t="s">
        <v>847</v>
      </c>
      <c r="E729" s="26">
        <v>4081</v>
      </c>
      <c r="F729" s="17" t="s">
        <v>99</v>
      </c>
      <c r="G729" s="26" t="s">
        <v>547</v>
      </c>
      <c r="H729" s="17" t="str">
        <f t="shared" si="23"/>
        <v>DMM_4081_C1_S14</v>
      </c>
      <c r="I729" s="26">
        <v>120</v>
      </c>
      <c r="J729" s="18" t="s">
        <v>853</v>
      </c>
      <c r="K729" s="27" t="s">
        <v>122</v>
      </c>
      <c r="L729" s="18" t="str">
        <f t="shared" si="22"/>
        <v>P131_D5</v>
      </c>
      <c r="M729" s="43" t="s">
        <v>865</v>
      </c>
      <c r="O729" s="33"/>
      <c r="P729" s="41" t="s">
        <v>98</v>
      </c>
      <c r="Q729" s="32"/>
    </row>
    <row r="730" spans="2:17" x14ac:dyDescent="0.25">
      <c r="B730" s="34">
        <v>725</v>
      </c>
      <c r="C730" s="35" t="s">
        <v>866</v>
      </c>
      <c r="D730" s="36" t="s">
        <v>867</v>
      </c>
      <c r="E730" s="35">
        <v>5172</v>
      </c>
      <c r="F730" s="36" t="s">
        <v>99</v>
      </c>
      <c r="G730" s="35" t="s">
        <v>304</v>
      </c>
      <c r="H730" s="36" t="str">
        <f t="shared" si="23"/>
        <v>OSC_5172_C1_S17</v>
      </c>
      <c r="I730" s="35">
        <v>124</v>
      </c>
      <c r="J730" s="37" t="s">
        <v>868</v>
      </c>
      <c r="K730" s="38" t="s">
        <v>75</v>
      </c>
      <c r="L730" s="37" t="str">
        <f t="shared" si="22"/>
        <v>P110_A1</v>
      </c>
      <c r="M730" s="48" t="s">
        <v>869</v>
      </c>
      <c r="N730" s="36"/>
      <c r="O730" s="40"/>
      <c r="P730" s="41" t="s">
        <v>98</v>
      </c>
      <c r="Q730" s="42"/>
    </row>
    <row r="731" spans="2:17" x14ac:dyDescent="0.25">
      <c r="B731" s="34">
        <v>726</v>
      </c>
      <c r="C731" s="35" t="s">
        <v>866</v>
      </c>
      <c r="D731" s="36" t="s">
        <v>867</v>
      </c>
      <c r="E731" s="35">
        <v>5172</v>
      </c>
      <c r="F731" s="36" t="s">
        <v>99</v>
      </c>
      <c r="G731" s="35" t="s">
        <v>304</v>
      </c>
      <c r="H731" s="36" t="str">
        <f t="shared" si="23"/>
        <v>OSC_5172_C1_S17</v>
      </c>
      <c r="I731" s="35">
        <v>127</v>
      </c>
      <c r="J731" s="37" t="s">
        <v>868</v>
      </c>
      <c r="K731" s="38" t="s">
        <v>84</v>
      </c>
      <c r="L731" s="37" t="str">
        <f t="shared" si="22"/>
        <v>P110_B2</v>
      </c>
      <c r="M731" s="48" t="s">
        <v>870</v>
      </c>
      <c r="N731" s="36"/>
      <c r="O731" s="40"/>
      <c r="P731" s="41" t="s">
        <v>98</v>
      </c>
      <c r="Q731" s="42"/>
    </row>
    <row r="732" spans="2:17" x14ac:dyDescent="0.25">
      <c r="B732" s="34">
        <v>727</v>
      </c>
      <c r="C732" s="35" t="s">
        <v>866</v>
      </c>
      <c r="D732" s="36" t="s">
        <v>867</v>
      </c>
      <c r="E732" s="35">
        <v>5172</v>
      </c>
      <c r="F732" s="36" t="s">
        <v>99</v>
      </c>
      <c r="G732" s="35" t="s">
        <v>304</v>
      </c>
      <c r="H732" s="36" t="str">
        <f t="shared" si="23"/>
        <v>OSC_5172_C1_S17</v>
      </c>
      <c r="I732" s="35">
        <v>128</v>
      </c>
      <c r="J732" s="37" t="s">
        <v>868</v>
      </c>
      <c r="K732" s="38" t="s">
        <v>99</v>
      </c>
      <c r="L732" s="37" t="str">
        <f t="shared" si="22"/>
        <v>P110_C1</v>
      </c>
      <c r="M732" s="48" t="s">
        <v>871</v>
      </c>
      <c r="N732" s="36"/>
      <c r="O732" s="40"/>
      <c r="P732" s="41" t="s">
        <v>98</v>
      </c>
      <c r="Q732" s="42"/>
    </row>
    <row r="733" spans="2:17" x14ac:dyDescent="0.25">
      <c r="B733" s="34">
        <v>728</v>
      </c>
      <c r="C733" s="35" t="s">
        <v>866</v>
      </c>
      <c r="D733" s="36" t="s">
        <v>867</v>
      </c>
      <c r="E733" s="35">
        <v>5172</v>
      </c>
      <c r="F733" s="36" t="s">
        <v>99</v>
      </c>
      <c r="G733" s="35" t="s">
        <v>304</v>
      </c>
      <c r="H733" s="36" t="str">
        <f t="shared" si="23"/>
        <v>OSC_5172_C1_S17</v>
      </c>
      <c r="I733" s="35">
        <v>131</v>
      </c>
      <c r="J733" s="37" t="s">
        <v>868</v>
      </c>
      <c r="K733" s="38" t="s">
        <v>118</v>
      </c>
      <c r="L733" s="37" t="str">
        <f t="shared" si="22"/>
        <v>P110_D2</v>
      </c>
      <c r="M733" s="48" t="s">
        <v>872</v>
      </c>
      <c r="N733" s="36"/>
      <c r="O733" s="40"/>
      <c r="P733" s="41" t="s">
        <v>98</v>
      </c>
      <c r="Q733" s="42"/>
    </row>
    <row r="734" spans="2:17" x14ac:dyDescent="0.25">
      <c r="B734" s="34">
        <v>729</v>
      </c>
      <c r="C734" s="35" t="s">
        <v>866</v>
      </c>
      <c r="D734" s="36" t="s">
        <v>867</v>
      </c>
      <c r="E734" s="35">
        <v>5172</v>
      </c>
      <c r="F734" s="36" t="s">
        <v>99</v>
      </c>
      <c r="G734" s="35" t="s">
        <v>304</v>
      </c>
      <c r="H734" s="36" t="str">
        <f t="shared" si="23"/>
        <v>OSC_5172_C1_S17</v>
      </c>
      <c r="I734" s="35">
        <v>132</v>
      </c>
      <c r="J734" s="37" t="s">
        <v>868</v>
      </c>
      <c r="K734" s="38" t="s">
        <v>119</v>
      </c>
      <c r="L734" s="37" t="str">
        <f t="shared" si="22"/>
        <v>P110_E1</v>
      </c>
      <c r="M734" s="48" t="s">
        <v>873</v>
      </c>
      <c r="N734" s="36"/>
      <c r="O734" s="40"/>
      <c r="P734" s="41" t="s">
        <v>98</v>
      </c>
      <c r="Q734" s="42"/>
    </row>
    <row r="735" spans="2:17" x14ac:dyDescent="0.25">
      <c r="B735" s="34">
        <v>730</v>
      </c>
      <c r="C735" s="35" t="s">
        <v>866</v>
      </c>
      <c r="D735" s="36" t="s">
        <v>867</v>
      </c>
      <c r="E735" s="35">
        <v>5172</v>
      </c>
      <c r="F735" s="36" t="s">
        <v>99</v>
      </c>
      <c r="G735" s="35" t="s">
        <v>304</v>
      </c>
      <c r="H735" s="36" t="str">
        <f t="shared" si="23"/>
        <v>OSC_5172_C1_S17</v>
      </c>
      <c r="I735" s="35">
        <v>135</v>
      </c>
      <c r="J735" s="37" t="s">
        <v>868</v>
      </c>
      <c r="K735" s="38" t="s">
        <v>92</v>
      </c>
      <c r="L735" s="37" t="str">
        <f t="shared" si="22"/>
        <v>P110_F2</v>
      </c>
      <c r="M735" s="48" t="s">
        <v>874</v>
      </c>
      <c r="N735" s="36"/>
      <c r="O735" s="40"/>
      <c r="P735" s="41" t="s">
        <v>98</v>
      </c>
      <c r="Q735" s="42"/>
    </row>
    <row r="736" spans="2:17" x14ac:dyDescent="0.25">
      <c r="B736" s="34">
        <v>731</v>
      </c>
      <c r="C736" s="35" t="s">
        <v>866</v>
      </c>
      <c r="D736" s="36" t="s">
        <v>867</v>
      </c>
      <c r="E736" s="35">
        <v>5172</v>
      </c>
      <c r="F736" s="36" t="s">
        <v>99</v>
      </c>
      <c r="G736" s="35" t="s">
        <v>304</v>
      </c>
      <c r="H736" s="36" t="str">
        <f t="shared" si="23"/>
        <v>OSC_5172_C1_S17</v>
      </c>
      <c r="I736" s="35">
        <v>136</v>
      </c>
      <c r="J736" s="37" t="s">
        <v>868</v>
      </c>
      <c r="K736" s="38" t="s">
        <v>875</v>
      </c>
      <c r="L736" s="37" t="str">
        <f t="shared" si="22"/>
        <v>P110_G1</v>
      </c>
      <c r="M736" s="48" t="s">
        <v>876</v>
      </c>
      <c r="N736" s="36"/>
      <c r="O736" s="40"/>
      <c r="P736" s="41" t="s">
        <v>98</v>
      </c>
      <c r="Q736" s="42"/>
    </row>
    <row r="737" spans="2:17" x14ac:dyDescent="0.25">
      <c r="B737" s="34">
        <v>732</v>
      </c>
      <c r="C737" s="35" t="s">
        <v>866</v>
      </c>
      <c r="D737" s="36" t="s">
        <v>867</v>
      </c>
      <c r="E737" s="35">
        <v>5172</v>
      </c>
      <c r="F737" s="36" t="s">
        <v>99</v>
      </c>
      <c r="G737" s="35" t="s">
        <v>304</v>
      </c>
      <c r="H737" s="36" t="str">
        <f t="shared" si="23"/>
        <v>OSC_5172_C1_S17</v>
      </c>
      <c r="I737" s="35">
        <v>137</v>
      </c>
      <c r="J737" s="37" t="s">
        <v>868</v>
      </c>
      <c r="K737" s="38" t="s">
        <v>698</v>
      </c>
      <c r="L737" s="37" t="str">
        <f t="shared" si="22"/>
        <v>P110_G3</v>
      </c>
      <c r="M737" s="48" t="s">
        <v>877</v>
      </c>
      <c r="N737" s="36"/>
      <c r="O737" s="40"/>
      <c r="P737" s="41" t="s">
        <v>98</v>
      </c>
      <c r="Q737" s="42"/>
    </row>
    <row r="738" spans="2:17" x14ac:dyDescent="0.25">
      <c r="B738" s="25">
        <v>733</v>
      </c>
      <c r="C738" s="26" t="s">
        <v>878</v>
      </c>
      <c r="D738" s="17" t="s">
        <v>879</v>
      </c>
      <c r="E738" s="26" t="s">
        <v>880</v>
      </c>
      <c r="F738" s="17" t="s">
        <v>99</v>
      </c>
      <c r="G738" s="26" t="s">
        <v>328</v>
      </c>
      <c r="H738" s="17" t="str">
        <f t="shared" si="23"/>
        <v>SYNC_6674T_C1_S10</v>
      </c>
      <c r="I738" s="26">
        <v>510</v>
      </c>
      <c r="J738" s="18" t="s">
        <v>881</v>
      </c>
      <c r="K738" s="27" t="s">
        <v>99</v>
      </c>
      <c r="L738" s="18" t="str">
        <f t="shared" si="22"/>
        <v>P150_C1</v>
      </c>
      <c r="M738" s="43" t="s">
        <v>882</v>
      </c>
      <c r="O738" s="33"/>
      <c r="P738" s="41" t="s">
        <v>98</v>
      </c>
      <c r="Q738" s="32"/>
    </row>
    <row r="739" spans="2:17" x14ac:dyDescent="0.25">
      <c r="B739" s="25">
        <v>734</v>
      </c>
      <c r="C739" s="26" t="s">
        <v>878</v>
      </c>
      <c r="D739" s="17" t="s">
        <v>879</v>
      </c>
      <c r="E739" s="26" t="s">
        <v>880</v>
      </c>
      <c r="F739" s="17" t="s">
        <v>99</v>
      </c>
      <c r="G739" s="26" t="s">
        <v>328</v>
      </c>
      <c r="H739" s="17" t="str">
        <f t="shared" si="23"/>
        <v>SYNC_6674T_C1_S10</v>
      </c>
      <c r="I739" s="26">
        <v>515</v>
      </c>
      <c r="J739" s="18" t="s">
        <v>881</v>
      </c>
      <c r="K739" s="27" t="s">
        <v>118</v>
      </c>
      <c r="L739" s="18" t="str">
        <f t="shared" si="22"/>
        <v>P150_D2</v>
      </c>
      <c r="M739" s="43" t="s">
        <v>883</v>
      </c>
      <c r="O739" s="33"/>
      <c r="P739" s="41" t="s">
        <v>98</v>
      </c>
      <c r="Q739" s="32"/>
    </row>
    <row r="740" spans="2:17" x14ac:dyDescent="0.25">
      <c r="B740" s="25">
        <v>735</v>
      </c>
      <c r="C740" s="26" t="s">
        <v>878</v>
      </c>
      <c r="D740" s="17" t="s">
        <v>879</v>
      </c>
      <c r="E740" s="26" t="s">
        <v>880</v>
      </c>
      <c r="F740" s="17" t="s">
        <v>99</v>
      </c>
      <c r="G740" s="26" t="s">
        <v>328</v>
      </c>
      <c r="H740" s="17" t="str">
        <f t="shared" si="23"/>
        <v>SYNC_6674T_C1_S10</v>
      </c>
      <c r="I740" s="26">
        <v>518</v>
      </c>
      <c r="J740" s="18" t="s">
        <v>881</v>
      </c>
      <c r="K740" s="27" t="s">
        <v>119</v>
      </c>
      <c r="L740" s="18" t="str">
        <f t="shared" si="22"/>
        <v>P150_E1</v>
      </c>
      <c r="M740" s="43" t="s">
        <v>884</v>
      </c>
      <c r="O740" s="33"/>
      <c r="P740" s="41" t="s">
        <v>98</v>
      </c>
      <c r="Q740" s="32"/>
    </row>
    <row r="741" spans="2:17" x14ac:dyDescent="0.25">
      <c r="B741" s="25">
        <v>736</v>
      </c>
      <c r="C741" s="26" t="s">
        <v>878</v>
      </c>
      <c r="D741" s="17" t="s">
        <v>879</v>
      </c>
      <c r="E741" s="26" t="s">
        <v>880</v>
      </c>
      <c r="F741" s="17" t="s">
        <v>99</v>
      </c>
      <c r="G741" s="26" t="s">
        <v>328</v>
      </c>
      <c r="H741" s="17" t="str">
        <f t="shared" si="23"/>
        <v>SYNC_6674T_C1_S10</v>
      </c>
      <c r="I741" s="26">
        <v>523</v>
      </c>
      <c r="J741" s="18" t="s">
        <v>881</v>
      </c>
      <c r="K741" s="27" t="s">
        <v>92</v>
      </c>
      <c r="L741" s="18" t="str">
        <f t="shared" si="22"/>
        <v>P150_F2</v>
      </c>
      <c r="M741" s="43" t="s">
        <v>885</v>
      </c>
      <c r="O741" s="33"/>
      <c r="P741" s="41" t="s">
        <v>98</v>
      </c>
      <c r="Q741" s="32"/>
    </row>
    <row r="742" spans="2:17" x14ac:dyDescent="0.25">
      <c r="B742" s="25">
        <v>737</v>
      </c>
      <c r="C742" s="26" t="s">
        <v>878</v>
      </c>
      <c r="D742" s="17" t="s">
        <v>879</v>
      </c>
      <c r="E742" s="26" t="s">
        <v>880</v>
      </c>
      <c r="F742" s="17" t="s">
        <v>99</v>
      </c>
      <c r="G742" s="26" t="s">
        <v>328</v>
      </c>
      <c r="H742" s="17" t="str">
        <f t="shared" si="23"/>
        <v>SYNC_6674T_C1_S10</v>
      </c>
      <c r="I742" s="26">
        <v>526</v>
      </c>
      <c r="J742" s="18" t="s">
        <v>881</v>
      </c>
      <c r="K742" s="27" t="s">
        <v>875</v>
      </c>
      <c r="L742" s="18" t="str">
        <f t="shared" si="22"/>
        <v>P150_G1</v>
      </c>
      <c r="M742" s="43" t="s">
        <v>886</v>
      </c>
      <c r="O742" s="33"/>
      <c r="P742" s="41" t="s">
        <v>98</v>
      </c>
      <c r="Q742" s="32"/>
    </row>
    <row r="743" spans="2:17" x14ac:dyDescent="0.25">
      <c r="B743" s="25">
        <v>738</v>
      </c>
      <c r="C743" s="26" t="s">
        <v>878</v>
      </c>
      <c r="D743" s="17" t="s">
        <v>879</v>
      </c>
      <c r="E743" s="26" t="s">
        <v>880</v>
      </c>
      <c r="F743" s="17" t="s">
        <v>99</v>
      </c>
      <c r="G743" s="26" t="s">
        <v>328</v>
      </c>
      <c r="H743" s="17" t="str">
        <f t="shared" si="23"/>
        <v>SYNC_6674T_C1_S10</v>
      </c>
      <c r="I743" s="26">
        <v>532</v>
      </c>
      <c r="J743" s="18" t="s">
        <v>881</v>
      </c>
      <c r="K743" s="27" t="s">
        <v>700</v>
      </c>
      <c r="L743" s="18" t="str">
        <f t="shared" si="22"/>
        <v>P150_H2</v>
      </c>
      <c r="M743" s="43" t="s">
        <v>887</v>
      </c>
      <c r="O743" s="33"/>
      <c r="P743" s="41" t="s">
        <v>98</v>
      </c>
      <c r="Q743" s="32"/>
    </row>
    <row r="744" spans="2:17" x14ac:dyDescent="0.25">
      <c r="B744" s="25">
        <v>739</v>
      </c>
      <c r="C744" s="26" t="s">
        <v>878</v>
      </c>
      <c r="D744" s="17" t="s">
        <v>879</v>
      </c>
      <c r="E744" s="26" t="s">
        <v>880</v>
      </c>
      <c r="F744" s="17" t="s">
        <v>99</v>
      </c>
      <c r="G744" s="26" t="s">
        <v>328</v>
      </c>
      <c r="H744" s="17" t="str">
        <f t="shared" si="23"/>
        <v>SYNC_6674T_C1_S10</v>
      </c>
      <c r="I744" s="26">
        <v>506</v>
      </c>
      <c r="J744" s="18" t="s">
        <v>881</v>
      </c>
      <c r="K744" s="27" t="s">
        <v>84</v>
      </c>
      <c r="L744" s="18" t="str">
        <f t="shared" si="22"/>
        <v>P150_B2</v>
      </c>
      <c r="M744" s="43" t="s">
        <v>888</v>
      </c>
      <c r="O744" s="33"/>
      <c r="P744" s="41" t="s">
        <v>98</v>
      </c>
      <c r="Q744" s="32"/>
    </row>
    <row r="745" spans="2:17" x14ac:dyDescent="0.25">
      <c r="B745" s="25">
        <v>740</v>
      </c>
      <c r="C745" s="26" t="s">
        <v>878</v>
      </c>
      <c r="D745" s="17" t="s">
        <v>879</v>
      </c>
      <c r="E745" s="26" t="s">
        <v>880</v>
      </c>
      <c r="F745" s="17" t="s">
        <v>99</v>
      </c>
      <c r="G745" s="26" t="s">
        <v>328</v>
      </c>
      <c r="H745" s="17" t="str">
        <f t="shared" si="23"/>
        <v>SYNC_6674T_C1_S10</v>
      </c>
      <c r="I745" s="26">
        <v>500</v>
      </c>
      <c r="J745" s="18" t="s">
        <v>881</v>
      </c>
      <c r="K745" s="27" t="s">
        <v>75</v>
      </c>
      <c r="L745" s="18" t="str">
        <f t="shared" si="22"/>
        <v>P150_A1</v>
      </c>
      <c r="M745" s="43" t="s">
        <v>889</v>
      </c>
      <c r="O745" s="33"/>
      <c r="P745" s="41" t="s">
        <v>98</v>
      </c>
      <c r="Q745" s="32"/>
    </row>
    <row r="746" spans="2:17" x14ac:dyDescent="0.25">
      <c r="B746" s="34">
        <v>741</v>
      </c>
      <c r="C746" s="35" t="s">
        <v>890</v>
      </c>
      <c r="D746" s="36" t="s">
        <v>891</v>
      </c>
      <c r="E746" s="35">
        <v>6368</v>
      </c>
      <c r="F746" s="36" t="s">
        <v>99</v>
      </c>
      <c r="G746" s="35" t="s">
        <v>291</v>
      </c>
      <c r="H746" s="36" t="str">
        <f t="shared" si="23"/>
        <v>DAQ_6368_C1_S09</v>
      </c>
      <c r="I746" s="35">
        <v>607</v>
      </c>
      <c r="J746" s="37" t="s">
        <v>892</v>
      </c>
      <c r="K746" s="38" t="s">
        <v>130</v>
      </c>
      <c r="L746" s="37" t="str">
        <f t="shared" si="22"/>
        <v>P127_F6</v>
      </c>
      <c r="M746" s="48" t="s">
        <v>893</v>
      </c>
      <c r="N746" s="36"/>
      <c r="O746" s="40"/>
      <c r="P746" s="41" t="s">
        <v>98</v>
      </c>
      <c r="Q746" s="42"/>
    </row>
    <row r="747" spans="2:17" x14ac:dyDescent="0.25">
      <c r="B747" s="34">
        <v>742</v>
      </c>
      <c r="C747" s="35" t="s">
        <v>890</v>
      </c>
      <c r="D747" s="36" t="s">
        <v>891</v>
      </c>
      <c r="E747" s="35">
        <v>6368</v>
      </c>
      <c r="F747" s="36" t="s">
        <v>99</v>
      </c>
      <c r="G747" s="35" t="s">
        <v>291</v>
      </c>
      <c r="H747" s="36" t="str">
        <f t="shared" si="23"/>
        <v>DAQ_6368_C1_S09</v>
      </c>
      <c r="I747" s="35">
        <v>606</v>
      </c>
      <c r="J747" s="37" t="s">
        <v>892</v>
      </c>
      <c r="K747" s="38" t="s">
        <v>129</v>
      </c>
      <c r="L747" s="37" t="str">
        <f t="shared" si="22"/>
        <v>P127_F5</v>
      </c>
      <c r="M747" s="48" t="s">
        <v>894</v>
      </c>
      <c r="N747" s="36"/>
      <c r="O747" s="40"/>
      <c r="P747" s="41" t="s">
        <v>98</v>
      </c>
      <c r="Q747" s="42"/>
    </row>
    <row r="748" spans="2:17" x14ac:dyDescent="0.25">
      <c r="B748" s="34">
        <v>743</v>
      </c>
      <c r="C748" s="35" t="s">
        <v>890</v>
      </c>
      <c r="D748" s="36" t="s">
        <v>891</v>
      </c>
      <c r="E748" s="35">
        <v>6368</v>
      </c>
      <c r="F748" s="36" t="s">
        <v>99</v>
      </c>
      <c r="G748" s="35" t="s">
        <v>291</v>
      </c>
      <c r="H748" s="36" t="str">
        <f t="shared" si="23"/>
        <v>DAQ_6368_C1_S09</v>
      </c>
      <c r="I748" s="35">
        <v>604</v>
      </c>
      <c r="J748" s="37" t="s">
        <v>892</v>
      </c>
      <c r="K748" s="38" t="s">
        <v>188</v>
      </c>
      <c r="L748" s="37" t="str">
        <f t="shared" si="22"/>
        <v>P127_F3</v>
      </c>
      <c r="M748" s="48" t="s">
        <v>895</v>
      </c>
      <c r="N748" s="36"/>
      <c r="O748" s="40"/>
      <c r="P748" s="41" t="s">
        <v>98</v>
      </c>
      <c r="Q748" s="42"/>
    </row>
    <row r="749" spans="2:17" x14ac:dyDescent="0.25">
      <c r="B749" s="34">
        <v>744</v>
      </c>
      <c r="C749" s="35" t="s">
        <v>890</v>
      </c>
      <c r="D749" s="36" t="s">
        <v>891</v>
      </c>
      <c r="E749" s="35">
        <v>6368</v>
      </c>
      <c r="F749" s="36" t="s">
        <v>99</v>
      </c>
      <c r="G749" s="35" t="s">
        <v>291</v>
      </c>
      <c r="H749" s="36" t="str">
        <f t="shared" si="23"/>
        <v>DAQ_6368_C1_S09</v>
      </c>
      <c r="I749" s="35">
        <v>603</v>
      </c>
      <c r="J749" s="37" t="s">
        <v>892</v>
      </c>
      <c r="K749" s="38" t="s">
        <v>92</v>
      </c>
      <c r="L749" s="37" t="str">
        <f t="shared" si="22"/>
        <v>P127_F2</v>
      </c>
      <c r="M749" s="48" t="s">
        <v>896</v>
      </c>
      <c r="N749" s="36"/>
      <c r="O749" s="40"/>
      <c r="P749" s="41" t="s">
        <v>98</v>
      </c>
      <c r="Q749" s="42"/>
    </row>
    <row r="750" spans="2:17" x14ac:dyDescent="0.25">
      <c r="B750" s="34">
        <v>745</v>
      </c>
      <c r="C750" s="35" t="s">
        <v>890</v>
      </c>
      <c r="D750" s="36" t="s">
        <v>891</v>
      </c>
      <c r="E750" s="35">
        <v>6368</v>
      </c>
      <c r="F750" s="36" t="s">
        <v>99</v>
      </c>
      <c r="G750" s="35" t="s">
        <v>291</v>
      </c>
      <c r="H750" s="36" t="str">
        <f t="shared" si="23"/>
        <v>DAQ_6368_C1_S09</v>
      </c>
      <c r="I750" s="35">
        <v>597</v>
      </c>
      <c r="J750" s="37" t="s">
        <v>892</v>
      </c>
      <c r="K750" s="38" t="s">
        <v>120</v>
      </c>
      <c r="L750" s="37" t="str">
        <f t="shared" si="22"/>
        <v>P127_E2</v>
      </c>
      <c r="M750" s="48" t="s">
        <v>897</v>
      </c>
      <c r="N750" s="36"/>
      <c r="O750" s="40"/>
      <c r="P750" s="41" t="s">
        <v>98</v>
      </c>
      <c r="Q750" s="42"/>
    </row>
    <row r="751" spans="2:17" x14ac:dyDescent="0.25">
      <c r="B751" s="34">
        <v>746</v>
      </c>
      <c r="C751" s="35" t="s">
        <v>890</v>
      </c>
      <c r="D751" s="36" t="s">
        <v>891</v>
      </c>
      <c r="E751" s="35">
        <v>6368</v>
      </c>
      <c r="F751" s="36" t="s">
        <v>99</v>
      </c>
      <c r="G751" s="35" t="s">
        <v>291</v>
      </c>
      <c r="H751" s="36" t="str">
        <f t="shared" si="23"/>
        <v>DAQ_6368_C1_S09</v>
      </c>
      <c r="I751" s="35">
        <v>598</v>
      </c>
      <c r="J751" s="37" t="s">
        <v>892</v>
      </c>
      <c r="K751" s="38" t="s">
        <v>91</v>
      </c>
      <c r="L751" s="37" t="str">
        <f t="shared" si="22"/>
        <v>P127_E3</v>
      </c>
      <c r="M751" s="48" t="s">
        <v>898</v>
      </c>
      <c r="N751" s="36"/>
      <c r="O751" s="40"/>
      <c r="P751" s="41" t="s">
        <v>98</v>
      </c>
      <c r="Q751" s="42"/>
    </row>
    <row r="752" spans="2:17" x14ac:dyDescent="0.25">
      <c r="B752" s="34">
        <v>747</v>
      </c>
      <c r="C752" s="35" t="s">
        <v>890</v>
      </c>
      <c r="D752" s="36" t="s">
        <v>891</v>
      </c>
      <c r="E752" s="35">
        <v>6368</v>
      </c>
      <c r="F752" s="36" t="s">
        <v>99</v>
      </c>
      <c r="G752" s="35" t="s">
        <v>291</v>
      </c>
      <c r="H752" s="36" t="str">
        <f t="shared" si="23"/>
        <v>DAQ_6368_C1_S09</v>
      </c>
      <c r="I752" s="35">
        <v>600</v>
      </c>
      <c r="J752" s="37" t="s">
        <v>892</v>
      </c>
      <c r="K752" s="38" t="s">
        <v>126</v>
      </c>
      <c r="L752" s="37" t="str">
        <f t="shared" si="22"/>
        <v>P127_E5</v>
      </c>
      <c r="M752" s="48" t="s">
        <v>899</v>
      </c>
      <c r="N752" s="36"/>
      <c r="O752" s="40"/>
      <c r="P752" s="41" t="s">
        <v>98</v>
      </c>
      <c r="Q752" s="42"/>
    </row>
    <row r="753" spans="2:17" x14ac:dyDescent="0.25">
      <c r="B753" s="34">
        <v>748</v>
      </c>
      <c r="C753" s="35" t="s">
        <v>890</v>
      </c>
      <c r="D753" s="36" t="s">
        <v>891</v>
      </c>
      <c r="E753" s="35">
        <v>6368</v>
      </c>
      <c r="F753" s="36" t="s">
        <v>99</v>
      </c>
      <c r="G753" s="35" t="s">
        <v>291</v>
      </c>
      <c r="H753" s="36" t="str">
        <f t="shared" si="23"/>
        <v>DAQ_6368_C1_S09</v>
      </c>
      <c r="I753" s="35">
        <v>601</v>
      </c>
      <c r="J753" s="37" t="s">
        <v>892</v>
      </c>
      <c r="K753" s="38" t="s">
        <v>127</v>
      </c>
      <c r="L753" s="37" t="str">
        <f t="shared" si="22"/>
        <v>P127_E6</v>
      </c>
      <c r="M753" s="48" t="s">
        <v>900</v>
      </c>
      <c r="N753" s="36"/>
      <c r="O753" s="40"/>
      <c r="P753" s="41" t="s">
        <v>98</v>
      </c>
      <c r="Q753" s="42"/>
    </row>
    <row r="754" spans="2:17" x14ac:dyDescent="0.25">
      <c r="B754" s="34">
        <v>749</v>
      </c>
      <c r="C754" s="35" t="s">
        <v>890</v>
      </c>
      <c r="D754" s="36" t="s">
        <v>891</v>
      </c>
      <c r="E754" s="35">
        <v>6368</v>
      </c>
      <c r="F754" s="36" t="s">
        <v>99</v>
      </c>
      <c r="G754" s="35" t="s">
        <v>291</v>
      </c>
      <c r="H754" s="36" t="str">
        <f t="shared" si="23"/>
        <v>DAQ_6368_C1_S09</v>
      </c>
      <c r="I754" s="35">
        <v>571</v>
      </c>
      <c r="J754" s="37" t="s">
        <v>901</v>
      </c>
      <c r="K754" s="38" t="s">
        <v>130</v>
      </c>
      <c r="L754" s="37" t="str">
        <f t="shared" si="22"/>
        <v>P115_F6</v>
      </c>
      <c r="M754" s="48" t="s">
        <v>902</v>
      </c>
      <c r="N754" s="36"/>
      <c r="O754" s="40"/>
      <c r="P754" s="41" t="s">
        <v>98</v>
      </c>
      <c r="Q754" s="42"/>
    </row>
    <row r="755" spans="2:17" x14ac:dyDescent="0.25">
      <c r="B755" s="34">
        <v>750</v>
      </c>
      <c r="C755" s="35" t="s">
        <v>890</v>
      </c>
      <c r="D755" s="36" t="s">
        <v>891</v>
      </c>
      <c r="E755" s="35">
        <v>6368</v>
      </c>
      <c r="F755" s="36" t="s">
        <v>99</v>
      </c>
      <c r="G755" s="35" t="s">
        <v>291</v>
      </c>
      <c r="H755" s="36" t="str">
        <f t="shared" si="23"/>
        <v>DAQ_6368_C1_S09</v>
      </c>
      <c r="I755" s="35">
        <v>570</v>
      </c>
      <c r="J755" s="37" t="s">
        <v>901</v>
      </c>
      <c r="K755" s="38" t="s">
        <v>129</v>
      </c>
      <c r="L755" s="37" t="str">
        <f t="shared" si="22"/>
        <v>P115_F5</v>
      </c>
      <c r="M755" s="48" t="s">
        <v>903</v>
      </c>
      <c r="N755" s="36"/>
      <c r="O755" s="40"/>
      <c r="P755" s="41" t="s">
        <v>98</v>
      </c>
      <c r="Q755" s="42"/>
    </row>
    <row r="756" spans="2:17" x14ac:dyDescent="0.25">
      <c r="B756" s="34">
        <v>751</v>
      </c>
      <c r="C756" s="35" t="s">
        <v>890</v>
      </c>
      <c r="D756" s="36" t="s">
        <v>891</v>
      </c>
      <c r="E756" s="35">
        <v>6368</v>
      </c>
      <c r="F756" s="36" t="s">
        <v>99</v>
      </c>
      <c r="G756" s="35" t="s">
        <v>291</v>
      </c>
      <c r="H756" s="36" t="str">
        <f t="shared" si="23"/>
        <v>DAQ_6368_C1_S09</v>
      </c>
      <c r="I756" s="35">
        <v>568</v>
      </c>
      <c r="J756" s="37" t="s">
        <v>901</v>
      </c>
      <c r="K756" s="38" t="s">
        <v>188</v>
      </c>
      <c r="L756" s="37" t="str">
        <f t="shared" si="22"/>
        <v>P115_F3</v>
      </c>
      <c r="M756" s="48" t="s">
        <v>904</v>
      </c>
      <c r="N756" s="36"/>
      <c r="O756" s="40"/>
      <c r="P756" s="41" t="s">
        <v>98</v>
      </c>
      <c r="Q756" s="42"/>
    </row>
    <row r="757" spans="2:17" x14ac:dyDescent="0.25">
      <c r="B757" s="34">
        <v>752</v>
      </c>
      <c r="C757" s="35" t="s">
        <v>890</v>
      </c>
      <c r="D757" s="36" t="s">
        <v>891</v>
      </c>
      <c r="E757" s="35">
        <v>6368</v>
      </c>
      <c r="F757" s="36" t="s">
        <v>99</v>
      </c>
      <c r="G757" s="35" t="s">
        <v>291</v>
      </c>
      <c r="H757" s="36" t="str">
        <f t="shared" si="23"/>
        <v>DAQ_6368_C1_S09</v>
      </c>
      <c r="I757" s="35">
        <v>567</v>
      </c>
      <c r="J757" s="37" t="s">
        <v>901</v>
      </c>
      <c r="K757" s="38" t="s">
        <v>92</v>
      </c>
      <c r="L757" s="37" t="str">
        <f t="shared" si="22"/>
        <v>P115_F2</v>
      </c>
      <c r="M757" s="48" t="s">
        <v>905</v>
      </c>
      <c r="N757" s="36"/>
      <c r="O757" s="40"/>
      <c r="P757" s="41" t="s">
        <v>98</v>
      </c>
      <c r="Q757" s="42"/>
    </row>
    <row r="758" spans="2:17" x14ac:dyDescent="0.25">
      <c r="B758" s="34">
        <v>753</v>
      </c>
      <c r="C758" s="35" t="s">
        <v>890</v>
      </c>
      <c r="D758" s="36" t="s">
        <v>891</v>
      </c>
      <c r="E758" s="35">
        <v>6368</v>
      </c>
      <c r="F758" s="36" t="s">
        <v>99</v>
      </c>
      <c r="G758" s="35" t="s">
        <v>291</v>
      </c>
      <c r="H758" s="36" t="str">
        <f t="shared" si="23"/>
        <v>DAQ_6368_C1_S09</v>
      </c>
      <c r="I758" s="35">
        <v>561</v>
      </c>
      <c r="J758" s="37" t="s">
        <v>901</v>
      </c>
      <c r="K758" s="38" t="s">
        <v>120</v>
      </c>
      <c r="L758" s="37" t="str">
        <f t="shared" si="22"/>
        <v>P115_E2</v>
      </c>
      <c r="M758" s="48" t="s">
        <v>906</v>
      </c>
      <c r="N758" s="36"/>
      <c r="O758" s="40"/>
      <c r="P758" s="41" t="s">
        <v>98</v>
      </c>
      <c r="Q758" s="42"/>
    </row>
    <row r="759" spans="2:17" x14ac:dyDescent="0.25">
      <c r="B759" s="34">
        <v>754</v>
      </c>
      <c r="C759" s="35" t="s">
        <v>890</v>
      </c>
      <c r="D759" s="36" t="s">
        <v>891</v>
      </c>
      <c r="E759" s="35">
        <v>6368</v>
      </c>
      <c r="F759" s="36" t="s">
        <v>99</v>
      </c>
      <c r="G759" s="35" t="s">
        <v>291</v>
      </c>
      <c r="H759" s="36" t="str">
        <f t="shared" si="23"/>
        <v>DAQ_6368_C1_S09</v>
      </c>
      <c r="I759" s="35">
        <v>562</v>
      </c>
      <c r="J759" s="37" t="s">
        <v>901</v>
      </c>
      <c r="K759" s="38" t="s">
        <v>91</v>
      </c>
      <c r="L759" s="37" t="str">
        <f t="shared" si="22"/>
        <v>P115_E3</v>
      </c>
      <c r="M759" s="48" t="s">
        <v>907</v>
      </c>
      <c r="N759" s="36"/>
      <c r="O759" s="40"/>
      <c r="P759" s="41" t="s">
        <v>98</v>
      </c>
      <c r="Q759" s="42"/>
    </row>
    <row r="760" spans="2:17" x14ac:dyDescent="0.25">
      <c r="B760" s="34">
        <v>755</v>
      </c>
      <c r="C760" s="35" t="s">
        <v>890</v>
      </c>
      <c r="D760" s="36" t="s">
        <v>891</v>
      </c>
      <c r="E760" s="35">
        <v>6368</v>
      </c>
      <c r="F760" s="36" t="s">
        <v>99</v>
      </c>
      <c r="G760" s="35" t="s">
        <v>291</v>
      </c>
      <c r="H760" s="36" t="str">
        <f t="shared" si="23"/>
        <v>DAQ_6368_C1_S09</v>
      </c>
      <c r="I760" s="35">
        <v>564</v>
      </c>
      <c r="J760" s="37" t="s">
        <v>901</v>
      </c>
      <c r="K760" s="38" t="s">
        <v>126</v>
      </c>
      <c r="L760" s="37" t="str">
        <f t="shared" si="22"/>
        <v>P115_E5</v>
      </c>
      <c r="M760" s="48" t="s">
        <v>908</v>
      </c>
      <c r="N760" s="36"/>
      <c r="O760" s="40"/>
      <c r="P760" s="41" t="s">
        <v>98</v>
      </c>
      <c r="Q760" s="42"/>
    </row>
    <row r="761" spans="2:17" x14ac:dyDescent="0.25">
      <c r="B761" s="34">
        <v>756</v>
      </c>
      <c r="C761" s="35" t="s">
        <v>890</v>
      </c>
      <c r="D761" s="36" t="s">
        <v>891</v>
      </c>
      <c r="E761" s="35">
        <v>6368</v>
      </c>
      <c r="F761" s="36" t="s">
        <v>99</v>
      </c>
      <c r="G761" s="35" t="s">
        <v>291</v>
      </c>
      <c r="H761" s="36" t="str">
        <f t="shared" si="23"/>
        <v>DAQ_6368_C1_S09</v>
      </c>
      <c r="I761" s="35">
        <v>565</v>
      </c>
      <c r="J761" s="37" t="s">
        <v>901</v>
      </c>
      <c r="K761" s="38" t="s">
        <v>127</v>
      </c>
      <c r="L761" s="37" t="str">
        <f t="shared" si="22"/>
        <v>P115_E6</v>
      </c>
      <c r="M761" s="48" t="s">
        <v>909</v>
      </c>
      <c r="N761" s="36"/>
      <c r="O761" s="40"/>
      <c r="P761" s="41" t="s">
        <v>98</v>
      </c>
      <c r="Q761" s="42"/>
    </row>
    <row r="762" spans="2:17" x14ac:dyDescent="0.25">
      <c r="B762" s="34">
        <v>757</v>
      </c>
      <c r="C762" s="35" t="s">
        <v>890</v>
      </c>
      <c r="D762" s="36" t="s">
        <v>891</v>
      </c>
      <c r="E762" s="35">
        <v>6368</v>
      </c>
      <c r="F762" s="36" t="s">
        <v>99</v>
      </c>
      <c r="G762" s="35" t="s">
        <v>291</v>
      </c>
      <c r="H762" s="36" t="str">
        <f t="shared" si="23"/>
        <v>DAQ_6368_C1_S09</v>
      </c>
      <c r="I762" s="35">
        <v>559</v>
      </c>
      <c r="J762" s="37" t="s">
        <v>901</v>
      </c>
      <c r="K762" s="38" t="s">
        <v>125</v>
      </c>
      <c r="L762" s="37" t="str">
        <f t="shared" si="22"/>
        <v>P115_D6</v>
      </c>
      <c r="M762" s="48" t="s">
        <v>910</v>
      </c>
      <c r="N762" s="36"/>
      <c r="O762" s="40"/>
      <c r="P762" s="41" t="s">
        <v>98</v>
      </c>
      <c r="Q762" s="42"/>
    </row>
    <row r="763" spans="2:17" x14ac:dyDescent="0.25">
      <c r="B763" s="34">
        <v>758</v>
      </c>
      <c r="C763" s="35" t="s">
        <v>890</v>
      </c>
      <c r="D763" s="36" t="s">
        <v>891</v>
      </c>
      <c r="E763" s="35">
        <v>6368</v>
      </c>
      <c r="F763" s="36" t="s">
        <v>99</v>
      </c>
      <c r="G763" s="35" t="s">
        <v>291</v>
      </c>
      <c r="H763" s="36" t="str">
        <f t="shared" si="23"/>
        <v>DAQ_6368_C1_S09</v>
      </c>
      <c r="I763" s="35">
        <v>558</v>
      </c>
      <c r="J763" s="37" t="s">
        <v>901</v>
      </c>
      <c r="K763" s="38" t="s">
        <v>122</v>
      </c>
      <c r="L763" s="37" t="str">
        <f t="shared" si="22"/>
        <v>P115_D5</v>
      </c>
      <c r="M763" s="48" t="s">
        <v>911</v>
      </c>
      <c r="N763" s="36"/>
      <c r="O763" s="40"/>
      <c r="P763" s="41" t="s">
        <v>98</v>
      </c>
      <c r="Q763" s="42"/>
    </row>
    <row r="764" spans="2:17" x14ac:dyDescent="0.25">
      <c r="B764" s="34">
        <v>759</v>
      </c>
      <c r="C764" s="35" t="s">
        <v>890</v>
      </c>
      <c r="D764" s="36" t="s">
        <v>891</v>
      </c>
      <c r="E764" s="35">
        <v>6368</v>
      </c>
      <c r="F764" s="36" t="s">
        <v>99</v>
      </c>
      <c r="G764" s="35" t="s">
        <v>291</v>
      </c>
      <c r="H764" s="36" t="str">
        <f t="shared" si="23"/>
        <v>DAQ_6368_C1_S09</v>
      </c>
      <c r="I764" s="35">
        <v>556</v>
      </c>
      <c r="J764" s="37" t="s">
        <v>901</v>
      </c>
      <c r="K764" s="38" t="s">
        <v>89</v>
      </c>
      <c r="L764" s="37" t="str">
        <f t="shared" si="22"/>
        <v>P115_D3</v>
      </c>
      <c r="M764" s="48" t="s">
        <v>912</v>
      </c>
      <c r="N764" s="36"/>
      <c r="O764" s="40"/>
      <c r="P764" s="41" t="s">
        <v>98</v>
      </c>
      <c r="Q764" s="42"/>
    </row>
    <row r="765" spans="2:17" x14ac:dyDescent="0.25">
      <c r="B765" s="34">
        <v>760</v>
      </c>
      <c r="C765" s="35" t="s">
        <v>890</v>
      </c>
      <c r="D765" s="36" t="s">
        <v>891</v>
      </c>
      <c r="E765" s="35">
        <v>6368</v>
      </c>
      <c r="F765" s="36" t="s">
        <v>99</v>
      </c>
      <c r="G765" s="35" t="s">
        <v>291</v>
      </c>
      <c r="H765" s="36" t="str">
        <f t="shared" si="23"/>
        <v>DAQ_6368_C1_S09</v>
      </c>
      <c r="I765" s="35">
        <v>555</v>
      </c>
      <c r="J765" s="37" t="s">
        <v>901</v>
      </c>
      <c r="K765" s="38" t="s">
        <v>118</v>
      </c>
      <c r="L765" s="37" t="str">
        <f t="shared" si="22"/>
        <v>P115_D2</v>
      </c>
      <c r="M765" s="48" t="s">
        <v>913</v>
      </c>
      <c r="N765" s="36"/>
      <c r="O765" s="40"/>
      <c r="P765" s="41" t="s">
        <v>98</v>
      </c>
      <c r="Q765" s="42"/>
    </row>
    <row r="766" spans="2:17" x14ac:dyDescent="0.25">
      <c r="B766" s="34">
        <v>761</v>
      </c>
      <c r="C766" s="35" t="s">
        <v>890</v>
      </c>
      <c r="D766" s="36" t="s">
        <v>891</v>
      </c>
      <c r="E766" s="35">
        <v>6368</v>
      </c>
      <c r="F766" s="36" t="s">
        <v>99</v>
      </c>
      <c r="G766" s="35" t="s">
        <v>291</v>
      </c>
      <c r="H766" s="36" t="str">
        <f t="shared" si="23"/>
        <v>DAQ_6368_C1_S09</v>
      </c>
      <c r="I766" s="35">
        <v>549</v>
      </c>
      <c r="J766" s="37" t="s">
        <v>901</v>
      </c>
      <c r="K766" s="38" t="s">
        <v>100</v>
      </c>
      <c r="L766" s="37" t="str">
        <f t="shared" si="22"/>
        <v>P115_C2</v>
      </c>
      <c r="M766" s="48" t="s">
        <v>914</v>
      </c>
      <c r="N766" s="36"/>
      <c r="O766" s="40"/>
      <c r="P766" s="41" t="s">
        <v>98</v>
      </c>
      <c r="Q766" s="42"/>
    </row>
    <row r="767" spans="2:17" x14ac:dyDescent="0.25">
      <c r="B767" s="34">
        <v>762</v>
      </c>
      <c r="C767" s="35" t="s">
        <v>890</v>
      </c>
      <c r="D767" s="36" t="s">
        <v>891</v>
      </c>
      <c r="E767" s="35">
        <v>6368</v>
      </c>
      <c r="F767" s="36" t="s">
        <v>99</v>
      </c>
      <c r="G767" s="35" t="s">
        <v>291</v>
      </c>
      <c r="H767" s="36" t="str">
        <f t="shared" si="23"/>
        <v>DAQ_6368_C1_S09</v>
      </c>
      <c r="I767" s="35">
        <v>550</v>
      </c>
      <c r="J767" s="37" t="s">
        <v>901</v>
      </c>
      <c r="K767" s="38" t="s">
        <v>88</v>
      </c>
      <c r="L767" s="37" t="str">
        <f t="shared" si="22"/>
        <v>P115_C3</v>
      </c>
      <c r="M767" s="48" t="s">
        <v>915</v>
      </c>
      <c r="N767" s="36"/>
      <c r="O767" s="40"/>
      <c r="P767" s="41" t="s">
        <v>98</v>
      </c>
      <c r="Q767" s="42"/>
    </row>
    <row r="768" spans="2:17" x14ac:dyDescent="0.25">
      <c r="B768" s="34">
        <v>763</v>
      </c>
      <c r="C768" s="35" t="s">
        <v>890</v>
      </c>
      <c r="D768" s="36" t="s">
        <v>891</v>
      </c>
      <c r="E768" s="35">
        <v>6368</v>
      </c>
      <c r="F768" s="36" t="s">
        <v>99</v>
      </c>
      <c r="G768" s="35" t="s">
        <v>291</v>
      </c>
      <c r="H768" s="36" t="str">
        <f t="shared" si="23"/>
        <v>DAQ_6368_C1_S09</v>
      </c>
      <c r="I768" s="35">
        <v>552</v>
      </c>
      <c r="J768" s="37" t="s">
        <v>901</v>
      </c>
      <c r="K768" s="38" t="s">
        <v>108</v>
      </c>
      <c r="L768" s="37" t="str">
        <f t="shared" si="22"/>
        <v>P115_C5</v>
      </c>
      <c r="M768" s="48" t="s">
        <v>916</v>
      </c>
      <c r="N768" s="36"/>
      <c r="O768" s="40"/>
      <c r="P768" s="41" t="s">
        <v>98</v>
      </c>
      <c r="Q768" s="42"/>
    </row>
    <row r="769" spans="2:17" x14ac:dyDescent="0.25">
      <c r="B769" s="34">
        <v>764</v>
      </c>
      <c r="C769" s="35" t="s">
        <v>890</v>
      </c>
      <c r="D769" s="36" t="s">
        <v>891</v>
      </c>
      <c r="E769" s="35">
        <v>6368</v>
      </c>
      <c r="F769" s="36" t="s">
        <v>99</v>
      </c>
      <c r="G769" s="35" t="s">
        <v>291</v>
      </c>
      <c r="H769" s="36" t="str">
        <f t="shared" si="23"/>
        <v>DAQ_6368_C1_S09</v>
      </c>
      <c r="I769" s="35">
        <v>553</v>
      </c>
      <c r="J769" s="37" t="s">
        <v>901</v>
      </c>
      <c r="K769" s="38" t="s">
        <v>109</v>
      </c>
      <c r="L769" s="37" t="str">
        <f t="shared" si="22"/>
        <v>P115_C6</v>
      </c>
      <c r="M769" s="48" t="s">
        <v>917</v>
      </c>
      <c r="N769" s="36"/>
      <c r="O769" s="40"/>
      <c r="P769" s="41" t="s">
        <v>98</v>
      </c>
      <c r="Q769" s="42"/>
    </row>
    <row r="770" spans="2:17" x14ac:dyDescent="0.25">
      <c r="B770" s="34">
        <v>765</v>
      </c>
      <c r="C770" s="35" t="s">
        <v>890</v>
      </c>
      <c r="D770" s="36" t="s">
        <v>891</v>
      </c>
      <c r="E770" s="35">
        <v>6368</v>
      </c>
      <c r="F770" s="36" t="s">
        <v>99</v>
      </c>
      <c r="G770" s="35" t="s">
        <v>291</v>
      </c>
      <c r="H770" s="36" t="str">
        <f t="shared" si="23"/>
        <v>DAQ_6368_C1_S09</v>
      </c>
      <c r="I770" s="35">
        <v>547</v>
      </c>
      <c r="J770" s="37" t="s">
        <v>901</v>
      </c>
      <c r="K770" s="38" t="s">
        <v>107</v>
      </c>
      <c r="L770" s="37" t="str">
        <f t="shared" si="22"/>
        <v>P115_B6</v>
      </c>
      <c r="M770" s="48" t="s">
        <v>918</v>
      </c>
      <c r="N770" s="36"/>
      <c r="O770" s="40"/>
      <c r="P770" s="41" t="s">
        <v>98</v>
      </c>
      <c r="Q770" s="42"/>
    </row>
    <row r="771" spans="2:17" x14ac:dyDescent="0.25">
      <c r="B771" s="34">
        <v>766</v>
      </c>
      <c r="C771" s="35" t="s">
        <v>890</v>
      </c>
      <c r="D771" s="36" t="s">
        <v>891</v>
      </c>
      <c r="E771" s="35">
        <v>6368</v>
      </c>
      <c r="F771" s="36" t="s">
        <v>99</v>
      </c>
      <c r="G771" s="35" t="s">
        <v>291</v>
      </c>
      <c r="H771" s="36" t="str">
        <f t="shared" si="23"/>
        <v>DAQ_6368_C1_S09</v>
      </c>
      <c r="I771" s="35">
        <v>546</v>
      </c>
      <c r="J771" s="37" t="s">
        <v>901</v>
      </c>
      <c r="K771" s="38" t="s">
        <v>106</v>
      </c>
      <c r="L771" s="37" t="str">
        <f t="shared" si="22"/>
        <v>P115_B5</v>
      </c>
      <c r="M771" s="48" t="s">
        <v>919</v>
      </c>
      <c r="N771" s="36"/>
      <c r="O771" s="40"/>
      <c r="P771" s="41" t="s">
        <v>98</v>
      </c>
      <c r="Q771" s="42"/>
    </row>
    <row r="772" spans="2:17" x14ac:dyDescent="0.25">
      <c r="B772" s="34">
        <v>767</v>
      </c>
      <c r="C772" s="35" t="s">
        <v>890</v>
      </c>
      <c r="D772" s="36" t="s">
        <v>891</v>
      </c>
      <c r="E772" s="35">
        <v>6368</v>
      </c>
      <c r="F772" s="36" t="s">
        <v>99</v>
      </c>
      <c r="G772" s="35" t="s">
        <v>291</v>
      </c>
      <c r="H772" s="36" t="str">
        <f t="shared" si="23"/>
        <v>DAQ_6368_C1_S09</v>
      </c>
      <c r="I772" s="35">
        <v>544</v>
      </c>
      <c r="J772" s="37" t="s">
        <v>901</v>
      </c>
      <c r="K772" s="38" t="s">
        <v>87</v>
      </c>
      <c r="L772" s="37" t="str">
        <f t="shared" si="22"/>
        <v>P115_B3</v>
      </c>
      <c r="M772" s="48" t="s">
        <v>920</v>
      </c>
      <c r="N772" s="36"/>
      <c r="O772" s="40"/>
      <c r="P772" s="41" t="s">
        <v>98</v>
      </c>
      <c r="Q772" s="42"/>
    </row>
    <row r="773" spans="2:17" x14ac:dyDescent="0.25">
      <c r="B773" s="34">
        <v>768</v>
      </c>
      <c r="C773" s="35" t="s">
        <v>890</v>
      </c>
      <c r="D773" s="36" t="s">
        <v>891</v>
      </c>
      <c r="E773" s="35">
        <v>6368</v>
      </c>
      <c r="F773" s="36" t="s">
        <v>99</v>
      </c>
      <c r="G773" s="35" t="s">
        <v>291</v>
      </c>
      <c r="H773" s="36" t="str">
        <f t="shared" si="23"/>
        <v>DAQ_6368_C1_S09</v>
      </c>
      <c r="I773" s="35">
        <v>543</v>
      </c>
      <c r="J773" s="37" t="s">
        <v>901</v>
      </c>
      <c r="K773" s="38" t="s">
        <v>84</v>
      </c>
      <c r="L773" s="37" t="str">
        <f t="shared" si="22"/>
        <v>P115_B2</v>
      </c>
      <c r="M773" s="48" t="s">
        <v>921</v>
      </c>
      <c r="N773" s="36"/>
      <c r="O773" s="40"/>
      <c r="P773" s="41" t="s">
        <v>98</v>
      </c>
      <c r="Q773" s="42"/>
    </row>
    <row r="774" spans="2:17" x14ac:dyDescent="0.25">
      <c r="B774" s="34">
        <v>769</v>
      </c>
      <c r="C774" s="35" t="s">
        <v>890</v>
      </c>
      <c r="D774" s="36" t="s">
        <v>891</v>
      </c>
      <c r="E774" s="35">
        <v>6368</v>
      </c>
      <c r="F774" s="36" t="s">
        <v>99</v>
      </c>
      <c r="G774" s="35" t="s">
        <v>291</v>
      </c>
      <c r="H774" s="36" t="str">
        <f t="shared" si="23"/>
        <v>DAQ_6368_C1_S09</v>
      </c>
      <c r="I774" s="35">
        <v>537</v>
      </c>
      <c r="J774" s="37" t="s">
        <v>901</v>
      </c>
      <c r="K774" s="38" t="s">
        <v>81</v>
      </c>
      <c r="L774" s="37" t="str">
        <f t="shared" si="22"/>
        <v>P115_A2</v>
      </c>
      <c r="M774" s="48" t="s">
        <v>922</v>
      </c>
      <c r="N774" s="36"/>
      <c r="O774" s="40"/>
      <c r="P774" s="41" t="s">
        <v>98</v>
      </c>
      <c r="Q774" s="42"/>
    </row>
    <row r="775" spans="2:17" x14ac:dyDescent="0.25">
      <c r="B775" s="34">
        <v>770</v>
      </c>
      <c r="C775" s="35" t="s">
        <v>890</v>
      </c>
      <c r="D775" s="36" t="s">
        <v>891</v>
      </c>
      <c r="E775" s="35">
        <v>6368</v>
      </c>
      <c r="F775" s="36" t="s">
        <v>99</v>
      </c>
      <c r="G775" s="35" t="s">
        <v>291</v>
      </c>
      <c r="H775" s="36" t="str">
        <f t="shared" si="23"/>
        <v>DAQ_6368_C1_S09</v>
      </c>
      <c r="I775" s="35">
        <v>538</v>
      </c>
      <c r="J775" s="37" t="s">
        <v>901</v>
      </c>
      <c r="K775" s="38" t="s">
        <v>85</v>
      </c>
      <c r="L775" s="37" t="str">
        <f t="shared" si="22"/>
        <v>P115_A3</v>
      </c>
      <c r="M775" s="48" t="s">
        <v>923</v>
      </c>
      <c r="N775" s="36"/>
      <c r="O775" s="40"/>
      <c r="P775" s="41" t="s">
        <v>98</v>
      </c>
      <c r="Q775" s="42"/>
    </row>
    <row r="776" spans="2:17" x14ac:dyDescent="0.25">
      <c r="B776" s="34">
        <v>771</v>
      </c>
      <c r="C776" s="35" t="s">
        <v>890</v>
      </c>
      <c r="D776" s="36" t="s">
        <v>891</v>
      </c>
      <c r="E776" s="35">
        <v>6368</v>
      </c>
      <c r="F776" s="36" t="s">
        <v>99</v>
      </c>
      <c r="G776" s="35" t="s">
        <v>291</v>
      </c>
      <c r="H776" s="36" t="str">
        <f t="shared" si="23"/>
        <v>DAQ_6368_C1_S09</v>
      </c>
      <c r="I776" s="35">
        <v>540</v>
      </c>
      <c r="J776" s="37" t="s">
        <v>901</v>
      </c>
      <c r="K776" s="38" t="s">
        <v>104</v>
      </c>
      <c r="L776" s="37" t="str">
        <f t="shared" si="22"/>
        <v>P115_A5</v>
      </c>
      <c r="M776" s="48" t="s">
        <v>924</v>
      </c>
      <c r="N776" s="36"/>
      <c r="O776" s="40"/>
      <c r="P776" s="41" t="s">
        <v>98</v>
      </c>
      <c r="Q776" s="42"/>
    </row>
    <row r="777" spans="2:17" x14ac:dyDescent="0.25">
      <c r="B777" s="34">
        <v>772</v>
      </c>
      <c r="C777" s="35" t="s">
        <v>890</v>
      </c>
      <c r="D777" s="36" t="s">
        <v>891</v>
      </c>
      <c r="E777" s="35">
        <v>6368</v>
      </c>
      <c r="F777" s="36" t="s">
        <v>99</v>
      </c>
      <c r="G777" s="35" t="s">
        <v>291</v>
      </c>
      <c r="H777" s="36" t="str">
        <f t="shared" si="23"/>
        <v>DAQ_6368_C1_S09</v>
      </c>
      <c r="I777" s="35">
        <v>541</v>
      </c>
      <c r="J777" s="37" t="s">
        <v>901</v>
      </c>
      <c r="K777" s="38" t="s">
        <v>105</v>
      </c>
      <c r="L777" s="37" t="str">
        <f t="shared" si="22"/>
        <v>P115_A6</v>
      </c>
      <c r="M777" s="48" t="s">
        <v>925</v>
      </c>
      <c r="N777" s="36"/>
      <c r="O777" s="40"/>
      <c r="P777" s="41" t="s">
        <v>98</v>
      </c>
      <c r="Q777" s="42"/>
    </row>
    <row r="778" spans="2:17" x14ac:dyDescent="0.25">
      <c r="B778" s="25">
        <v>773</v>
      </c>
      <c r="C778" s="26" t="s">
        <v>890</v>
      </c>
      <c r="D778" s="17" t="s">
        <v>891</v>
      </c>
      <c r="E778" s="26">
        <v>6368</v>
      </c>
      <c r="F778" s="17" t="s">
        <v>99</v>
      </c>
      <c r="G778" s="26" t="s">
        <v>291</v>
      </c>
      <c r="H778" s="17" t="str">
        <f t="shared" si="23"/>
        <v>DAQ_6368_C1_S09</v>
      </c>
      <c r="I778" s="26">
        <v>595</v>
      </c>
      <c r="J778" s="18" t="s">
        <v>892</v>
      </c>
      <c r="K778" s="27" t="s">
        <v>125</v>
      </c>
      <c r="L778" s="18" t="str">
        <f t="shared" si="22"/>
        <v>P127_D6</v>
      </c>
      <c r="M778" s="43" t="s">
        <v>926</v>
      </c>
      <c r="O778" s="33"/>
      <c r="P778" s="41" t="s">
        <v>98</v>
      </c>
      <c r="Q778" s="32"/>
    </row>
    <row r="779" spans="2:17" x14ac:dyDescent="0.25">
      <c r="B779" s="25">
        <v>774</v>
      </c>
      <c r="C779" s="26" t="s">
        <v>890</v>
      </c>
      <c r="D779" s="17" t="s">
        <v>891</v>
      </c>
      <c r="E779" s="26">
        <v>6368</v>
      </c>
      <c r="F779" s="17" t="s">
        <v>99</v>
      </c>
      <c r="G779" s="26" t="s">
        <v>291</v>
      </c>
      <c r="H779" s="17" t="str">
        <f t="shared" si="23"/>
        <v>DAQ_6368_C1_S09</v>
      </c>
      <c r="I779" s="26">
        <v>594</v>
      </c>
      <c r="J779" s="18" t="s">
        <v>892</v>
      </c>
      <c r="K779" s="27" t="s">
        <v>122</v>
      </c>
      <c r="L779" s="18" t="str">
        <f t="shared" si="22"/>
        <v>P127_D5</v>
      </c>
      <c r="M779" s="43" t="s">
        <v>927</v>
      </c>
      <c r="O779" s="33"/>
      <c r="P779" s="41" t="s">
        <v>98</v>
      </c>
      <c r="Q779" s="32"/>
    </row>
    <row r="780" spans="2:17" x14ac:dyDescent="0.25">
      <c r="B780" s="25">
        <v>775</v>
      </c>
      <c r="C780" s="26" t="s">
        <v>890</v>
      </c>
      <c r="D780" s="17" t="s">
        <v>891</v>
      </c>
      <c r="E780" s="26">
        <v>6368</v>
      </c>
      <c r="F780" s="17" t="s">
        <v>99</v>
      </c>
      <c r="G780" s="26" t="s">
        <v>291</v>
      </c>
      <c r="H780" s="17" t="str">
        <f t="shared" si="23"/>
        <v>DAQ_6368_C1_S09</v>
      </c>
      <c r="I780" s="26">
        <v>592</v>
      </c>
      <c r="J780" s="18" t="s">
        <v>892</v>
      </c>
      <c r="K780" s="27" t="s">
        <v>89</v>
      </c>
      <c r="L780" s="18" t="str">
        <f t="shared" si="22"/>
        <v>P127_D3</v>
      </c>
      <c r="M780" s="43" t="s">
        <v>928</v>
      </c>
      <c r="O780" s="33"/>
      <c r="P780" s="41" t="s">
        <v>98</v>
      </c>
      <c r="Q780" s="32"/>
    </row>
    <row r="781" spans="2:17" x14ac:dyDescent="0.25">
      <c r="B781" s="25">
        <v>776</v>
      </c>
      <c r="C781" s="26" t="s">
        <v>890</v>
      </c>
      <c r="D781" s="17" t="s">
        <v>891</v>
      </c>
      <c r="E781" s="26">
        <v>6368</v>
      </c>
      <c r="F781" s="17" t="s">
        <v>99</v>
      </c>
      <c r="G781" s="26" t="s">
        <v>291</v>
      </c>
      <c r="H781" s="17" t="str">
        <f t="shared" si="23"/>
        <v>DAQ_6368_C1_S09</v>
      </c>
      <c r="I781" s="26">
        <v>591</v>
      </c>
      <c r="J781" s="18" t="s">
        <v>892</v>
      </c>
      <c r="K781" s="27" t="s">
        <v>118</v>
      </c>
      <c r="L781" s="18" t="str">
        <f t="shared" si="22"/>
        <v>P127_D2</v>
      </c>
      <c r="M781" s="43" t="s">
        <v>929</v>
      </c>
      <c r="O781" s="33"/>
      <c r="P781" s="41" t="s">
        <v>98</v>
      </c>
      <c r="Q781" s="32"/>
    </row>
    <row r="782" spans="2:17" x14ac:dyDescent="0.25">
      <c r="B782" s="25">
        <v>777</v>
      </c>
      <c r="C782" s="26" t="s">
        <v>890</v>
      </c>
      <c r="D782" s="17" t="s">
        <v>891</v>
      </c>
      <c r="E782" s="26">
        <v>6368</v>
      </c>
      <c r="F782" s="17" t="s">
        <v>99</v>
      </c>
      <c r="G782" s="26" t="s">
        <v>291</v>
      </c>
      <c r="H782" s="17" t="str">
        <f t="shared" si="23"/>
        <v>DAQ_6368_C1_S09</v>
      </c>
      <c r="I782" s="26">
        <v>585</v>
      </c>
      <c r="J782" s="18" t="s">
        <v>892</v>
      </c>
      <c r="K782" s="27" t="s">
        <v>100</v>
      </c>
      <c r="L782" s="18" t="str">
        <f t="shared" si="22"/>
        <v>P127_C2</v>
      </c>
      <c r="M782" s="43" t="s">
        <v>930</v>
      </c>
      <c r="O782" s="33"/>
      <c r="P782" s="41" t="s">
        <v>98</v>
      </c>
      <c r="Q782" s="32"/>
    </row>
    <row r="783" spans="2:17" x14ac:dyDescent="0.25">
      <c r="B783" s="25">
        <v>778</v>
      </c>
      <c r="C783" s="26" t="s">
        <v>890</v>
      </c>
      <c r="D783" s="17" t="s">
        <v>891</v>
      </c>
      <c r="E783" s="26">
        <v>6368</v>
      </c>
      <c r="F783" s="17" t="s">
        <v>99</v>
      </c>
      <c r="G783" s="26" t="s">
        <v>291</v>
      </c>
      <c r="H783" s="17" t="str">
        <f t="shared" si="23"/>
        <v>DAQ_6368_C1_S09</v>
      </c>
      <c r="I783" s="26">
        <v>586</v>
      </c>
      <c r="J783" s="18" t="s">
        <v>892</v>
      </c>
      <c r="K783" s="27" t="s">
        <v>88</v>
      </c>
      <c r="L783" s="18" t="str">
        <f t="shared" si="22"/>
        <v>P127_C3</v>
      </c>
      <c r="M783" s="43" t="s">
        <v>931</v>
      </c>
      <c r="O783" s="33"/>
      <c r="P783" s="41" t="s">
        <v>98</v>
      </c>
      <c r="Q783" s="32"/>
    </row>
    <row r="784" spans="2:17" x14ac:dyDescent="0.25">
      <c r="B784" s="25">
        <v>779</v>
      </c>
      <c r="C784" s="26" t="s">
        <v>890</v>
      </c>
      <c r="D784" s="17" t="s">
        <v>891</v>
      </c>
      <c r="E784" s="26">
        <v>6368</v>
      </c>
      <c r="F784" s="17" t="s">
        <v>99</v>
      </c>
      <c r="G784" s="26" t="s">
        <v>291</v>
      </c>
      <c r="H784" s="17" t="str">
        <f t="shared" si="23"/>
        <v>DAQ_6368_C1_S09</v>
      </c>
      <c r="I784" s="26">
        <v>588</v>
      </c>
      <c r="J784" s="18" t="s">
        <v>892</v>
      </c>
      <c r="K784" s="27" t="s">
        <v>108</v>
      </c>
      <c r="L784" s="18" t="str">
        <f t="shared" si="22"/>
        <v>P127_C5</v>
      </c>
      <c r="M784" s="43" t="s">
        <v>932</v>
      </c>
      <c r="O784" s="33"/>
      <c r="P784" s="41" t="s">
        <v>98</v>
      </c>
      <c r="Q784" s="32"/>
    </row>
    <row r="785" spans="2:17" x14ac:dyDescent="0.25">
      <c r="B785" s="25">
        <v>780</v>
      </c>
      <c r="C785" s="26" t="s">
        <v>890</v>
      </c>
      <c r="D785" s="17" t="s">
        <v>891</v>
      </c>
      <c r="E785" s="26">
        <v>6368</v>
      </c>
      <c r="F785" s="17" t="s">
        <v>99</v>
      </c>
      <c r="G785" s="26" t="s">
        <v>291</v>
      </c>
      <c r="H785" s="17" t="str">
        <f t="shared" si="23"/>
        <v>DAQ_6368_C1_S09</v>
      </c>
      <c r="I785" s="26">
        <v>589</v>
      </c>
      <c r="J785" s="18" t="s">
        <v>892</v>
      </c>
      <c r="K785" s="27" t="s">
        <v>109</v>
      </c>
      <c r="L785" s="18" t="str">
        <f t="shared" si="22"/>
        <v>P127_C6</v>
      </c>
      <c r="M785" s="43" t="s">
        <v>933</v>
      </c>
      <c r="O785" s="33"/>
      <c r="P785" s="41" t="s">
        <v>98</v>
      </c>
      <c r="Q785" s="32"/>
    </row>
    <row r="786" spans="2:17" x14ac:dyDescent="0.25">
      <c r="B786" s="25">
        <v>781</v>
      </c>
      <c r="C786" s="26" t="s">
        <v>890</v>
      </c>
      <c r="D786" s="17" t="s">
        <v>891</v>
      </c>
      <c r="E786" s="26">
        <v>6368</v>
      </c>
      <c r="F786" s="17" t="s">
        <v>99</v>
      </c>
      <c r="G786" s="26" t="s">
        <v>291</v>
      </c>
      <c r="H786" s="17" t="str">
        <f t="shared" si="23"/>
        <v>DAQ_6368_C1_S09</v>
      </c>
      <c r="I786" s="26">
        <v>583</v>
      </c>
      <c r="J786" s="18" t="s">
        <v>892</v>
      </c>
      <c r="K786" s="27" t="s">
        <v>107</v>
      </c>
      <c r="L786" s="18" t="str">
        <f t="shared" si="22"/>
        <v>P127_B6</v>
      </c>
      <c r="M786" s="43" t="s">
        <v>934</v>
      </c>
      <c r="O786" s="33"/>
      <c r="P786" s="41" t="s">
        <v>98</v>
      </c>
      <c r="Q786" s="32"/>
    </row>
    <row r="787" spans="2:17" x14ac:dyDescent="0.25">
      <c r="B787" s="25">
        <v>782</v>
      </c>
      <c r="C787" s="26" t="s">
        <v>890</v>
      </c>
      <c r="D787" s="17" t="s">
        <v>891</v>
      </c>
      <c r="E787" s="26">
        <v>6368</v>
      </c>
      <c r="F787" s="17" t="s">
        <v>99</v>
      </c>
      <c r="G787" s="26" t="s">
        <v>291</v>
      </c>
      <c r="H787" s="17" t="str">
        <f t="shared" si="23"/>
        <v>DAQ_6368_C1_S09</v>
      </c>
      <c r="I787" s="26">
        <v>582</v>
      </c>
      <c r="J787" s="18" t="s">
        <v>892</v>
      </c>
      <c r="K787" s="27" t="s">
        <v>106</v>
      </c>
      <c r="L787" s="18" t="str">
        <f t="shared" si="22"/>
        <v>P127_B5</v>
      </c>
      <c r="M787" s="43" t="s">
        <v>935</v>
      </c>
      <c r="O787" s="33"/>
      <c r="P787" s="41" t="s">
        <v>98</v>
      </c>
      <c r="Q787" s="32"/>
    </row>
    <row r="788" spans="2:17" x14ac:dyDescent="0.25">
      <c r="B788" s="25">
        <v>783</v>
      </c>
      <c r="C788" s="26" t="s">
        <v>890</v>
      </c>
      <c r="D788" s="17" t="s">
        <v>891</v>
      </c>
      <c r="E788" s="26">
        <v>6368</v>
      </c>
      <c r="F788" s="17" t="s">
        <v>99</v>
      </c>
      <c r="G788" s="26" t="s">
        <v>291</v>
      </c>
      <c r="H788" s="17" t="str">
        <f t="shared" si="23"/>
        <v>DAQ_6368_C1_S09</v>
      </c>
      <c r="I788" s="26">
        <v>580</v>
      </c>
      <c r="J788" s="18" t="s">
        <v>892</v>
      </c>
      <c r="K788" s="27" t="s">
        <v>87</v>
      </c>
      <c r="L788" s="18" t="str">
        <f t="shared" ref="L788:L851" si="24">J788&amp;"_"&amp;K788</f>
        <v>P127_B3</v>
      </c>
      <c r="M788" s="43" t="s">
        <v>936</v>
      </c>
      <c r="O788" s="33"/>
      <c r="P788" s="41" t="s">
        <v>98</v>
      </c>
      <c r="Q788" s="32"/>
    </row>
    <row r="789" spans="2:17" x14ac:dyDescent="0.25">
      <c r="B789" s="25">
        <v>784</v>
      </c>
      <c r="C789" s="26" t="s">
        <v>890</v>
      </c>
      <c r="D789" s="17" t="s">
        <v>891</v>
      </c>
      <c r="E789" s="26">
        <v>6368</v>
      </c>
      <c r="F789" s="17" t="s">
        <v>99</v>
      </c>
      <c r="G789" s="26" t="s">
        <v>291</v>
      </c>
      <c r="H789" s="17" t="str">
        <f t="shared" si="23"/>
        <v>DAQ_6368_C1_S09</v>
      </c>
      <c r="I789" s="26">
        <v>579</v>
      </c>
      <c r="J789" s="18" t="s">
        <v>892</v>
      </c>
      <c r="K789" s="27" t="s">
        <v>84</v>
      </c>
      <c r="L789" s="18" t="str">
        <f t="shared" si="24"/>
        <v>P127_B2</v>
      </c>
      <c r="M789" s="43" t="s">
        <v>937</v>
      </c>
      <c r="O789" s="33"/>
      <c r="P789" s="41" t="s">
        <v>98</v>
      </c>
      <c r="Q789" s="32"/>
    </row>
    <row r="790" spans="2:17" x14ac:dyDescent="0.25">
      <c r="B790" s="25">
        <v>785</v>
      </c>
      <c r="C790" s="26" t="s">
        <v>890</v>
      </c>
      <c r="D790" s="17" t="s">
        <v>891</v>
      </c>
      <c r="E790" s="26">
        <v>6368</v>
      </c>
      <c r="F790" s="17" t="s">
        <v>99</v>
      </c>
      <c r="G790" s="26" t="s">
        <v>291</v>
      </c>
      <c r="H790" s="17" t="str">
        <f t="shared" ref="H790:H853" si="25">D790&amp;"_"&amp;E790&amp;"_"&amp;F790&amp;"_"&amp;G790</f>
        <v>DAQ_6368_C1_S09</v>
      </c>
      <c r="I790" s="26">
        <v>573</v>
      </c>
      <c r="J790" s="18" t="s">
        <v>892</v>
      </c>
      <c r="K790" s="27" t="s">
        <v>81</v>
      </c>
      <c r="L790" s="18" t="str">
        <f t="shared" si="24"/>
        <v>P127_A2</v>
      </c>
      <c r="M790" s="43" t="s">
        <v>938</v>
      </c>
      <c r="O790" s="33"/>
      <c r="P790" s="41" t="s">
        <v>98</v>
      </c>
      <c r="Q790" s="32"/>
    </row>
    <row r="791" spans="2:17" x14ac:dyDescent="0.25">
      <c r="B791" s="25">
        <v>786</v>
      </c>
      <c r="C791" s="26" t="s">
        <v>890</v>
      </c>
      <c r="D791" s="17" t="s">
        <v>891</v>
      </c>
      <c r="E791" s="26">
        <v>6368</v>
      </c>
      <c r="F791" s="17" t="s">
        <v>99</v>
      </c>
      <c r="G791" s="26" t="s">
        <v>291</v>
      </c>
      <c r="H791" s="17" t="str">
        <f t="shared" si="25"/>
        <v>DAQ_6368_C1_S09</v>
      </c>
      <c r="I791" s="26">
        <v>574</v>
      </c>
      <c r="J791" s="18" t="s">
        <v>892</v>
      </c>
      <c r="K791" s="27" t="s">
        <v>85</v>
      </c>
      <c r="L791" s="18" t="str">
        <f t="shared" si="24"/>
        <v>P127_A3</v>
      </c>
      <c r="M791" s="43" t="s">
        <v>939</v>
      </c>
      <c r="O791" s="33"/>
      <c r="P791" s="41" t="s">
        <v>98</v>
      </c>
      <c r="Q791" s="32"/>
    </row>
    <row r="792" spans="2:17" x14ac:dyDescent="0.25">
      <c r="B792" s="25">
        <v>787</v>
      </c>
      <c r="C792" s="26" t="s">
        <v>890</v>
      </c>
      <c r="D792" s="17" t="s">
        <v>891</v>
      </c>
      <c r="E792" s="26">
        <v>6368</v>
      </c>
      <c r="F792" s="17" t="s">
        <v>99</v>
      </c>
      <c r="G792" s="26" t="s">
        <v>291</v>
      </c>
      <c r="H792" s="17" t="str">
        <f t="shared" si="25"/>
        <v>DAQ_6368_C1_S09</v>
      </c>
      <c r="I792" s="26">
        <v>576</v>
      </c>
      <c r="J792" s="18" t="s">
        <v>892</v>
      </c>
      <c r="K792" s="27" t="s">
        <v>104</v>
      </c>
      <c r="L792" s="18" t="str">
        <f t="shared" si="24"/>
        <v>P127_A5</v>
      </c>
      <c r="M792" s="43" t="s">
        <v>940</v>
      </c>
      <c r="O792" s="33"/>
      <c r="P792" s="41" t="s">
        <v>98</v>
      </c>
      <c r="Q792" s="32"/>
    </row>
    <row r="793" spans="2:17" x14ac:dyDescent="0.25">
      <c r="B793" s="25">
        <v>788</v>
      </c>
      <c r="C793" s="26" t="s">
        <v>890</v>
      </c>
      <c r="D793" s="17" t="s">
        <v>891</v>
      </c>
      <c r="E793" s="26">
        <v>6368</v>
      </c>
      <c r="F793" s="17" t="s">
        <v>99</v>
      </c>
      <c r="G793" s="26" t="s">
        <v>291</v>
      </c>
      <c r="H793" s="17" t="str">
        <f t="shared" si="25"/>
        <v>DAQ_6368_C1_S09</v>
      </c>
      <c r="I793" s="26">
        <v>577</v>
      </c>
      <c r="J793" s="18" t="s">
        <v>892</v>
      </c>
      <c r="K793" s="27" t="s">
        <v>105</v>
      </c>
      <c r="L793" s="18" t="str">
        <f t="shared" si="24"/>
        <v>P127_A6</v>
      </c>
      <c r="M793" s="43" t="s">
        <v>941</v>
      </c>
      <c r="O793" s="33"/>
      <c r="P793" s="41" t="s">
        <v>98</v>
      </c>
      <c r="Q793" s="32"/>
    </row>
    <row r="794" spans="2:17" x14ac:dyDescent="0.25">
      <c r="B794" s="34">
        <v>789</v>
      </c>
      <c r="C794" s="35" t="s">
        <v>890</v>
      </c>
      <c r="D794" s="36" t="s">
        <v>891</v>
      </c>
      <c r="E794" s="35">
        <v>6368</v>
      </c>
      <c r="F794" s="36" t="s">
        <v>99</v>
      </c>
      <c r="G794" s="35" t="s">
        <v>291</v>
      </c>
      <c r="H794" s="36" t="str">
        <f t="shared" si="25"/>
        <v>DAQ_6368_C1_S09</v>
      </c>
      <c r="I794" s="35">
        <v>665</v>
      </c>
      <c r="J794" s="37" t="s">
        <v>942</v>
      </c>
      <c r="K794" s="38" t="s">
        <v>130</v>
      </c>
      <c r="L794" s="37" t="str">
        <f t="shared" si="24"/>
        <v>P123_F6</v>
      </c>
      <c r="M794" s="48" t="s">
        <v>943</v>
      </c>
      <c r="N794" s="36"/>
      <c r="O794" s="40"/>
      <c r="P794" s="41" t="s">
        <v>98</v>
      </c>
      <c r="Q794" s="42"/>
    </row>
    <row r="795" spans="2:17" x14ac:dyDescent="0.25">
      <c r="B795" s="34">
        <v>790</v>
      </c>
      <c r="C795" s="35" t="s">
        <v>890</v>
      </c>
      <c r="D795" s="36" t="s">
        <v>891</v>
      </c>
      <c r="E795" s="35">
        <v>6368</v>
      </c>
      <c r="F795" s="36" t="s">
        <v>99</v>
      </c>
      <c r="G795" s="35" t="s">
        <v>291</v>
      </c>
      <c r="H795" s="36" t="str">
        <f t="shared" si="25"/>
        <v>DAQ_6368_C1_S09</v>
      </c>
      <c r="I795" s="35">
        <v>663</v>
      </c>
      <c r="J795" s="37" t="s">
        <v>942</v>
      </c>
      <c r="K795" s="38" t="s">
        <v>128</v>
      </c>
      <c r="L795" s="37" t="str">
        <f t="shared" si="24"/>
        <v>P123_F4</v>
      </c>
      <c r="M795" s="48" t="s">
        <v>944</v>
      </c>
      <c r="N795" s="36"/>
      <c r="O795" s="40"/>
      <c r="P795" s="41" t="s">
        <v>98</v>
      </c>
      <c r="Q795" s="42"/>
    </row>
    <row r="796" spans="2:17" x14ac:dyDescent="0.25">
      <c r="B796" s="34">
        <v>791</v>
      </c>
      <c r="C796" s="35" t="s">
        <v>890</v>
      </c>
      <c r="D796" s="36" t="s">
        <v>891</v>
      </c>
      <c r="E796" s="35">
        <v>6368</v>
      </c>
      <c r="F796" s="36" t="s">
        <v>99</v>
      </c>
      <c r="G796" s="35" t="s">
        <v>291</v>
      </c>
      <c r="H796" s="36" t="str">
        <f t="shared" si="25"/>
        <v>DAQ_6368_C1_S09</v>
      </c>
      <c r="I796" s="35">
        <v>660</v>
      </c>
      <c r="J796" s="37" t="s">
        <v>942</v>
      </c>
      <c r="K796" s="38" t="s">
        <v>121</v>
      </c>
      <c r="L796" s="37" t="str">
        <f t="shared" si="24"/>
        <v>P123_F1</v>
      </c>
      <c r="M796" s="48" t="s">
        <v>945</v>
      </c>
      <c r="N796" s="36"/>
      <c r="O796" s="40"/>
      <c r="P796" s="41" t="s">
        <v>98</v>
      </c>
      <c r="Q796" s="42"/>
    </row>
    <row r="797" spans="2:17" x14ac:dyDescent="0.25">
      <c r="B797" s="34">
        <v>792</v>
      </c>
      <c r="C797" s="35" t="s">
        <v>890</v>
      </c>
      <c r="D797" s="36" t="s">
        <v>891</v>
      </c>
      <c r="E797" s="35">
        <v>6368</v>
      </c>
      <c r="F797" s="36" t="s">
        <v>99</v>
      </c>
      <c r="G797" s="35" t="s">
        <v>291</v>
      </c>
      <c r="H797" s="36" t="str">
        <f t="shared" si="25"/>
        <v>DAQ_6368_C1_S09</v>
      </c>
      <c r="I797" s="35">
        <v>662</v>
      </c>
      <c r="J797" s="37" t="s">
        <v>942</v>
      </c>
      <c r="K797" s="38" t="s">
        <v>188</v>
      </c>
      <c r="L797" s="37" t="str">
        <f t="shared" si="24"/>
        <v>P123_F3</v>
      </c>
      <c r="M797" s="48" t="s">
        <v>946</v>
      </c>
      <c r="N797" s="36"/>
      <c r="O797" s="40"/>
      <c r="P797" s="41" t="s">
        <v>98</v>
      </c>
      <c r="Q797" s="42"/>
    </row>
    <row r="798" spans="2:17" x14ac:dyDescent="0.25">
      <c r="B798" s="34">
        <v>793</v>
      </c>
      <c r="C798" s="35" t="s">
        <v>890</v>
      </c>
      <c r="D798" s="36" t="s">
        <v>891</v>
      </c>
      <c r="E798" s="35">
        <v>6368</v>
      </c>
      <c r="F798" s="36" t="s">
        <v>99</v>
      </c>
      <c r="G798" s="35" t="s">
        <v>291</v>
      </c>
      <c r="H798" s="36" t="str">
        <f t="shared" si="25"/>
        <v>DAQ_6368_C1_S09</v>
      </c>
      <c r="I798" s="35">
        <v>659</v>
      </c>
      <c r="J798" s="37" t="s">
        <v>942</v>
      </c>
      <c r="K798" s="38" t="s">
        <v>127</v>
      </c>
      <c r="L798" s="37" t="str">
        <f t="shared" si="24"/>
        <v>P123_E6</v>
      </c>
      <c r="M798" s="48" t="s">
        <v>947</v>
      </c>
      <c r="N798" s="36"/>
      <c r="O798" s="40"/>
      <c r="P798" s="41" t="s">
        <v>98</v>
      </c>
      <c r="Q798" s="42"/>
    </row>
    <row r="799" spans="2:17" x14ac:dyDescent="0.25">
      <c r="B799" s="34">
        <v>794</v>
      </c>
      <c r="C799" s="35" t="s">
        <v>890</v>
      </c>
      <c r="D799" s="36" t="s">
        <v>891</v>
      </c>
      <c r="E799" s="35">
        <v>6368</v>
      </c>
      <c r="F799" s="36" t="s">
        <v>99</v>
      </c>
      <c r="G799" s="35" t="s">
        <v>291</v>
      </c>
      <c r="H799" s="36" t="str">
        <f t="shared" si="25"/>
        <v>DAQ_6368_C1_S09</v>
      </c>
      <c r="I799" s="35">
        <v>657</v>
      </c>
      <c r="J799" s="37" t="s">
        <v>942</v>
      </c>
      <c r="K799" s="38" t="s">
        <v>159</v>
      </c>
      <c r="L799" s="37" t="str">
        <f t="shared" si="24"/>
        <v>P123_E4</v>
      </c>
      <c r="M799" s="48" t="s">
        <v>948</v>
      </c>
      <c r="N799" s="36"/>
      <c r="O799" s="40"/>
      <c r="P799" s="41" t="s">
        <v>98</v>
      </c>
      <c r="Q799" s="42"/>
    </row>
    <row r="800" spans="2:17" x14ac:dyDescent="0.25">
      <c r="B800" s="34">
        <v>795</v>
      </c>
      <c r="C800" s="35" t="s">
        <v>890</v>
      </c>
      <c r="D800" s="36" t="s">
        <v>891</v>
      </c>
      <c r="E800" s="35">
        <v>6368</v>
      </c>
      <c r="F800" s="36" t="s">
        <v>99</v>
      </c>
      <c r="G800" s="35" t="s">
        <v>291</v>
      </c>
      <c r="H800" s="36" t="str">
        <f t="shared" si="25"/>
        <v>DAQ_6368_C1_S09</v>
      </c>
      <c r="I800" s="35">
        <v>654</v>
      </c>
      <c r="J800" s="37" t="s">
        <v>942</v>
      </c>
      <c r="K800" s="38" t="s">
        <v>119</v>
      </c>
      <c r="L800" s="37" t="str">
        <f t="shared" si="24"/>
        <v>P123_E1</v>
      </c>
      <c r="M800" s="48" t="s">
        <v>949</v>
      </c>
      <c r="N800" s="36"/>
      <c r="O800" s="40"/>
      <c r="P800" s="41" t="s">
        <v>98</v>
      </c>
      <c r="Q800" s="42"/>
    </row>
    <row r="801" spans="2:17" x14ac:dyDescent="0.25">
      <c r="B801" s="34">
        <v>796</v>
      </c>
      <c r="C801" s="35" t="s">
        <v>890</v>
      </c>
      <c r="D801" s="36" t="s">
        <v>891</v>
      </c>
      <c r="E801" s="35">
        <v>6368</v>
      </c>
      <c r="F801" s="36" t="s">
        <v>99</v>
      </c>
      <c r="G801" s="35" t="s">
        <v>291</v>
      </c>
      <c r="H801" s="36" t="str">
        <f t="shared" si="25"/>
        <v>DAQ_6368_C1_S09</v>
      </c>
      <c r="I801" s="35">
        <v>656</v>
      </c>
      <c r="J801" s="37" t="s">
        <v>942</v>
      </c>
      <c r="K801" s="38" t="s">
        <v>91</v>
      </c>
      <c r="L801" s="37" t="str">
        <f t="shared" si="24"/>
        <v>P123_E3</v>
      </c>
      <c r="M801" s="48" t="s">
        <v>950</v>
      </c>
      <c r="N801" s="36"/>
      <c r="O801" s="40"/>
      <c r="P801" s="41" t="s">
        <v>98</v>
      </c>
      <c r="Q801" s="42"/>
    </row>
    <row r="802" spans="2:17" x14ac:dyDescent="0.25">
      <c r="B802" s="34">
        <v>797</v>
      </c>
      <c r="C802" s="35" t="s">
        <v>890</v>
      </c>
      <c r="D802" s="36" t="s">
        <v>891</v>
      </c>
      <c r="E802" s="35">
        <v>6368</v>
      </c>
      <c r="F802" s="36" t="s">
        <v>99</v>
      </c>
      <c r="G802" s="35" t="s">
        <v>291</v>
      </c>
      <c r="H802" s="36" t="str">
        <f t="shared" si="25"/>
        <v>DAQ_6368_C1_S09</v>
      </c>
      <c r="I802" s="35">
        <v>648</v>
      </c>
      <c r="J802" s="37" t="s">
        <v>942</v>
      </c>
      <c r="K802" s="38" t="s">
        <v>115</v>
      </c>
      <c r="L802" s="37" t="str">
        <f t="shared" si="24"/>
        <v>P123_D1</v>
      </c>
      <c r="M802" s="48" t="s">
        <v>951</v>
      </c>
      <c r="N802" s="36"/>
      <c r="O802" s="40"/>
      <c r="P802" s="41" t="s">
        <v>98</v>
      </c>
      <c r="Q802" s="42"/>
    </row>
    <row r="803" spans="2:17" x14ac:dyDescent="0.25">
      <c r="B803" s="34">
        <v>798</v>
      </c>
      <c r="C803" s="35" t="s">
        <v>890</v>
      </c>
      <c r="D803" s="36" t="s">
        <v>891</v>
      </c>
      <c r="E803" s="35">
        <v>6368</v>
      </c>
      <c r="F803" s="36" t="s">
        <v>99</v>
      </c>
      <c r="G803" s="35" t="s">
        <v>291</v>
      </c>
      <c r="H803" s="36" t="str">
        <f t="shared" si="25"/>
        <v>DAQ_6368_C1_S09</v>
      </c>
      <c r="I803" s="35">
        <v>650</v>
      </c>
      <c r="J803" s="37" t="s">
        <v>942</v>
      </c>
      <c r="K803" s="38" t="s">
        <v>89</v>
      </c>
      <c r="L803" s="37" t="str">
        <f t="shared" si="24"/>
        <v>P123_D3</v>
      </c>
      <c r="M803" s="48" t="s">
        <v>952</v>
      </c>
      <c r="N803" s="36"/>
      <c r="O803" s="40"/>
      <c r="P803" s="41" t="s">
        <v>98</v>
      </c>
      <c r="Q803" s="42"/>
    </row>
    <row r="804" spans="2:17" x14ac:dyDescent="0.25">
      <c r="B804" s="34">
        <v>799</v>
      </c>
      <c r="C804" s="35" t="s">
        <v>890</v>
      </c>
      <c r="D804" s="36" t="s">
        <v>891</v>
      </c>
      <c r="E804" s="35">
        <v>6368</v>
      </c>
      <c r="F804" s="36" t="s">
        <v>99</v>
      </c>
      <c r="G804" s="35" t="s">
        <v>291</v>
      </c>
      <c r="H804" s="36" t="str">
        <f t="shared" si="25"/>
        <v>DAQ_6368_C1_S09</v>
      </c>
      <c r="I804" s="35">
        <v>653</v>
      </c>
      <c r="J804" s="37" t="s">
        <v>942</v>
      </c>
      <c r="K804" s="38" t="s">
        <v>125</v>
      </c>
      <c r="L804" s="37" t="str">
        <f t="shared" si="24"/>
        <v>P123_D6</v>
      </c>
      <c r="M804" s="48" t="s">
        <v>953</v>
      </c>
      <c r="N804" s="36"/>
      <c r="O804" s="40"/>
      <c r="P804" s="41" t="s">
        <v>98</v>
      </c>
      <c r="Q804" s="42"/>
    </row>
    <row r="805" spans="2:17" x14ac:dyDescent="0.25">
      <c r="B805" s="34">
        <v>800</v>
      </c>
      <c r="C805" s="35" t="s">
        <v>890</v>
      </c>
      <c r="D805" s="36" t="s">
        <v>891</v>
      </c>
      <c r="E805" s="35">
        <v>6368</v>
      </c>
      <c r="F805" s="36" t="s">
        <v>99</v>
      </c>
      <c r="G805" s="35" t="s">
        <v>291</v>
      </c>
      <c r="H805" s="36" t="str">
        <f t="shared" si="25"/>
        <v>DAQ_6368_C1_S09</v>
      </c>
      <c r="I805" s="35">
        <v>651</v>
      </c>
      <c r="J805" s="37" t="s">
        <v>942</v>
      </c>
      <c r="K805" s="38" t="s">
        <v>168</v>
      </c>
      <c r="L805" s="37" t="str">
        <f t="shared" si="24"/>
        <v>P123_D4</v>
      </c>
      <c r="M805" s="48" t="s">
        <v>954</v>
      </c>
      <c r="N805" s="36"/>
      <c r="O805" s="40"/>
      <c r="P805" s="41" t="s">
        <v>98</v>
      </c>
      <c r="Q805" s="42"/>
    </row>
    <row r="806" spans="2:17" x14ac:dyDescent="0.25">
      <c r="B806" s="34">
        <v>801</v>
      </c>
      <c r="C806" s="35" t="s">
        <v>890</v>
      </c>
      <c r="D806" s="36" t="s">
        <v>891</v>
      </c>
      <c r="E806" s="35">
        <v>6368</v>
      </c>
      <c r="F806" s="36" t="s">
        <v>99</v>
      </c>
      <c r="G806" s="35" t="s">
        <v>291</v>
      </c>
      <c r="H806" s="36" t="str">
        <f t="shared" si="25"/>
        <v>DAQ_6368_C1_S09</v>
      </c>
      <c r="I806" s="35">
        <v>642</v>
      </c>
      <c r="J806" s="37" t="s">
        <v>942</v>
      </c>
      <c r="K806" s="38" t="s">
        <v>99</v>
      </c>
      <c r="L806" s="37" t="str">
        <f t="shared" si="24"/>
        <v>P123_C1</v>
      </c>
      <c r="M806" s="48" t="s">
        <v>955</v>
      </c>
      <c r="N806" s="36"/>
      <c r="O806" s="40"/>
      <c r="P806" s="41" t="s">
        <v>98</v>
      </c>
      <c r="Q806" s="42"/>
    </row>
    <row r="807" spans="2:17" x14ac:dyDescent="0.25">
      <c r="B807" s="34">
        <v>802</v>
      </c>
      <c r="C807" s="35" t="s">
        <v>890</v>
      </c>
      <c r="D807" s="36" t="s">
        <v>891</v>
      </c>
      <c r="E807" s="35">
        <v>6368</v>
      </c>
      <c r="F807" s="36" t="s">
        <v>99</v>
      </c>
      <c r="G807" s="35" t="s">
        <v>291</v>
      </c>
      <c r="H807" s="36" t="str">
        <f t="shared" si="25"/>
        <v>DAQ_6368_C1_S09</v>
      </c>
      <c r="I807" s="35">
        <v>644</v>
      </c>
      <c r="J807" s="37" t="s">
        <v>942</v>
      </c>
      <c r="K807" s="38" t="s">
        <v>88</v>
      </c>
      <c r="L807" s="37" t="str">
        <f t="shared" si="24"/>
        <v>P123_C3</v>
      </c>
      <c r="M807" s="48" t="s">
        <v>956</v>
      </c>
      <c r="N807" s="36"/>
      <c r="O807" s="40"/>
      <c r="P807" s="41" t="s">
        <v>98</v>
      </c>
      <c r="Q807" s="42"/>
    </row>
    <row r="808" spans="2:17" x14ac:dyDescent="0.25">
      <c r="B808" s="34">
        <v>803</v>
      </c>
      <c r="C808" s="35" t="s">
        <v>890</v>
      </c>
      <c r="D808" s="36" t="s">
        <v>891</v>
      </c>
      <c r="E808" s="35">
        <v>6368</v>
      </c>
      <c r="F808" s="36" t="s">
        <v>99</v>
      </c>
      <c r="G808" s="35" t="s">
        <v>291</v>
      </c>
      <c r="H808" s="36" t="str">
        <f t="shared" si="25"/>
        <v>DAQ_6368_C1_S09</v>
      </c>
      <c r="I808" s="35">
        <v>647</v>
      </c>
      <c r="J808" s="37" t="s">
        <v>942</v>
      </c>
      <c r="K808" s="38" t="s">
        <v>109</v>
      </c>
      <c r="L808" s="37" t="str">
        <f t="shared" si="24"/>
        <v>P123_C6</v>
      </c>
      <c r="M808" s="48" t="s">
        <v>957</v>
      </c>
      <c r="N808" s="36"/>
      <c r="O808" s="40"/>
      <c r="P808" s="41" t="s">
        <v>98</v>
      </c>
      <c r="Q808" s="42"/>
    </row>
    <row r="809" spans="2:17" x14ac:dyDescent="0.25">
      <c r="B809" s="34">
        <v>804</v>
      </c>
      <c r="C809" s="35" t="s">
        <v>890</v>
      </c>
      <c r="D809" s="36" t="s">
        <v>891</v>
      </c>
      <c r="E809" s="35">
        <v>6368</v>
      </c>
      <c r="F809" s="36" t="s">
        <v>99</v>
      </c>
      <c r="G809" s="35" t="s">
        <v>291</v>
      </c>
      <c r="H809" s="36" t="str">
        <f t="shared" si="25"/>
        <v>DAQ_6368_C1_S09</v>
      </c>
      <c r="I809" s="35">
        <v>645</v>
      </c>
      <c r="J809" s="37" t="s">
        <v>942</v>
      </c>
      <c r="K809" s="38" t="s">
        <v>221</v>
      </c>
      <c r="L809" s="37" t="str">
        <f t="shared" si="24"/>
        <v>P123_C4</v>
      </c>
      <c r="M809" s="48" t="s">
        <v>958</v>
      </c>
      <c r="N809" s="36"/>
      <c r="O809" s="40"/>
      <c r="P809" s="41" t="s">
        <v>98</v>
      </c>
      <c r="Q809" s="42"/>
    </row>
    <row r="810" spans="2:17" x14ac:dyDescent="0.25">
      <c r="B810" s="34">
        <v>805</v>
      </c>
      <c r="C810" s="35" t="s">
        <v>890</v>
      </c>
      <c r="D810" s="36" t="s">
        <v>891</v>
      </c>
      <c r="E810" s="35">
        <v>6368</v>
      </c>
      <c r="F810" s="36" t="s">
        <v>99</v>
      </c>
      <c r="G810" s="35" t="s">
        <v>291</v>
      </c>
      <c r="H810" s="36" t="str">
        <f t="shared" si="25"/>
        <v>DAQ_6368_C1_S09</v>
      </c>
      <c r="I810" s="35">
        <v>636</v>
      </c>
      <c r="J810" s="37" t="s">
        <v>959</v>
      </c>
      <c r="K810" s="38" t="s">
        <v>130</v>
      </c>
      <c r="L810" s="37" t="str">
        <f t="shared" si="24"/>
        <v>P119_F6</v>
      </c>
      <c r="M810" s="48" t="s">
        <v>960</v>
      </c>
      <c r="N810" s="36"/>
      <c r="O810" s="40"/>
      <c r="P810" s="41" t="s">
        <v>98</v>
      </c>
      <c r="Q810" s="42"/>
    </row>
    <row r="811" spans="2:17" x14ac:dyDescent="0.25">
      <c r="B811" s="34">
        <v>806</v>
      </c>
      <c r="C811" s="35" t="s">
        <v>890</v>
      </c>
      <c r="D811" s="36" t="s">
        <v>891</v>
      </c>
      <c r="E811" s="35">
        <v>6368</v>
      </c>
      <c r="F811" s="36" t="s">
        <v>99</v>
      </c>
      <c r="G811" s="35" t="s">
        <v>291</v>
      </c>
      <c r="H811" s="36" t="str">
        <f t="shared" si="25"/>
        <v>DAQ_6368_C1_S09</v>
      </c>
      <c r="I811" s="35">
        <v>634</v>
      </c>
      <c r="J811" s="37" t="s">
        <v>959</v>
      </c>
      <c r="K811" s="38" t="s">
        <v>128</v>
      </c>
      <c r="L811" s="37" t="str">
        <f t="shared" si="24"/>
        <v>P119_F4</v>
      </c>
      <c r="M811" s="48" t="s">
        <v>961</v>
      </c>
      <c r="N811" s="36"/>
      <c r="O811" s="40"/>
      <c r="P811" s="41" t="s">
        <v>98</v>
      </c>
      <c r="Q811" s="42"/>
    </row>
    <row r="812" spans="2:17" x14ac:dyDescent="0.25">
      <c r="B812" s="34">
        <v>807</v>
      </c>
      <c r="C812" s="35" t="s">
        <v>890</v>
      </c>
      <c r="D812" s="36" t="s">
        <v>891</v>
      </c>
      <c r="E812" s="35">
        <v>6368</v>
      </c>
      <c r="F812" s="36" t="s">
        <v>99</v>
      </c>
      <c r="G812" s="35" t="s">
        <v>291</v>
      </c>
      <c r="H812" s="36" t="str">
        <f t="shared" si="25"/>
        <v>DAQ_6368_C1_S09</v>
      </c>
      <c r="I812" s="35">
        <v>631</v>
      </c>
      <c r="J812" s="37" t="s">
        <v>959</v>
      </c>
      <c r="K812" s="38" t="s">
        <v>121</v>
      </c>
      <c r="L812" s="37" t="str">
        <f t="shared" si="24"/>
        <v>P119_F1</v>
      </c>
      <c r="M812" s="48" t="s">
        <v>962</v>
      </c>
      <c r="N812" s="36"/>
      <c r="O812" s="40"/>
      <c r="P812" s="41" t="s">
        <v>98</v>
      </c>
      <c r="Q812" s="42"/>
    </row>
    <row r="813" spans="2:17" x14ac:dyDescent="0.25">
      <c r="B813" s="34">
        <v>808</v>
      </c>
      <c r="C813" s="35" t="s">
        <v>890</v>
      </c>
      <c r="D813" s="36" t="s">
        <v>891</v>
      </c>
      <c r="E813" s="35">
        <v>6368</v>
      </c>
      <c r="F813" s="36" t="s">
        <v>99</v>
      </c>
      <c r="G813" s="35" t="s">
        <v>291</v>
      </c>
      <c r="H813" s="36" t="str">
        <f t="shared" si="25"/>
        <v>DAQ_6368_C1_S09</v>
      </c>
      <c r="I813" s="35">
        <v>633</v>
      </c>
      <c r="J813" s="37" t="s">
        <v>959</v>
      </c>
      <c r="K813" s="38" t="s">
        <v>188</v>
      </c>
      <c r="L813" s="37" t="str">
        <f t="shared" si="24"/>
        <v>P119_F3</v>
      </c>
      <c r="M813" s="48" t="s">
        <v>963</v>
      </c>
      <c r="N813" s="36"/>
      <c r="O813" s="40"/>
      <c r="P813" s="41" t="s">
        <v>98</v>
      </c>
      <c r="Q813" s="42"/>
    </row>
    <row r="814" spans="2:17" x14ac:dyDescent="0.25">
      <c r="B814" s="34">
        <v>809</v>
      </c>
      <c r="C814" s="35" t="s">
        <v>890</v>
      </c>
      <c r="D814" s="36" t="s">
        <v>891</v>
      </c>
      <c r="E814" s="35">
        <v>6368</v>
      </c>
      <c r="F814" s="36" t="s">
        <v>99</v>
      </c>
      <c r="G814" s="35" t="s">
        <v>291</v>
      </c>
      <c r="H814" s="36" t="str">
        <f t="shared" si="25"/>
        <v>DAQ_6368_C1_S09</v>
      </c>
      <c r="I814" s="35">
        <v>630</v>
      </c>
      <c r="J814" s="37" t="s">
        <v>959</v>
      </c>
      <c r="K814" s="38" t="s">
        <v>127</v>
      </c>
      <c r="L814" s="37" t="str">
        <f t="shared" si="24"/>
        <v>P119_E6</v>
      </c>
      <c r="M814" s="48" t="s">
        <v>964</v>
      </c>
      <c r="N814" s="36"/>
      <c r="O814" s="40"/>
      <c r="P814" s="41" t="s">
        <v>98</v>
      </c>
      <c r="Q814" s="42"/>
    </row>
    <row r="815" spans="2:17" x14ac:dyDescent="0.25">
      <c r="B815" s="34">
        <v>810</v>
      </c>
      <c r="C815" s="35" t="s">
        <v>890</v>
      </c>
      <c r="D815" s="36" t="s">
        <v>891</v>
      </c>
      <c r="E815" s="35">
        <v>6368</v>
      </c>
      <c r="F815" s="36" t="s">
        <v>99</v>
      </c>
      <c r="G815" s="35" t="s">
        <v>291</v>
      </c>
      <c r="H815" s="36" t="str">
        <f t="shared" si="25"/>
        <v>DAQ_6368_C1_S09</v>
      </c>
      <c r="I815" s="35">
        <v>628</v>
      </c>
      <c r="J815" s="37" t="s">
        <v>959</v>
      </c>
      <c r="K815" s="38" t="s">
        <v>159</v>
      </c>
      <c r="L815" s="37" t="str">
        <f t="shared" si="24"/>
        <v>P119_E4</v>
      </c>
      <c r="M815" s="48" t="s">
        <v>965</v>
      </c>
      <c r="N815" s="36"/>
      <c r="O815" s="40"/>
      <c r="P815" s="41" t="s">
        <v>98</v>
      </c>
      <c r="Q815" s="42"/>
    </row>
    <row r="816" spans="2:17" x14ac:dyDescent="0.25">
      <c r="B816" s="34">
        <v>811</v>
      </c>
      <c r="C816" s="35" t="s">
        <v>890</v>
      </c>
      <c r="D816" s="36" t="s">
        <v>891</v>
      </c>
      <c r="E816" s="35">
        <v>6368</v>
      </c>
      <c r="F816" s="36" t="s">
        <v>99</v>
      </c>
      <c r="G816" s="35" t="s">
        <v>291</v>
      </c>
      <c r="H816" s="36" t="str">
        <f t="shared" si="25"/>
        <v>DAQ_6368_C1_S09</v>
      </c>
      <c r="I816" s="35">
        <v>625</v>
      </c>
      <c r="J816" s="37" t="s">
        <v>959</v>
      </c>
      <c r="K816" s="38" t="s">
        <v>119</v>
      </c>
      <c r="L816" s="37" t="str">
        <f t="shared" si="24"/>
        <v>P119_E1</v>
      </c>
      <c r="M816" s="48" t="s">
        <v>966</v>
      </c>
      <c r="N816" s="36"/>
      <c r="O816" s="40"/>
      <c r="P816" s="41" t="s">
        <v>98</v>
      </c>
      <c r="Q816" s="42"/>
    </row>
    <row r="817" spans="2:17" x14ac:dyDescent="0.25">
      <c r="B817" s="34">
        <v>812</v>
      </c>
      <c r="C817" s="35" t="s">
        <v>890</v>
      </c>
      <c r="D817" s="36" t="s">
        <v>891</v>
      </c>
      <c r="E817" s="35">
        <v>6368</v>
      </c>
      <c r="F817" s="36" t="s">
        <v>99</v>
      </c>
      <c r="G817" s="35" t="s">
        <v>291</v>
      </c>
      <c r="H817" s="36" t="str">
        <f t="shared" si="25"/>
        <v>DAQ_6368_C1_S09</v>
      </c>
      <c r="I817" s="35">
        <v>627</v>
      </c>
      <c r="J817" s="37" t="s">
        <v>959</v>
      </c>
      <c r="K817" s="38" t="s">
        <v>91</v>
      </c>
      <c r="L817" s="37" t="str">
        <f t="shared" si="24"/>
        <v>P119_E3</v>
      </c>
      <c r="M817" s="48" t="s">
        <v>967</v>
      </c>
      <c r="N817" s="36"/>
      <c r="O817" s="40"/>
      <c r="P817" s="41" t="s">
        <v>98</v>
      </c>
      <c r="Q817" s="42"/>
    </row>
    <row r="818" spans="2:17" x14ac:dyDescent="0.25">
      <c r="B818" s="34">
        <v>813</v>
      </c>
      <c r="C818" s="35" t="s">
        <v>890</v>
      </c>
      <c r="D818" s="36" t="s">
        <v>891</v>
      </c>
      <c r="E818" s="35">
        <v>6368</v>
      </c>
      <c r="F818" s="36" t="s">
        <v>99</v>
      </c>
      <c r="G818" s="35" t="s">
        <v>291</v>
      </c>
      <c r="H818" s="36" t="str">
        <f t="shared" si="25"/>
        <v>DAQ_6368_C1_S09</v>
      </c>
      <c r="I818" s="35">
        <v>619</v>
      </c>
      <c r="J818" s="37" t="s">
        <v>959</v>
      </c>
      <c r="K818" s="38" t="s">
        <v>115</v>
      </c>
      <c r="L818" s="37" t="str">
        <f t="shared" si="24"/>
        <v>P119_D1</v>
      </c>
      <c r="M818" s="48" t="s">
        <v>968</v>
      </c>
      <c r="N818" s="36"/>
      <c r="O818" s="40"/>
      <c r="P818" s="41" t="s">
        <v>98</v>
      </c>
      <c r="Q818" s="42"/>
    </row>
    <row r="819" spans="2:17" x14ac:dyDescent="0.25">
      <c r="B819" s="34">
        <v>814</v>
      </c>
      <c r="C819" s="35" t="s">
        <v>890</v>
      </c>
      <c r="D819" s="36" t="s">
        <v>891</v>
      </c>
      <c r="E819" s="35">
        <v>6368</v>
      </c>
      <c r="F819" s="36" t="s">
        <v>99</v>
      </c>
      <c r="G819" s="35" t="s">
        <v>291</v>
      </c>
      <c r="H819" s="36" t="str">
        <f t="shared" si="25"/>
        <v>DAQ_6368_C1_S09</v>
      </c>
      <c r="I819" s="35">
        <v>621</v>
      </c>
      <c r="J819" s="37" t="s">
        <v>959</v>
      </c>
      <c r="K819" s="38" t="s">
        <v>89</v>
      </c>
      <c r="L819" s="37" t="str">
        <f t="shared" si="24"/>
        <v>P119_D3</v>
      </c>
      <c r="M819" s="48" t="s">
        <v>969</v>
      </c>
      <c r="N819" s="36"/>
      <c r="O819" s="40"/>
      <c r="P819" s="41" t="s">
        <v>98</v>
      </c>
      <c r="Q819" s="42"/>
    </row>
    <row r="820" spans="2:17" x14ac:dyDescent="0.25">
      <c r="B820" s="34">
        <v>815</v>
      </c>
      <c r="C820" s="35" t="s">
        <v>890</v>
      </c>
      <c r="D820" s="36" t="s">
        <v>891</v>
      </c>
      <c r="E820" s="35">
        <v>6368</v>
      </c>
      <c r="F820" s="36" t="s">
        <v>99</v>
      </c>
      <c r="G820" s="35" t="s">
        <v>291</v>
      </c>
      <c r="H820" s="36" t="str">
        <f t="shared" si="25"/>
        <v>DAQ_6368_C1_S09</v>
      </c>
      <c r="I820" s="35">
        <v>624</v>
      </c>
      <c r="J820" s="37" t="s">
        <v>959</v>
      </c>
      <c r="K820" s="38" t="s">
        <v>125</v>
      </c>
      <c r="L820" s="37" t="str">
        <f t="shared" si="24"/>
        <v>P119_D6</v>
      </c>
      <c r="M820" s="48" t="s">
        <v>970</v>
      </c>
      <c r="N820" s="36"/>
      <c r="O820" s="40"/>
      <c r="P820" s="41" t="s">
        <v>98</v>
      </c>
      <c r="Q820" s="42"/>
    </row>
    <row r="821" spans="2:17" x14ac:dyDescent="0.25">
      <c r="B821" s="34">
        <v>816</v>
      </c>
      <c r="C821" s="35" t="s">
        <v>890</v>
      </c>
      <c r="D821" s="36" t="s">
        <v>891</v>
      </c>
      <c r="E821" s="35">
        <v>6368</v>
      </c>
      <c r="F821" s="36" t="s">
        <v>99</v>
      </c>
      <c r="G821" s="35" t="s">
        <v>291</v>
      </c>
      <c r="H821" s="36" t="str">
        <f t="shared" si="25"/>
        <v>DAQ_6368_C1_S09</v>
      </c>
      <c r="I821" s="35">
        <v>622</v>
      </c>
      <c r="J821" s="37" t="s">
        <v>959</v>
      </c>
      <c r="K821" s="38" t="s">
        <v>168</v>
      </c>
      <c r="L821" s="37" t="str">
        <f t="shared" si="24"/>
        <v>P119_D4</v>
      </c>
      <c r="M821" s="48" t="s">
        <v>971</v>
      </c>
      <c r="N821" s="36"/>
      <c r="O821" s="40"/>
      <c r="P821" s="41" t="s">
        <v>98</v>
      </c>
      <c r="Q821" s="42"/>
    </row>
    <row r="822" spans="2:17" x14ac:dyDescent="0.25">
      <c r="B822" s="34">
        <v>817</v>
      </c>
      <c r="C822" s="35" t="s">
        <v>890</v>
      </c>
      <c r="D822" s="36" t="s">
        <v>891</v>
      </c>
      <c r="E822" s="35">
        <v>6368</v>
      </c>
      <c r="F822" s="36" t="s">
        <v>99</v>
      </c>
      <c r="G822" s="35" t="s">
        <v>291</v>
      </c>
      <c r="H822" s="36" t="str">
        <f t="shared" si="25"/>
        <v>DAQ_6368_C1_S09</v>
      </c>
      <c r="I822" s="35">
        <v>613</v>
      </c>
      <c r="J822" s="37" t="s">
        <v>959</v>
      </c>
      <c r="K822" s="38" t="s">
        <v>99</v>
      </c>
      <c r="L822" s="37" t="str">
        <f t="shared" si="24"/>
        <v>P119_C1</v>
      </c>
      <c r="M822" s="48" t="s">
        <v>972</v>
      </c>
      <c r="N822" s="36"/>
      <c r="O822" s="40"/>
      <c r="P822" s="41" t="s">
        <v>98</v>
      </c>
      <c r="Q822" s="42"/>
    </row>
    <row r="823" spans="2:17" x14ac:dyDescent="0.25">
      <c r="B823" s="34">
        <v>818</v>
      </c>
      <c r="C823" s="35" t="s">
        <v>890</v>
      </c>
      <c r="D823" s="36" t="s">
        <v>891</v>
      </c>
      <c r="E823" s="35">
        <v>6368</v>
      </c>
      <c r="F823" s="36" t="s">
        <v>99</v>
      </c>
      <c r="G823" s="35" t="s">
        <v>291</v>
      </c>
      <c r="H823" s="36" t="str">
        <f t="shared" si="25"/>
        <v>DAQ_6368_C1_S09</v>
      </c>
      <c r="I823" s="35">
        <v>615</v>
      </c>
      <c r="J823" s="37" t="s">
        <v>959</v>
      </c>
      <c r="K823" s="38" t="s">
        <v>88</v>
      </c>
      <c r="L823" s="37" t="str">
        <f t="shared" si="24"/>
        <v>P119_C3</v>
      </c>
      <c r="M823" s="48" t="s">
        <v>973</v>
      </c>
      <c r="N823" s="36"/>
      <c r="O823" s="40"/>
      <c r="P823" s="41" t="s">
        <v>98</v>
      </c>
      <c r="Q823" s="42"/>
    </row>
    <row r="824" spans="2:17" x14ac:dyDescent="0.25">
      <c r="B824" s="34">
        <v>819</v>
      </c>
      <c r="C824" s="35" t="s">
        <v>890</v>
      </c>
      <c r="D824" s="36" t="s">
        <v>891</v>
      </c>
      <c r="E824" s="35">
        <v>6368</v>
      </c>
      <c r="F824" s="36" t="s">
        <v>99</v>
      </c>
      <c r="G824" s="35" t="s">
        <v>291</v>
      </c>
      <c r="H824" s="36" t="str">
        <f t="shared" si="25"/>
        <v>DAQ_6368_C1_S09</v>
      </c>
      <c r="I824" s="35">
        <v>618</v>
      </c>
      <c r="J824" s="37" t="s">
        <v>959</v>
      </c>
      <c r="K824" s="38" t="s">
        <v>109</v>
      </c>
      <c r="L824" s="37" t="str">
        <f t="shared" si="24"/>
        <v>P119_C6</v>
      </c>
      <c r="M824" s="48" t="s">
        <v>974</v>
      </c>
      <c r="N824" s="36"/>
      <c r="O824" s="40"/>
      <c r="P824" s="41" t="s">
        <v>98</v>
      </c>
      <c r="Q824" s="42"/>
    </row>
    <row r="825" spans="2:17" x14ac:dyDescent="0.25">
      <c r="B825" s="34">
        <v>820</v>
      </c>
      <c r="C825" s="35" t="s">
        <v>890</v>
      </c>
      <c r="D825" s="36" t="s">
        <v>891</v>
      </c>
      <c r="E825" s="35">
        <v>6368</v>
      </c>
      <c r="F825" s="36" t="s">
        <v>99</v>
      </c>
      <c r="G825" s="35" t="s">
        <v>291</v>
      </c>
      <c r="H825" s="36" t="str">
        <f t="shared" si="25"/>
        <v>DAQ_6368_C1_S09</v>
      </c>
      <c r="I825" s="35">
        <v>616</v>
      </c>
      <c r="J825" s="37" t="s">
        <v>959</v>
      </c>
      <c r="K825" s="38" t="s">
        <v>221</v>
      </c>
      <c r="L825" s="37" t="str">
        <f t="shared" si="24"/>
        <v>P119_C4</v>
      </c>
      <c r="M825" s="48" t="s">
        <v>975</v>
      </c>
      <c r="N825" s="36"/>
      <c r="O825" s="40"/>
      <c r="P825" s="41" t="s">
        <v>98</v>
      </c>
      <c r="Q825" s="42"/>
    </row>
    <row r="826" spans="2:17" x14ac:dyDescent="0.25">
      <c r="B826" s="25">
        <v>821</v>
      </c>
      <c r="C826" s="26" t="s">
        <v>890</v>
      </c>
      <c r="D826" s="17" t="s">
        <v>891</v>
      </c>
      <c r="E826" s="26">
        <v>6368</v>
      </c>
      <c r="F826" s="17" t="s">
        <v>99</v>
      </c>
      <c r="G826" s="26" t="s">
        <v>291</v>
      </c>
      <c r="H826" s="17" t="str">
        <f t="shared" si="25"/>
        <v>DAQ_6368_C1_S09</v>
      </c>
      <c r="I826" s="26">
        <v>641</v>
      </c>
      <c r="J826" s="18" t="s">
        <v>942</v>
      </c>
      <c r="K826" s="27" t="s">
        <v>107</v>
      </c>
      <c r="L826" s="18" t="str">
        <f t="shared" si="24"/>
        <v>P123_B6</v>
      </c>
      <c r="M826" s="43" t="s">
        <v>976</v>
      </c>
      <c r="O826" s="33"/>
      <c r="P826" s="41" t="s">
        <v>98</v>
      </c>
      <c r="Q826" s="32"/>
    </row>
    <row r="827" spans="2:17" x14ac:dyDescent="0.25">
      <c r="B827" s="25">
        <v>822</v>
      </c>
      <c r="C827" s="26" t="s">
        <v>890</v>
      </c>
      <c r="D827" s="17" t="s">
        <v>891</v>
      </c>
      <c r="E827" s="26">
        <v>6368</v>
      </c>
      <c r="F827" s="17" t="s">
        <v>99</v>
      </c>
      <c r="G827" s="26" t="s">
        <v>291</v>
      </c>
      <c r="H827" s="17" t="str">
        <f t="shared" si="25"/>
        <v>DAQ_6368_C1_S09</v>
      </c>
      <c r="I827" s="26">
        <v>639</v>
      </c>
      <c r="J827" s="18" t="s">
        <v>942</v>
      </c>
      <c r="K827" s="27" t="s">
        <v>223</v>
      </c>
      <c r="L827" s="18" t="str">
        <f t="shared" si="24"/>
        <v>P123_B4</v>
      </c>
      <c r="M827" s="43" t="s">
        <v>977</v>
      </c>
      <c r="O827" s="33"/>
      <c r="P827" s="41" t="s">
        <v>98</v>
      </c>
      <c r="Q827" s="32"/>
    </row>
    <row r="828" spans="2:17" x14ac:dyDescent="0.25">
      <c r="B828" s="25">
        <v>823</v>
      </c>
      <c r="C828" s="26" t="s">
        <v>890</v>
      </c>
      <c r="D828" s="17" t="s">
        <v>891</v>
      </c>
      <c r="E828" s="26">
        <v>6368</v>
      </c>
      <c r="F828" s="17" t="s">
        <v>99</v>
      </c>
      <c r="G828" s="26" t="s">
        <v>291</v>
      </c>
      <c r="H828" s="17" t="str">
        <f t="shared" si="25"/>
        <v>DAQ_6368_C1_S09</v>
      </c>
      <c r="I828" s="26">
        <v>612</v>
      </c>
      <c r="J828" s="18" t="s">
        <v>959</v>
      </c>
      <c r="K828" s="27" t="s">
        <v>107</v>
      </c>
      <c r="L828" s="18" t="str">
        <f t="shared" si="24"/>
        <v>P119_B6</v>
      </c>
      <c r="M828" s="43" t="s">
        <v>978</v>
      </c>
      <c r="O828" s="33"/>
      <c r="P828" s="41" t="s">
        <v>98</v>
      </c>
      <c r="Q828" s="32"/>
    </row>
    <row r="829" spans="2:17" x14ac:dyDescent="0.25">
      <c r="B829" s="25">
        <v>824</v>
      </c>
      <c r="C829" s="26" t="s">
        <v>890</v>
      </c>
      <c r="D829" s="17" t="s">
        <v>891</v>
      </c>
      <c r="E829" s="26">
        <v>6368</v>
      </c>
      <c r="F829" s="17" t="s">
        <v>99</v>
      </c>
      <c r="G829" s="26" t="s">
        <v>291</v>
      </c>
      <c r="H829" s="17" t="str">
        <f t="shared" si="25"/>
        <v>DAQ_6368_C1_S09</v>
      </c>
      <c r="I829" s="26">
        <v>610</v>
      </c>
      <c r="J829" s="18" t="s">
        <v>959</v>
      </c>
      <c r="K829" s="27" t="s">
        <v>223</v>
      </c>
      <c r="L829" s="18" t="str">
        <f t="shared" si="24"/>
        <v>P119_B4</v>
      </c>
      <c r="M829" s="43" t="s">
        <v>979</v>
      </c>
      <c r="O829" s="33"/>
      <c r="P829" s="41" t="s">
        <v>98</v>
      </c>
      <c r="Q829" s="32"/>
    </row>
    <row r="830" spans="2:17" x14ac:dyDescent="0.25">
      <c r="B830" s="25">
        <v>825</v>
      </c>
      <c r="C830" s="26" t="s">
        <v>890</v>
      </c>
      <c r="D830" s="17" t="s">
        <v>891</v>
      </c>
      <c r="E830" s="26">
        <v>6368</v>
      </c>
      <c r="F830" s="17" t="s">
        <v>99</v>
      </c>
      <c r="G830" s="26" t="s">
        <v>291</v>
      </c>
      <c r="H830" s="17" t="str">
        <f t="shared" si="25"/>
        <v>DAQ_6368_C1_S09</v>
      </c>
      <c r="I830" s="26">
        <v>637</v>
      </c>
      <c r="J830" s="18" t="s">
        <v>942</v>
      </c>
      <c r="K830" s="27" t="s">
        <v>84</v>
      </c>
      <c r="L830" s="18" t="str">
        <f t="shared" si="24"/>
        <v>P123_B2</v>
      </c>
      <c r="M830" s="43" t="s">
        <v>980</v>
      </c>
      <c r="O830" s="33"/>
      <c r="P830" s="41" t="s">
        <v>98</v>
      </c>
      <c r="Q830" s="32"/>
    </row>
    <row r="831" spans="2:17" x14ac:dyDescent="0.25">
      <c r="B831" s="25">
        <v>826</v>
      </c>
      <c r="C831" s="26" t="s">
        <v>890</v>
      </c>
      <c r="D831" s="17" t="s">
        <v>891</v>
      </c>
      <c r="E831" s="26">
        <v>6368</v>
      </c>
      <c r="F831" s="17" t="s">
        <v>99</v>
      </c>
      <c r="G831" s="26" t="s">
        <v>291</v>
      </c>
      <c r="H831" s="17" t="str">
        <f t="shared" si="25"/>
        <v>DAQ_6368_C1_S09</v>
      </c>
      <c r="I831" s="26">
        <v>608</v>
      </c>
      <c r="J831" s="18" t="s">
        <v>959</v>
      </c>
      <c r="K831" s="27" t="s">
        <v>84</v>
      </c>
      <c r="L831" s="18" t="str">
        <f t="shared" si="24"/>
        <v>P119_B2</v>
      </c>
      <c r="M831" s="43" t="s">
        <v>981</v>
      </c>
      <c r="O831" s="33"/>
      <c r="P831" s="41" t="s">
        <v>98</v>
      </c>
      <c r="Q831" s="32"/>
    </row>
    <row r="832" spans="2:17" x14ac:dyDescent="0.25">
      <c r="B832" s="34">
        <v>827</v>
      </c>
      <c r="C832" s="35" t="s">
        <v>982</v>
      </c>
      <c r="D832" s="36" t="s">
        <v>983</v>
      </c>
      <c r="E832" s="35">
        <v>4467</v>
      </c>
      <c r="F832" s="36" t="s">
        <v>99</v>
      </c>
      <c r="G832" s="35" t="s">
        <v>603</v>
      </c>
      <c r="H832" s="36" t="str">
        <f t="shared" si="25"/>
        <v>SRC_4467_C1_S15</v>
      </c>
      <c r="I832" s="35">
        <v>666</v>
      </c>
      <c r="J832" s="37" t="s">
        <v>984</v>
      </c>
      <c r="K832" s="38" t="s">
        <v>81</v>
      </c>
      <c r="L832" s="37" t="str">
        <f t="shared" si="24"/>
        <v>P122_A2</v>
      </c>
      <c r="M832" s="48" t="s">
        <v>985</v>
      </c>
      <c r="N832" s="36"/>
      <c r="O832" s="40"/>
      <c r="P832" s="41" t="s">
        <v>98</v>
      </c>
      <c r="Q832" s="42"/>
    </row>
    <row r="833" spans="2:17" x14ac:dyDescent="0.25">
      <c r="B833" s="34">
        <v>828</v>
      </c>
      <c r="C833" s="35" t="s">
        <v>982</v>
      </c>
      <c r="D833" s="36" t="s">
        <v>983</v>
      </c>
      <c r="E833" s="35">
        <v>4467</v>
      </c>
      <c r="F833" s="36" t="s">
        <v>99</v>
      </c>
      <c r="G833" s="35" t="s">
        <v>603</v>
      </c>
      <c r="H833" s="36" t="str">
        <f t="shared" si="25"/>
        <v>SRC_4467_C1_S15</v>
      </c>
      <c r="I833" s="35">
        <v>672</v>
      </c>
      <c r="J833" s="37" t="s">
        <v>984</v>
      </c>
      <c r="K833" s="38" t="s">
        <v>99</v>
      </c>
      <c r="L833" s="37" t="str">
        <f t="shared" si="24"/>
        <v>P122_C1</v>
      </c>
      <c r="M833" s="48" t="s">
        <v>986</v>
      </c>
      <c r="N833" s="36"/>
      <c r="O833" s="40"/>
      <c r="P833" s="41" t="s">
        <v>98</v>
      </c>
      <c r="Q833" s="42"/>
    </row>
    <row r="834" spans="2:17" x14ac:dyDescent="0.25">
      <c r="B834" s="34">
        <v>829</v>
      </c>
      <c r="C834" s="35" t="s">
        <v>982</v>
      </c>
      <c r="D834" s="36" t="s">
        <v>983</v>
      </c>
      <c r="E834" s="35">
        <v>4467</v>
      </c>
      <c r="F834" s="36" t="s">
        <v>99</v>
      </c>
      <c r="G834" s="35" t="s">
        <v>603</v>
      </c>
      <c r="H834" s="36" t="str">
        <f t="shared" si="25"/>
        <v>SRC_4467_C1_S15</v>
      </c>
      <c r="I834" s="35">
        <v>669</v>
      </c>
      <c r="J834" s="37" t="s">
        <v>984</v>
      </c>
      <c r="K834" s="38" t="s">
        <v>84</v>
      </c>
      <c r="L834" s="37" t="str">
        <f t="shared" si="24"/>
        <v>P122_B2</v>
      </c>
      <c r="M834" s="48" t="s">
        <v>987</v>
      </c>
      <c r="N834" s="36"/>
      <c r="O834" s="40"/>
      <c r="P834" s="41" t="s">
        <v>98</v>
      </c>
      <c r="Q834" s="42"/>
    </row>
    <row r="835" spans="2:17" x14ac:dyDescent="0.25">
      <c r="B835" s="34">
        <v>830</v>
      </c>
      <c r="C835" s="35" t="s">
        <v>982</v>
      </c>
      <c r="D835" s="36" t="s">
        <v>983</v>
      </c>
      <c r="E835" s="35">
        <v>4467</v>
      </c>
      <c r="F835" s="36" t="s">
        <v>99</v>
      </c>
      <c r="G835" s="35" t="s">
        <v>603</v>
      </c>
      <c r="H835" s="36" t="str">
        <f t="shared" si="25"/>
        <v>SRC_4467_C1_S15</v>
      </c>
      <c r="I835" s="35">
        <v>668</v>
      </c>
      <c r="J835" s="37" t="s">
        <v>984</v>
      </c>
      <c r="K835" s="38" t="s">
        <v>80</v>
      </c>
      <c r="L835" s="37" t="str">
        <f t="shared" si="24"/>
        <v>P122_B1</v>
      </c>
      <c r="M835" s="48" t="s">
        <v>988</v>
      </c>
      <c r="N835" s="36"/>
      <c r="O835" s="40"/>
      <c r="P835" s="41" t="s">
        <v>98</v>
      </c>
      <c r="Q835" s="42"/>
    </row>
    <row r="836" spans="2:17" x14ac:dyDescent="0.25">
      <c r="B836" s="34">
        <v>831</v>
      </c>
      <c r="C836" s="35" t="s">
        <v>982</v>
      </c>
      <c r="D836" s="36" t="s">
        <v>983</v>
      </c>
      <c r="E836" s="35">
        <v>4467</v>
      </c>
      <c r="F836" s="36" t="s">
        <v>99</v>
      </c>
      <c r="G836" s="35" t="s">
        <v>603</v>
      </c>
      <c r="H836" s="36" t="str">
        <f t="shared" si="25"/>
        <v>SRC_4467_C1_S15</v>
      </c>
      <c r="I836" s="35">
        <v>670</v>
      </c>
      <c r="J836" s="37" t="s">
        <v>984</v>
      </c>
      <c r="K836" s="38" t="s">
        <v>106</v>
      </c>
      <c r="L836" s="37" t="str">
        <f t="shared" si="24"/>
        <v>P122_B5</v>
      </c>
      <c r="M836" s="48" t="s">
        <v>989</v>
      </c>
      <c r="N836" s="36"/>
      <c r="O836" s="40" t="s">
        <v>1525</v>
      </c>
      <c r="P836" s="41" t="s">
        <v>42</v>
      </c>
      <c r="Q836" s="42"/>
    </row>
    <row r="837" spans="2:17" x14ac:dyDescent="0.25">
      <c r="B837" s="34">
        <v>832</v>
      </c>
      <c r="C837" s="35" t="s">
        <v>982</v>
      </c>
      <c r="D837" s="36" t="s">
        <v>983</v>
      </c>
      <c r="E837" s="35">
        <v>4467</v>
      </c>
      <c r="F837" s="36" t="s">
        <v>99</v>
      </c>
      <c r="G837" s="35" t="s">
        <v>603</v>
      </c>
      <c r="H837" s="36" t="str">
        <f t="shared" si="25"/>
        <v>SRC_4467_C1_S15</v>
      </c>
      <c r="I837" s="35">
        <v>671</v>
      </c>
      <c r="J837" s="37" t="s">
        <v>984</v>
      </c>
      <c r="K837" s="38" t="s">
        <v>107</v>
      </c>
      <c r="L837" s="37" t="str">
        <f t="shared" si="24"/>
        <v>P122_B6</v>
      </c>
      <c r="M837" s="48" t="s">
        <v>990</v>
      </c>
      <c r="N837" s="36"/>
      <c r="O837" s="40" t="s">
        <v>1526</v>
      </c>
      <c r="P837" s="41" t="s">
        <v>42</v>
      </c>
      <c r="Q837" s="42"/>
    </row>
    <row r="838" spans="2:17" x14ac:dyDescent="0.25">
      <c r="B838" s="34">
        <v>833</v>
      </c>
      <c r="C838" s="35" t="s">
        <v>982</v>
      </c>
      <c r="D838" s="36" t="s">
        <v>983</v>
      </c>
      <c r="E838" s="35">
        <v>4467</v>
      </c>
      <c r="F838" s="36" t="s">
        <v>99</v>
      </c>
      <c r="G838" s="35" t="s">
        <v>603</v>
      </c>
      <c r="H838" s="36" t="str">
        <f t="shared" si="25"/>
        <v>SRC_4467_C1_S15</v>
      </c>
      <c r="I838" s="35">
        <v>667</v>
      </c>
      <c r="J838" s="37" t="s">
        <v>984</v>
      </c>
      <c r="K838" s="38" t="s">
        <v>104</v>
      </c>
      <c r="L838" s="37" t="str">
        <f t="shared" si="24"/>
        <v>P122_A5</v>
      </c>
      <c r="M838" s="48" t="s">
        <v>991</v>
      </c>
      <c r="N838" s="36"/>
      <c r="O838" s="40" t="s">
        <v>1525</v>
      </c>
      <c r="P838" s="41" t="s">
        <v>43</v>
      </c>
      <c r="Q838" s="42"/>
    </row>
    <row r="839" spans="2:17" x14ac:dyDescent="0.25">
      <c r="B839" s="34">
        <v>834</v>
      </c>
      <c r="C839" s="35" t="s">
        <v>982</v>
      </c>
      <c r="D839" s="36" t="s">
        <v>983</v>
      </c>
      <c r="E839" s="35">
        <v>4467</v>
      </c>
      <c r="F839" s="36" t="s">
        <v>99</v>
      </c>
      <c r="G839" s="35" t="s">
        <v>603</v>
      </c>
      <c r="H839" s="36" t="str">
        <f t="shared" si="25"/>
        <v>SRC_4467_C1_S15</v>
      </c>
      <c r="I839" s="35">
        <v>675</v>
      </c>
      <c r="J839" s="37" t="s">
        <v>984</v>
      </c>
      <c r="K839" s="38" t="s">
        <v>109</v>
      </c>
      <c r="L839" s="37" t="str">
        <f t="shared" si="24"/>
        <v>P122_C6</v>
      </c>
      <c r="M839" s="48" t="s">
        <v>992</v>
      </c>
      <c r="N839" s="36"/>
      <c r="O839" s="40" t="s">
        <v>1526</v>
      </c>
      <c r="P839" s="41" t="s">
        <v>43</v>
      </c>
      <c r="Q839" s="42"/>
    </row>
    <row r="840" spans="2:17" x14ac:dyDescent="0.25">
      <c r="B840" s="34">
        <v>835</v>
      </c>
      <c r="C840" s="35" t="s">
        <v>982</v>
      </c>
      <c r="D840" s="36" t="s">
        <v>983</v>
      </c>
      <c r="E840" s="35">
        <v>4467</v>
      </c>
      <c r="F840" s="36" t="s">
        <v>99</v>
      </c>
      <c r="G840" s="35" t="s">
        <v>603</v>
      </c>
      <c r="H840" s="36" t="str">
        <f t="shared" si="25"/>
        <v>SRC_4467_C1_S15</v>
      </c>
      <c r="I840" s="35">
        <v>673</v>
      </c>
      <c r="J840" s="37" t="s">
        <v>984</v>
      </c>
      <c r="K840" s="38" t="s">
        <v>88</v>
      </c>
      <c r="L840" s="37" t="str">
        <f t="shared" si="24"/>
        <v>P122_C3</v>
      </c>
      <c r="M840" s="48" t="s">
        <v>993</v>
      </c>
      <c r="N840" s="36" t="s">
        <v>148</v>
      </c>
      <c r="O840" s="40"/>
      <c r="P840" s="41" t="s">
        <v>98</v>
      </c>
      <c r="Q840" s="42"/>
    </row>
    <row r="841" spans="2:17" x14ac:dyDescent="0.25">
      <c r="B841" s="34">
        <v>836</v>
      </c>
      <c r="C841" s="35" t="s">
        <v>982</v>
      </c>
      <c r="D841" s="36" t="s">
        <v>983</v>
      </c>
      <c r="E841" s="35">
        <v>4467</v>
      </c>
      <c r="F841" s="36" t="s">
        <v>99</v>
      </c>
      <c r="G841" s="35" t="s">
        <v>603</v>
      </c>
      <c r="H841" s="36" t="str">
        <f t="shared" si="25"/>
        <v>SRC_4467_C1_S15</v>
      </c>
      <c r="I841" s="35">
        <v>674</v>
      </c>
      <c r="J841" s="37" t="s">
        <v>984</v>
      </c>
      <c r="K841" s="38" t="s">
        <v>221</v>
      </c>
      <c r="L841" s="37" t="str">
        <f t="shared" si="24"/>
        <v>P122_C4</v>
      </c>
      <c r="M841" s="48" t="s">
        <v>994</v>
      </c>
      <c r="N841" s="36" t="s">
        <v>148</v>
      </c>
      <c r="O841" s="40"/>
      <c r="P841" s="41" t="s">
        <v>98</v>
      </c>
      <c r="Q841" s="42"/>
    </row>
    <row r="842" spans="2:17" x14ac:dyDescent="0.25">
      <c r="B842" s="25">
        <v>837</v>
      </c>
      <c r="C842" s="26" t="s">
        <v>72</v>
      </c>
      <c r="D842" s="17" t="s">
        <v>73</v>
      </c>
      <c r="E842" s="26"/>
      <c r="G842" s="26"/>
      <c r="I842" s="26">
        <v>23</v>
      </c>
      <c r="J842" s="18" t="s">
        <v>74</v>
      </c>
      <c r="K842" s="27" t="s">
        <v>128</v>
      </c>
      <c r="L842" s="18" t="str">
        <f t="shared" si="24"/>
        <v>P143_F4</v>
      </c>
      <c r="M842" s="43" t="s">
        <v>995</v>
      </c>
      <c r="O842" s="33"/>
      <c r="P842" s="41" t="s">
        <v>98</v>
      </c>
      <c r="Q842" s="32"/>
    </row>
    <row r="843" spans="2:17" x14ac:dyDescent="0.25">
      <c r="B843" s="25">
        <v>838</v>
      </c>
      <c r="C843" s="26" t="s">
        <v>72</v>
      </c>
      <c r="D843" s="17" t="s">
        <v>73</v>
      </c>
      <c r="E843" s="26"/>
      <c r="G843" s="26"/>
      <c r="I843" s="26">
        <v>12</v>
      </c>
      <c r="J843" s="18" t="s">
        <v>74</v>
      </c>
      <c r="K843" s="27" t="s">
        <v>108</v>
      </c>
      <c r="L843" s="18" t="str">
        <f t="shared" si="24"/>
        <v>P143_C5</v>
      </c>
      <c r="M843" s="43" t="s">
        <v>996</v>
      </c>
      <c r="O843" s="33"/>
      <c r="P843" s="41" t="s">
        <v>98</v>
      </c>
      <c r="Q843" s="32"/>
    </row>
    <row r="844" spans="2:17" x14ac:dyDescent="0.25">
      <c r="B844" s="25">
        <v>839</v>
      </c>
      <c r="C844" s="26" t="s">
        <v>72</v>
      </c>
      <c r="D844" s="17" t="s">
        <v>73</v>
      </c>
      <c r="E844" s="26"/>
      <c r="G844" s="26"/>
      <c r="I844" s="26">
        <v>9</v>
      </c>
      <c r="J844" s="18" t="s">
        <v>74</v>
      </c>
      <c r="K844" s="27" t="s">
        <v>106</v>
      </c>
      <c r="L844" s="18" t="str">
        <f t="shared" si="24"/>
        <v>P143_B5</v>
      </c>
      <c r="M844" s="43" t="s">
        <v>997</v>
      </c>
      <c r="O844" s="33"/>
      <c r="P844" s="41" t="s">
        <v>98</v>
      </c>
      <c r="Q844" s="32"/>
    </row>
    <row r="845" spans="2:17" x14ac:dyDescent="0.25">
      <c r="B845" s="25">
        <v>840</v>
      </c>
      <c r="C845" s="26" t="s">
        <v>72</v>
      </c>
      <c r="D845" s="17" t="s">
        <v>73</v>
      </c>
      <c r="E845" s="26"/>
      <c r="G845" s="26"/>
      <c r="I845" s="26">
        <v>13</v>
      </c>
      <c r="J845" s="18" t="s">
        <v>74</v>
      </c>
      <c r="K845" s="27" t="s">
        <v>109</v>
      </c>
      <c r="L845" s="18" t="str">
        <f t="shared" si="24"/>
        <v>P143_C6</v>
      </c>
      <c r="M845" s="43" t="s">
        <v>998</v>
      </c>
      <c r="O845" s="33"/>
      <c r="P845" s="41" t="s">
        <v>98</v>
      </c>
      <c r="Q845" s="32"/>
    </row>
    <row r="846" spans="2:17" x14ac:dyDescent="0.25">
      <c r="B846" s="25">
        <v>841</v>
      </c>
      <c r="C846" s="26" t="s">
        <v>72</v>
      </c>
      <c r="D846" s="17" t="s">
        <v>73</v>
      </c>
      <c r="E846" s="26"/>
      <c r="G846" s="26"/>
      <c r="I846" s="26">
        <v>5</v>
      </c>
      <c r="J846" s="18" t="s">
        <v>74</v>
      </c>
      <c r="K846" s="27" t="s">
        <v>105</v>
      </c>
      <c r="L846" s="18" t="str">
        <f t="shared" si="24"/>
        <v>P143_A6</v>
      </c>
      <c r="M846" s="43" t="s">
        <v>999</v>
      </c>
      <c r="O846" s="33"/>
      <c r="P846" s="41" t="s">
        <v>98</v>
      </c>
      <c r="Q846" s="32"/>
    </row>
    <row r="847" spans="2:17" x14ac:dyDescent="0.25">
      <c r="B847" s="25">
        <v>842</v>
      </c>
      <c r="C847" s="26" t="s">
        <v>72</v>
      </c>
      <c r="D847" s="17" t="s">
        <v>73</v>
      </c>
      <c r="E847" s="26"/>
      <c r="G847" s="26"/>
      <c r="I847" s="26">
        <v>18</v>
      </c>
      <c r="J847" s="18" t="s">
        <v>74</v>
      </c>
      <c r="K847" s="27" t="s">
        <v>126</v>
      </c>
      <c r="L847" s="18" t="str">
        <f t="shared" si="24"/>
        <v>P143_E5</v>
      </c>
      <c r="M847" s="43" t="s">
        <v>1000</v>
      </c>
      <c r="O847" s="33"/>
      <c r="P847" s="41" t="s">
        <v>98</v>
      </c>
      <c r="Q847" s="32"/>
    </row>
    <row r="848" spans="2:17" x14ac:dyDescent="0.25">
      <c r="B848" s="25">
        <v>843</v>
      </c>
      <c r="C848" s="26" t="s">
        <v>72</v>
      </c>
      <c r="D848" s="17" t="s">
        <v>73</v>
      </c>
      <c r="E848" s="26"/>
      <c r="G848" s="26"/>
      <c r="I848" s="26">
        <v>19</v>
      </c>
      <c r="J848" s="18" t="s">
        <v>74</v>
      </c>
      <c r="K848" s="27" t="s">
        <v>127</v>
      </c>
      <c r="L848" s="18" t="str">
        <f t="shared" si="24"/>
        <v>P143_E6</v>
      </c>
      <c r="M848" s="43" t="s">
        <v>1001</v>
      </c>
      <c r="O848" s="33"/>
      <c r="P848" s="41" t="s">
        <v>98</v>
      </c>
      <c r="Q848" s="32"/>
    </row>
    <row r="849" spans="2:17" x14ac:dyDescent="0.25">
      <c r="B849" s="25">
        <v>844</v>
      </c>
      <c r="C849" s="26" t="s">
        <v>72</v>
      </c>
      <c r="D849" s="17" t="s">
        <v>73</v>
      </c>
      <c r="E849" s="26"/>
      <c r="G849" s="26"/>
      <c r="I849" s="26">
        <v>24</v>
      </c>
      <c r="J849" s="18" t="s">
        <v>74</v>
      </c>
      <c r="K849" s="27" t="s">
        <v>129</v>
      </c>
      <c r="L849" s="18" t="str">
        <f t="shared" si="24"/>
        <v>P143_F5</v>
      </c>
      <c r="M849" s="43" t="s">
        <v>1002</v>
      </c>
      <c r="O849" s="33"/>
      <c r="P849" s="41" t="s">
        <v>98</v>
      </c>
      <c r="Q849" s="32"/>
    </row>
    <row r="850" spans="2:17" x14ac:dyDescent="0.25">
      <c r="B850" s="25">
        <v>845</v>
      </c>
      <c r="C850" s="26" t="s">
        <v>72</v>
      </c>
      <c r="D850" s="17" t="s">
        <v>73</v>
      </c>
      <c r="E850" s="26"/>
      <c r="G850" s="26"/>
      <c r="I850" s="26">
        <v>25</v>
      </c>
      <c r="J850" s="18" t="s">
        <v>74</v>
      </c>
      <c r="K850" s="27" t="s">
        <v>130</v>
      </c>
      <c r="L850" s="18" t="str">
        <f t="shared" si="24"/>
        <v>P143_F6</v>
      </c>
      <c r="M850" s="43" t="s">
        <v>1003</v>
      </c>
      <c r="O850" s="33"/>
      <c r="P850" s="41" t="s">
        <v>98</v>
      </c>
      <c r="Q850" s="32"/>
    </row>
    <row r="851" spans="2:17" x14ac:dyDescent="0.25">
      <c r="B851" s="25">
        <v>846</v>
      </c>
      <c r="C851" s="26" t="s">
        <v>72</v>
      </c>
      <c r="D851" s="17" t="s">
        <v>73</v>
      </c>
      <c r="E851" s="26"/>
      <c r="G851" s="26"/>
      <c r="I851" s="26">
        <v>15</v>
      </c>
      <c r="J851" s="18" t="s">
        <v>74</v>
      </c>
      <c r="K851" s="27" t="s">
        <v>122</v>
      </c>
      <c r="L851" s="18" t="str">
        <f t="shared" si="24"/>
        <v>P143_D5</v>
      </c>
      <c r="M851" s="43" t="s">
        <v>1004</v>
      </c>
      <c r="O851" s="33"/>
      <c r="P851" s="41" t="s">
        <v>98</v>
      </c>
      <c r="Q851" s="32"/>
    </row>
    <row r="852" spans="2:17" x14ac:dyDescent="0.25">
      <c r="B852" s="25">
        <v>847</v>
      </c>
      <c r="C852" s="26" t="s">
        <v>72</v>
      </c>
      <c r="D852" s="17" t="s">
        <v>73</v>
      </c>
      <c r="E852" s="26"/>
      <c r="G852" s="26"/>
      <c r="I852" s="26">
        <v>20</v>
      </c>
      <c r="J852" s="18" t="s">
        <v>74</v>
      </c>
      <c r="K852" s="27" t="s">
        <v>121</v>
      </c>
      <c r="L852" s="18" t="str">
        <f t="shared" ref="L852:L915" si="26">J852&amp;"_"&amp;K852</f>
        <v>P143_F1</v>
      </c>
      <c r="M852" s="43" t="s">
        <v>1005</v>
      </c>
      <c r="O852" s="33"/>
      <c r="P852" s="41" t="s">
        <v>98</v>
      </c>
      <c r="Q852" s="32"/>
    </row>
    <row r="853" spans="2:17" x14ac:dyDescent="0.25">
      <c r="B853" s="34">
        <v>848</v>
      </c>
      <c r="C853" s="35" t="s">
        <v>890</v>
      </c>
      <c r="D853" s="36" t="s">
        <v>891</v>
      </c>
      <c r="E853" s="35">
        <v>6368</v>
      </c>
      <c r="F853" s="36" t="s">
        <v>99</v>
      </c>
      <c r="G853" s="35" t="s">
        <v>291</v>
      </c>
      <c r="H853" s="36" t="str">
        <f t="shared" si="25"/>
        <v>DAQ_6368_C1_S09</v>
      </c>
      <c r="I853" s="35">
        <v>609</v>
      </c>
      <c r="J853" s="37" t="s">
        <v>959</v>
      </c>
      <c r="K853" s="38" t="s">
        <v>87</v>
      </c>
      <c r="L853" s="37" t="str">
        <f t="shared" si="26"/>
        <v>P119_B3</v>
      </c>
      <c r="M853" s="48" t="s">
        <v>1006</v>
      </c>
      <c r="N853" s="52" t="s">
        <v>148</v>
      </c>
      <c r="O853" s="40"/>
      <c r="P853" s="41" t="s">
        <v>98</v>
      </c>
      <c r="Q853" s="42"/>
    </row>
    <row r="854" spans="2:17" x14ac:dyDescent="0.25">
      <c r="B854" s="34">
        <v>849</v>
      </c>
      <c r="C854" s="35" t="s">
        <v>890</v>
      </c>
      <c r="D854" s="36" t="s">
        <v>891</v>
      </c>
      <c r="E854" s="35">
        <v>6368</v>
      </c>
      <c r="F854" s="36" t="s">
        <v>99</v>
      </c>
      <c r="G854" s="35" t="s">
        <v>291</v>
      </c>
      <c r="H854" s="36" t="str">
        <f t="shared" ref="H854:H917" si="27">D854&amp;"_"&amp;E854&amp;"_"&amp;F854&amp;"_"&amp;G854</f>
        <v>DAQ_6368_C1_S09</v>
      </c>
      <c r="I854" s="35">
        <v>611</v>
      </c>
      <c r="J854" s="37" t="s">
        <v>959</v>
      </c>
      <c r="K854" s="38" t="s">
        <v>106</v>
      </c>
      <c r="L854" s="37" t="str">
        <f t="shared" si="26"/>
        <v>P119_B5</v>
      </c>
      <c r="M854" s="48" t="s">
        <v>1006</v>
      </c>
      <c r="N854" s="52" t="s">
        <v>148</v>
      </c>
      <c r="O854" s="40"/>
      <c r="P854" s="41" t="s">
        <v>98</v>
      </c>
      <c r="Q854" s="42"/>
    </row>
    <row r="855" spans="2:17" x14ac:dyDescent="0.25">
      <c r="B855" s="34">
        <v>850</v>
      </c>
      <c r="C855" s="35" t="s">
        <v>890</v>
      </c>
      <c r="D855" s="36" t="s">
        <v>891</v>
      </c>
      <c r="E855" s="35">
        <v>6368</v>
      </c>
      <c r="F855" s="36" t="s">
        <v>99</v>
      </c>
      <c r="G855" s="35" t="s">
        <v>291</v>
      </c>
      <c r="H855" s="36" t="str">
        <f t="shared" si="27"/>
        <v>DAQ_6368_C1_S09</v>
      </c>
      <c r="I855" s="35">
        <v>614</v>
      </c>
      <c r="J855" s="37" t="s">
        <v>959</v>
      </c>
      <c r="K855" s="38" t="s">
        <v>100</v>
      </c>
      <c r="L855" s="37" t="str">
        <f t="shared" si="26"/>
        <v>P119_C2</v>
      </c>
      <c r="M855" s="48" t="s">
        <v>1006</v>
      </c>
      <c r="N855" s="52" t="s">
        <v>148</v>
      </c>
      <c r="O855" s="40"/>
      <c r="P855" s="41" t="s">
        <v>98</v>
      </c>
      <c r="Q855" s="42"/>
    </row>
    <row r="856" spans="2:17" x14ac:dyDescent="0.25">
      <c r="B856" s="34">
        <v>851</v>
      </c>
      <c r="C856" s="35" t="s">
        <v>890</v>
      </c>
      <c r="D856" s="36" t="s">
        <v>891</v>
      </c>
      <c r="E856" s="35">
        <v>6368</v>
      </c>
      <c r="F856" s="36" t="s">
        <v>99</v>
      </c>
      <c r="G856" s="35" t="s">
        <v>291</v>
      </c>
      <c r="H856" s="36" t="str">
        <f t="shared" si="27"/>
        <v>DAQ_6368_C1_S09</v>
      </c>
      <c r="I856" s="35">
        <v>617</v>
      </c>
      <c r="J856" s="37" t="s">
        <v>959</v>
      </c>
      <c r="K856" s="38" t="s">
        <v>108</v>
      </c>
      <c r="L856" s="37" t="str">
        <f t="shared" si="26"/>
        <v>P119_C5</v>
      </c>
      <c r="M856" s="48" t="s">
        <v>1006</v>
      </c>
      <c r="N856" s="52" t="s">
        <v>148</v>
      </c>
      <c r="O856" s="40"/>
      <c r="P856" s="41" t="s">
        <v>98</v>
      </c>
      <c r="Q856" s="42"/>
    </row>
    <row r="857" spans="2:17" x14ac:dyDescent="0.25">
      <c r="B857" s="34">
        <v>852</v>
      </c>
      <c r="C857" s="35" t="s">
        <v>890</v>
      </c>
      <c r="D857" s="36" t="s">
        <v>891</v>
      </c>
      <c r="E857" s="35">
        <v>6368</v>
      </c>
      <c r="F857" s="36" t="s">
        <v>99</v>
      </c>
      <c r="G857" s="35" t="s">
        <v>291</v>
      </c>
      <c r="H857" s="36" t="str">
        <f t="shared" si="27"/>
        <v>DAQ_6368_C1_S09</v>
      </c>
      <c r="I857" s="35">
        <v>620</v>
      </c>
      <c r="J857" s="37" t="s">
        <v>959</v>
      </c>
      <c r="K857" s="38" t="s">
        <v>118</v>
      </c>
      <c r="L857" s="37" t="str">
        <f t="shared" si="26"/>
        <v>P119_D2</v>
      </c>
      <c r="M857" s="48" t="s">
        <v>1006</v>
      </c>
      <c r="N857" s="52" t="s">
        <v>148</v>
      </c>
      <c r="O857" s="40"/>
      <c r="P857" s="41" t="s">
        <v>98</v>
      </c>
      <c r="Q857" s="42"/>
    </row>
    <row r="858" spans="2:17" x14ac:dyDescent="0.25">
      <c r="B858" s="34">
        <v>853</v>
      </c>
      <c r="C858" s="35" t="s">
        <v>890</v>
      </c>
      <c r="D858" s="36" t="s">
        <v>891</v>
      </c>
      <c r="E858" s="35">
        <v>6368</v>
      </c>
      <c r="F858" s="36" t="s">
        <v>99</v>
      </c>
      <c r="G858" s="35" t="s">
        <v>291</v>
      </c>
      <c r="H858" s="36" t="str">
        <f t="shared" si="27"/>
        <v>DAQ_6368_C1_S09</v>
      </c>
      <c r="I858" s="35">
        <v>623</v>
      </c>
      <c r="J858" s="37" t="s">
        <v>959</v>
      </c>
      <c r="K858" s="38" t="s">
        <v>122</v>
      </c>
      <c r="L858" s="37" t="str">
        <f t="shared" si="26"/>
        <v>P119_D5</v>
      </c>
      <c r="M858" s="48" t="s">
        <v>1006</v>
      </c>
      <c r="N858" s="52" t="s">
        <v>148</v>
      </c>
      <c r="O858" s="40"/>
      <c r="P858" s="41" t="s">
        <v>98</v>
      </c>
      <c r="Q858" s="42"/>
    </row>
    <row r="859" spans="2:17" x14ac:dyDescent="0.25">
      <c r="B859" s="34">
        <v>854</v>
      </c>
      <c r="C859" s="35" t="s">
        <v>890</v>
      </c>
      <c r="D859" s="36" t="s">
        <v>891</v>
      </c>
      <c r="E859" s="35">
        <v>6368</v>
      </c>
      <c r="F859" s="36" t="s">
        <v>99</v>
      </c>
      <c r="G859" s="35" t="s">
        <v>291</v>
      </c>
      <c r="H859" s="36" t="str">
        <f t="shared" si="27"/>
        <v>DAQ_6368_C1_S09</v>
      </c>
      <c r="I859" s="35">
        <v>626</v>
      </c>
      <c r="J859" s="37" t="s">
        <v>959</v>
      </c>
      <c r="K859" s="38" t="s">
        <v>120</v>
      </c>
      <c r="L859" s="37" t="str">
        <f t="shared" si="26"/>
        <v>P119_E2</v>
      </c>
      <c r="M859" s="48" t="s">
        <v>1006</v>
      </c>
      <c r="N859" s="52" t="s">
        <v>148</v>
      </c>
      <c r="O859" s="40"/>
      <c r="P859" s="41" t="s">
        <v>98</v>
      </c>
      <c r="Q859" s="42"/>
    </row>
    <row r="860" spans="2:17" x14ac:dyDescent="0.25">
      <c r="B860" s="34">
        <v>855</v>
      </c>
      <c r="C860" s="35" t="s">
        <v>890</v>
      </c>
      <c r="D860" s="36" t="s">
        <v>891</v>
      </c>
      <c r="E860" s="35">
        <v>6368</v>
      </c>
      <c r="F860" s="36" t="s">
        <v>99</v>
      </c>
      <c r="G860" s="35" t="s">
        <v>291</v>
      </c>
      <c r="H860" s="36" t="str">
        <f t="shared" si="27"/>
        <v>DAQ_6368_C1_S09</v>
      </c>
      <c r="I860" s="35">
        <v>629</v>
      </c>
      <c r="J860" s="37" t="s">
        <v>959</v>
      </c>
      <c r="K860" s="38" t="s">
        <v>126</v>
      </c>
      <c r="L860" s="37" t="str">
        <f t="shared" si="26"/>
        <v>P119_E5</v>
      </c>
      <c r="M860" s="48" t="s">
        <v>1006</v>
      </c>
      <c r="N860" s="52" t="s">
        <v>148</v>
      </c>
      <c r="O860" s="40"/>
      <c r="P860" s="41" t="s">
        <v>98</v>
      </c>
      <c r="Q860" s="42"/>
    </row>
    <row r="861" spans="2:17" x14ac:dyDescent="0.25">
      <c r="B861" s="34">
        <v>856</v>
      </c>
      <c r="C861" s="35" t="s">
        <v>890</v>
      </c>
      <c r="D861" s="36" t="s">
        <v>891</v>
      </c>
      <c r="E861" s="35">
        <v>6368</v>
      </c>
      <c r="F861" s="36" t="s">
        <v>99</v>
      </c>
      <c r="G861" s="35" t="s">
        <v>291</v>
      </c>
      <c r="H861" s="36" t="str">
        <f t="shared" si="27"/>
        <v>DAQ_6368_C1_S09</v>
      </c>
      <c r="I861" s="35">
        <v>632</v>
      </c>
      <c r="J861" s="37" t="s">
        <v>959</v>
      </c>
      <c r="K861" s="38" t="s">
        <v>92</v>
      </c>
      <c r="L861" s="37" t="str">
        <f t="shared" si="26"/>
        <v>P119_F2</v>
      </c>
      <c r="M861" s="48" t="s">
        <v>1006</v>
      </c>
      <c r="N861" s="52" t="s">
        <v>148</v>
      </c>
      <c r="O861" s="40"/>
      <c r="P861" s="41" t="s">
        <v>98</v>
      </c>
      <c r="Q861" s="42"/>
    </row>
    <row r="862" spans="2:17" x14ac:dyDescent="0.25">
      <c r="B862" s="34">
        <v>857</v>
      </c>
      <c r="C862" s="35" t="s">
        <v>890</v>
      </c>
      <c r="D862" s="36" t="s">
        <v>891</v>
      </c>
      <c r="E862" s="35">
        <v>6368</v>
      </c>
      <c r="F862" s="36" t="s">
        <v>99</v>
      </c>
      <c r="G862" s="35" t="s">
        <v>291</v>
      </c>
      <c r="H862" s="36" t="str">
        <f t="shared" si="27"/>
        <v>DAQ_6368_C1_S09</v>
      </c>
      <c r="I862" s="35">
        <v>635</v>
      </c>
      <c r="J862" s="37" t="s">
        <v>959</v>
      </c>
      <c r="K862" s="38" t="s">
        <v>129</v>
      </c>
      <c r="L862" s="37" t="str">
        <f t="shared" si="26"/>
        <v>P119_F5</v>
      </c>
      <c r="M862" s="48" t="s">
        <v>1006</v>
      </c>
      <c r="N862" s="52" t="s">
        <v>148</v>
      </c>
      <c r="O862" s="40"/>
      <c r="P862" s="41" t="s">
        <v>98</v>
      </c>
      <c r="Q862" s="42"/>
    </row>
    <row r="863" spans="2:17" x14ac:dyDescent="0.25">
      <c r="B863" s="34">
        <v>858</v>
      </c>
      <c r="C863" s="35" t="s">
        <v>890</v>
      </c>
      <c r="D863" s="36" t="s">
        <v>891</v>
      </c>
      <c r="E863" s="35">
        <v>6368</v>
      </c>
      <c r="F863" s="36" t="s">
        <v>99</v>
      </c>
      <c r="G863" s="35" t="s">
        <v>291</v>
      </c>
      <c r="H863" s="36" t="str">
        <f t="shared" si="27"/>
        <v>DAQ_6368_C1_S09</v>
      </c>
      <c r="I863" s="35">
        <v>638</v>
      </c>
      <c r="J863" s="37" t="s">
        <v>942</v>
      </c>
      <c r="K863" s="38" t="s">
        <v>87</v>
      </c>
      <c r="L863" s="37" t="str">
        <f t="shared" si="26"/>
        <v>P123_B3</v>
      </c>
      <c r="M863" s="48" t="s">
        <v>1007</v>
      </c>
      <c r="N863" s="52" t="s">
        <v>148</v>
      </c>
      <c r="O863" s="40"/>
      <c r="P863" s="41" t="s">
        <v>98</v>
      </c>
      <c r="Q863" s="42"/>
    </row>
    <row r="864" spans="2:17" x14ac:dyDescent="0.25">
      <c r="B864" s="34">
        <v>859</v>
      </c>
      <c r="C864" s="35" t="s">
        <v>890</v>
      </c>
      <c r="D864" s="36" t="s">
        <v>891</v>
      </c>
      <c r="E864" s="35">
        <v>6368</v>
      </c>
      <c r="F864" s="36" t="s">
        <v>99</v>
      </c>
      <c r="G864" s="35" t="s">
        <v>291</v>
      </c>
      <c r="H864" s="36" t="str">
        <f t="shared" si="27"/>
        <v>DAQ_6368_C1_S09</v>
      </c>
      <c r="I864" s="35">
        <v>640</v>
      </c>
      <c r="J864" s="37" t="s">
        <v>942</v>
      </c>
      <c r="K864" s="38" t="s">
        <v>106</v>
      </c>
      <c r="L864" s="37" t="str">
        <f t="shared" si="26"/>
        <v>P123_B5</v>
      </c>
      <c r="M864" s="48" t="s">
        <v>1007</v>
      </c>
      <c r="N864" s="52" t="s">
        <v>148</v>
      </c>
      <c r="O864" s="40"/>
      <c r="P864" s="41" t="s">
        <v>98</v>
      </c>
      <c r="Q864" s="42"/>
    </row>
    <row r="865" spans="2:17" x14ac:dyDescent="0.25">
      <c r="B865" s="34">
        <v>860</v>
      </c>
      <c r="C865" s="35" t="s">
        <v>890</v>
      </c>
      <c r="D865" s="36" t="s">
        <v>891</v>
      </c>
      <c r="E865" s="35">
        <v>6368</v>
      </c>
      <c r="F865" s="36" t="s">
        <v>99</v>
      </c>
      <c r="G865" s="35" t="s">
        <v>291</v>
      </c>
      <c r="H865" s="36" t="str">
        <f t="shared" si="27"/>
        <v>DAQ_6368_C1_S09</v>
      </c>
      <c r="I865" s="35">
        <v>643</v>
      </c>
      <c r="J865" s="37" t="s">
        <v>942</v>
      </c>
      <c r="K865" s="38" t="s">
        <v>100</v>
      </c>
      <c r="L865" s="37" t="str">
        <f t="shared" si="26"/>
        <v>P123_C2</v>
      </c>
      <c r="M865" s="48" t="s">
        <v>1007</v>
      </c>
      <c r="N865" s="52" t="s">
        <v>148</v>
      </c>
      <c r="O865" s="40"/>
      <c r="P865" s="41" t="s">
        <v>98</v>
      </c>
      <c r="Q865" s="42"/>
    </row>
    <row r="866" spans="2:17" x14ac:dyDescent="0.25">
      <c r="B866" s="34">
        <v>861</v>
      </c>
      <c r="C866" s="35" t="s">
        <v>890</v>
      </c>
      <c r="D866" s="36" t="s">
        <v>891</v>
      </c>
      <c r="E866" s="35">
        <v>6368</v>
      </c>
      <c r="F866" s="36" t="s">
        <v>99</v>
      </c>
      <c r="G866" s="35" t="s">
        <v>291</v>
      </c>
      <c r="H866" s="36" t="str">
        <f t="shared" si="27"/>
        <v>DAQ_6368_C1_S09</v>
      </c>
      <c r="I866" s="35">
        <v>646</v>
      </c>
      <c r="J866" s="37" t="s">
        <v>942</v>
      </c>
      <c r="K866" s="38" t="s">
        <v>108</v>
      </c>
      <c r="L866" s="37" t="str">
        <f t="shared" si="26"/>
        <v>P123_C5</v>
      </c>
      <c r="M866" s="48" t="s">
        <v>1007</v>
      </c>
      <c r="N866" s="52" t="s">
        <v>148</v>
      </c>
      <c r="O866" s="40"/>
      <c r="P866" s="41" t="s">
        <v>98</v>
      </c>
      <c r="Q866" s="42"/>
    </row>
    <row r="867" spans="2:17" x14ac:dyDescent="0.25">
      <c r="B867" s="34">
        <v>862</v>
      </c>
      <c r="C867" s="35" t="s">
        <v>890</v>
      </c>
      <c r="D867" s="36" t="s">
        <v>891</v>
      </c>
      <c r="E867" s="35">
        <v>6368</v>
      </c>
      <c r="F867" s="36" t="s">
        <v>99</v>
      </c>
      <c r="G867" s="35" t="s">
        <v>291</v>
      </c>
      <c r="H867" s="36" t="str">
        <f t="shared" si="27"/>
        <v>DAQ_6368_C1_S09</v>
      </c>
      <c r="I867" s="35">
        <v>649</v>
      </c>
      <c r="J867" s="37" t="s">
        <v>942</v>
      </c>
      <c r="K867" s="38" t="s">
        <v>118</v>
      </c>
      <c r="L867" s="37" t="str">
        <f t="shared" si="26"/>
        <v>P123_D2</v>
      </c>
      <c r="M867" s="48" t="s">
        <v>1007</v>
      </c>
      <c r="N867" s="52" t="s">
        <v>148</v>
      </c>
      <c r="O867" s="40"/>
      <c r="P867" s="41" t="s">
        <v>98</v>
      </c>
      <c r="Q867" s="42"/>
    </row>
    <row r="868" spans="2:17" x14ac:dyDescent="0.25">
      <c r="B868" s="34">
        <v>863</v>
      </c>
      <c r="C868" s="35" t="s">
        <v>890</v>
      </c>
      <c r="D868" s="36" t="s">
        <v>891</v>
      </c>
      <c r="E868" s="35">
        <v>6368</v>
      </c>
      <c r="F868" s="36" t="s">
        <v>99</v>
      </c>
      <c r="G868" s="35" t="s">
        <v>291</v>
      </c>
      <c r="H868" s="36" t="str">
        <f t="shared" si="27"/>
        <v>DAQ_6368_C1_S09</v>
      </c>
      <c r="I868" s="35">
        <v>652</v>
      </c>
      <c r="J868" s="37" t="s">
        <v>942</v>
      </c>
      <c r="K868" s="38" t="s">
        <v>122</v>
      </c>
      <c r="L868" s="37" t="str">
        <f t="shared" si="26"/>
        <v>P123_D5</v>
      </c>
      <c r="M868" s="48" t="s">
        <v>1007</v>
      </c>
      <c r="N868" s="52" t="s">
        <v>148</v>
      </c>
      <c r="O868" s="40"/>
      <c r="P868" s="41" t="s">
        <v>98</v>
      </c>
      <c r="Q868" s="42"/>
    </row>
    <row r="869" spans="2:17" x14ac:dyDescent="0.25">
      <c r="B869" s="34">
        <v>864</v>
      </c>
      <c r="C869" s="35" t="s">
        <v>890</v>
      </c>
      <c r="D869" s="36" t="s">
        <v>891</v>
      </c>
      <c r="E869" s="35">
        <v>6368</v>
      </c>
      <c r="F869" s="36" t="s">
        <v>99</v>
      </c>
      <c r="G869" s="35" t="s">
        <v>291</v>
      </c>
      <c r="H869" s="36" t="str">
        <f t="shared" si="27"/>
        <v>DAQ_6368_C1_S09</v>
      </c>
      <c r="I869" s="35">
        <v>655</v>
      </c>
      <c r="J869" s="37" t="s">
        <v>942</v>
      </c>
      <c r="K869" s="38" t="s">
        <v>120</v>
      </c>
      <c r="L869" s="37" t="str">
        <f t="shared" si="26"/>
        <v>P123_E2</v>
      </c>
      <c r="M869" s="48" t="s">
        <v>1007</v>
      </c>
      <c r="N869" s="52" t="s">
        <v>148</v>
      </c>
      <c r="O869" s="40"/>
      <c r="P869" s="41" t="s">
        <v>98</v>
      </c>
      <c r="Q869" s="42"/>
    </row>
    <row r="870" spans="2:17" x14ac:dyDescent="0.25">
      <c r="B870" s="34">
        <v>865</v>
      </c>
      <c r="C870" s="35" t="s">
        <v>890</v>
      </c>
      <c r="D870" s="36" t="s">
        <v>891</v>
      </c>
      <c r="E870" s="35">
        <v>6368</v>
      </c>
      <c r="F870" s="36" t="s">
        <v>99</v>
      </c>
      <c r="G870" s="35" t="s">
        <v>291</v>
      </c>
      <c r="H870" s="36" t="str">
        <f t="shared" si="27"/>
        <v>DAQ_6368_C1_S09</v>
      </c>
      <c r="I870" s="35">
        <v>658</v>
      </c>
      <c r="J870" s="37" t="s">
        <v>942</v>
      </c>
      <c r="K870" s="38" t="s">
        <v>126</v>
      </c>
      <c r="L870" s="37" t="str">
        <f t="shared" si="26"/>
        <v>P123_E5</v>
      </c>
      <c r="M870" s="48" t="s">
        <v>1007</v>
      </c>
      <c r="N870" s="52" t="s">
        <v>148</v>
      </c>
      <c r="O870" s="40"/>
      <c r="P870" s="41" t="s">
        <v>98</v>
      </c>
      <c r="Q870" s="42"/>
    </row>
    <row r="871" spans="2:17" x14ac:dyDescent="0.25">
      <c r="B871" s="34">
        <v>866</v>
      </c>
      <c r="C871" s="35" t="s">
        <v>890</v>
      </c>
      <c r="D871" s="36" t="s">
        <v>891</v>
      </c>
      <c r="E871" s="35">
        <v>6368</v>
      </c>
      <c r="F871" s="36" t="s">
        <v>99</v>
      </c>
      <c r="G871" s="35" t="s">
        <v>291</v>
      </c>
      <c r="H871" s="36" t="str">
        <f t="shared" si="27"/>
        <v>DAQ_6368_C1_S09</v>
      </c>
      <c r="I871" s="35">
        <v>661</v>
      </c>
      <c r="J871" s="37" t="s">
        <v>942</v>
      </c>
      <c r="K871" s="38" t="s">
        <v>92</v>
      </c>
      <c r="L871" s="37" t="str">
        <f t="shared" si="26"/>
        <v>P123_F2</v>
      </c>
      <c r="M871" s="48" t="s">
        <v>1007</v>
      </c>
      <c r="N871" s="52" t="s">
        <v>148</v>
      </c>
      <c r="O871" s="40"/>
      <c r="P871" s="41" t="s">
        <v>98</v>
      </c>
      <c r="Q871" s="42"/>
    </row>
    <row r="872" spans="2:17" x14ac:dyDescent="0.25">
      <c r="B872" s="34">
        <v>867</v>
      </c>
      <c r="C872" s="35" t="s">
        <v>890</v>
      </c>
      <c r="D872" s="36" t="s">
        <v>891</v>
      </c>
      <c r="E872" s="35">
        <v>6368</v>
      </c>
      <c r="F872" s="36" t="s">
        <v>99</v>
      </c>
      <c r="G872" s="35" t="s">
        <v>291</v>
      </c>
      <c r="H872" s="36" t="str">
        <f t="shared" si="27"/>
        <v>DAQ_6368_C1_S09</v>
      </c>
      <c r="I872" s="35">
        <v>664</v>
      </c>
      <c r="J872" s="37" t="s">
        <v>942</v>
      </c>
      <c r="K872" s="38" t="s">
        <v>129</v>
      </c>
      <c r="L872" s="37" t="str">
        <f t="shared" si="26"/>
        <v>P123_F5</v>
      </c>
      <c r="M872" s="48" t="s">
        <v>1007</v>
      </c>
      <c r="N872" s="52" t="s">
        <v>148</v>
      </c>
      <c r="O872" s="40"/>
      <c r="P872" s="41" t="s">
        <v>98</v>
      </c>
      <c r="Q872" s="42"/>
    </row>
    <row r="873" spans="2:17" x14ac:dyDescent="0.25">
      <c r="B873" s="25">
        <v>868</v>
      </c>
      <c r="C873" s="26" t="s">
        <v>93</v>
      </c>
      <c r="D873" s="17" t="s">
        <v>94</v>
      </c>
      <c r="E873" s="26"/>
      <c r="G873" s="26"/>
      <c r="I873" s="26">
        <v>40</v>
      </c>
      <c r="J873" s="18" t="s">
        <v>110</v>
      </c>
      <c r="K873" s="27" t="s">
        <v>88</v>
      </c>
      <c r="L873" s="18" t="str">
        <f t="shared" si="26"/>
        <v>P102_C3</v>
      </c>
      <c r="M873" s="43" t="s">
        <v>1008</v>
      </c>
      <c r="O873" s="33"/>
      <c r="P873" s="41" t="s">
        <v>98</v>
      </c>
      <c r="Q873" s="32"/>
    </row>
    <row r="874" spans="2:17" x14ac:dyDescent="0.25">
      <c r="B874" s="25">
        <v>869</v>
      </c>
      <c r="C874" s="26" t="s">
        <v>93</v>
      </c>
      <c r="D874" s="17" t="s">
        <v>94</v>
      </c>
      <c r="E874" s="26"/>
      <c r="G874" s="26"/>
      <c r="I874" s="26">
        <v>41</v>
      </c>
      <c r="J874" s="18" t="s">
        <v>110</v>
      </c>
      <c r="K874" s="27" t="s">
        <v>221</v>
      </c>
      <c r="L874" s="18" t="str">
        <f t="shared" si="26"/>
        <v>P102_C4</v>
      </c>
      <c r="M874" s="43" t="s">
        <v>1008</v>
      </c>
      <c r="O874" s="33"/>
      <c r="P874" s="41" t="s">
        <v>98</v>
      </c>
      <c r="Q874" s="32"/>
    </row>
    <row r="875" spans="2:17" x14ac:dyDescent="0.25">
      <c r="B875" s="25">
        <v>870</v>
      </c>
      <c r="C875" s="26" t="s">
        <v>93</v>
      </c>
      <c r="D875" s="17" t="s">
        <v>94</v>
      </c>
      <c r="E875" s="26"/>
      <c r="G875" s="26"/>
      <c r="I875" s="26">
        <v>46</v>
      </c>
      <c r="J875" s="18" t="s">
        <v>110</v>
      </c>
      <c r="K875" s="27" t="s">
        <v>89</v>
      </c>
      <c r="L875" s="18" t="str">
        <f t="shared" si="26"/>
        <v>P102_D3</v>
      </c>
      <c r="M875" s="43" t="s">
        <v>1008</v>
      </c>
      <c r="O875" s="33"/>
      <c r="P875" s="41" t="s">
        <v>98</v>
      </c>
      <c r="Q875" s="32"/>
    </row>
    <row r="876" spans="2:17" x14ac:dyDescent="0.25">
      <c r="B876" s="25">
        <v>871</v>
      </c>
      <c r="C876" s="26" t="s">
        <v>93</v>
      </c>
      <c r="D876" s="17" t="s">
        <v>94</v>
      </c>
      <c r="E876" s="26"/>
      <c r="G876" s="26"/>
      <c r="I876" s="26">
        <v>47</v>
      </c>
      <c r="J876" s="18" t="s">
        <v>110</v>
      </c>
      <c r="K876" s="27" t="s">
        <v>168</v>
      </c>
      <c r="L876" s="18" t="str">
        <f t="shared" si="26"/>
        <v>P102_D4</v>
      </c>
      <c r="M876" s="43" t="s">
        <v>1008</v>
      </c>
      <c r="O876" s="33"/>
      <c r="P876" s="41" t="s">
        <v>98</v>
      </c>
      <c r="Q876" s="32"/>
    </row>
    <row r="877" spans="2:17" x14ac:dyDescent="0.25">
      <c r="B877" s="25">
        <v>872</v>
      </c>
      <c r="C877" s="26" t="s">
        <v>93</v>
      </c>
      <c r="D877" s="17" t="s">
        <v>94</v>
      </c>
      <c r="E877" s="26"/>
      <c r="G877" s="26"/>
      <c r="I877" s="26">
        <v>76</v>
      </c>
      <c r="J877" s="18" t="s">
        <v>95</v>
      </c>
      <c r="K877" s="27" t="s">
        <v>88</v>
      </c>
      <c r="L877" s="18" t="str">
        <f t="shared" si="26"/>
        <v>P179_C3</v>
      </c>
      <c r="M877" s="43" t="s">
        <v>1009</v>
      </c>
      <c r="O877" s="33"/>
      <c r="P877" s="41" t="s">
        <v>98</v>
      </c>
      <c r="Q877" s="32"/>
    </row>
    <row r="878" spans="2:17" x14ac:dyDescent="0.25">
      <c r="B878" s="25">
        <v>873</v>
      </c>
      <c r="C878" s="26" t="s">
        <v>93</v>
      </c>
      <c r="D878" s="17" t="s">
        <v>94</v>
      </c>
      <c r="E878" s="26"/>
      <c r="G878" s="26"/>
      <c r="I878" s="26">
        <v>77</v>
      </c>
      <c r="J878" s="18" t="s">
        <v>95</v>
      </c>
      <c r="K878" s="27" t="s">
        <v>221</v>
      </c>
      <c r="L878" s="18" t="str">
        <f t="shared" si="26"/>
        <v>P179_C4</v>
      </c>
      <c r="M878" s="43" t="s">
        <v>1009</v>
      </c>
      <c r="O878" s="33"/>
      <c r="P878" s="41" t="s">
        <v>98</v>
      </c>
      <c r="Q878" s="32"/>
    </row>
    <row r="879" spans="2:17" x14ac:dyDescent="0.25">
      <c r="B879" s="25">
        <v>874</v>
      </c>
      <c r="C879" s="26" t="s">
        <v>93</v>
      </c>
      <c r="D879" s="17" t="s">
        <v>94</v>
      </c>
      <c r="E879" s="26"/>
      <c r="G879" s="26"/>
      <c r="I879" s="26">
        <v>82</v>
      </c>
      <c r="J879" s="18" t="s">
        <v>95</v>
      </c>
      <c r="K879" s="27" t="s">
        <v>89</v>
      </c>
      <c r="L879" s="18" t="str">
        <f t="shared" si="26"/>
        <v>P179_D3</v>
      </c>
      <c r="M879" s="43" t="s">
        <v>1009</v>
      </c>
      <c r="O879" s="33"/>
      <c r="P879" s="41" t="s">
        <v>98</v>
      </c>
      <c r="Q879" s="32"/>
    </row>
    <row r="880" spans="2:17" x14ac:dyDescent="0.25">
      <c r="B880" s="25">
        <v>875</v>
      </c>
      <c r="C880" s="26" t="s">
        <v>93</v>
      </c>
      <c r="D880" s="17" t="s">
        <v>94</v>
      </c>
      <c r="E880" s="26"/>
      <c r="G880" s="26"/>
      <c r="I880" s="26">
        <v>83</v>
      </c>
      <c r="J880" s="18" t="s">
        <v>95</v>
      </c>
      <c r="K880" s="27" t="s">
        <v>168</v>
      </c>
      <c r="L880" s="18" t="str">
        <f t="shared" si="26"/>
        <v>P179_D4</v>
      </c>
      <c r="M880" s="43" t="s">
        <v>1009</v>
      </c>
      <c r="O880" s="33"/>
      <c r="P880" s="41" t="s">
        <v>98</v>
      </c>
      <c r="Q880" s="32"/>
    </row>
    <row r="881" spans="2:17" x14ac:dyDescent="0.25">
      <c r="B881" s="34">
        <v>876</v>
      </c>
      <c r="C881" s="35" t="s">
        <v>303</v>
      </c>
      <c r="D881" s="36" t="s">
        <v>254</v>
      </c>
      <c r="E881" s="35">
        <v>4139</v>
      </c>
      <c r="F881" s="36" t="s">
        <v>100</v>
      </c>
      <c r="G881" s="35" t="s">
        <v>304</v>
      </c>
      <c r="H881" s="36" t="str">
        <f t="shared" si="27"/>
        <v>SMU_4139_C2_S17</v>
      </c>
      <c r="I881" s="35">
        <v>721</v>
      </c>
      <c r="J881" s="37" t="s">
        <v>305</v>
      </c>
      <c r="K881" s="38" t="s">
        <v>88</v>
      </c>
      <c r="L881" s="37" t="str">
        <f t="shared" si="26"/>
        <v>P142_C3</v>
      </c>
      <c r="M881" s="48" t="s">
        <v>1010</v>
      </c>
      <c r="N881" s="36"/>
      <c r="O881" s="40"/>
      <c r="P881" s="41" t="s">
        <v>98</v>
      </c>
      <c r="Q881" s="42"/>
    </row>
    <row r="882" spans="2:17" x14ac:dyDescent="0.25">
      <c r="B882" s="25">
        <v>877</v>
      </c>
      <c r="C882" s="26" t="s">
        <v>311</v>
      </c>
      <c r="D882" s="17" t="s">
        <v>254</v>
      </c>
      <c r="E882" s="26">
        <v>4147</v>
      </c>
      <c r="F882" s="17" t="s">
        <v>100</v>
      </c>
      <c r="G882" s="26" t="s">
        <v>312</v>
      </c>
      <c r="H882" s="17" t="str">
        <f t="shared" si="27"/>
        <v>SMU_4147_C2_S16</v>
      </c>
      <c r="I882" s="26">
        <v>730</v>
      </c>
      <c r="J882" s="18" t="s">
        <v>313</v>
      </c>
      <c r="K882" s="27" t="s">
        <v>88</v>
      </c>
      <c r="L882" s="18" t="str">
        <f t="shared" si="26"/>
        <v>P103_C3</v>
      </c>
      <c r="M882" s="43" t="s">
        <v>1011</v>
      </c>
      <c r="O882" s="33"/>
      <c r="P882" s="41" t="s">
        <v>98</v>
      </c>
      <c r="Q882" s="32"/>
    </row>
    <row r="883" spans="2:17" x14ac:dyDescent="0.25">
      <c r="B883" s="25">
        <v>878</v>
      </c>
      <c r="C883" s="26" t="s">
        <v>311</v>
      </c>
      <c r="D883" s="17" t="s">
        <v>254</v>
      </c>
      <c r="E883" s="26">
        <v>4147</v>
      </c>
      <c r="F883" s="17" t="s">
        <v>100</v>
      </c>
      <c r="G883" s="26" t="s">
        <v>312</v>
      </c>
      <c r="H883" s="17" t="str">
        <f t="shared" si="27"/>
        <v>SMU_4147_C2_S16</v>
      </c>
      <c r="I883" s="26">
        <v>731</v>
      </c>
      <c r="J883" s="18" t="s">
        <v>313</v>
      </c>
      <c r="K883" s="27" t="s">
        <v>221</v>
      </c>
      <c r="L883" s="18" t="str">
        <f t="shared" si="26"/>
        <v>P103_C4</v>
      </c>
      <c r="M883" s="43" t="s">
        <v>1012</v>
      </c>
      <c r="O883" s="33"/>
      <c r="P883" s="41" t="s">
        <v>98</v>
      </c>
      <c r="Q883" s="32"/>
    </row>
    <row r="884" spans="2:17" x14ac:dyDescent="0.25">
      <c r="B884" s="25">
        <v>879</v>
      </c>
      <c r="C884" s="26" t="s">
        <v>311</v>
      </c>
      <c r="D884" s="17" t="s">
        <v>254</v>
      </c>
      <c r="E884" s="26">
        <v>4147</v>
      </c>
      <c r="F884" s="17" t="s">
        <v>100</v>
      </c>
      <c r="G884" s="26" t="s">
        <v>312</v>
      </c>
      <c r="H884" s="17" t="str">
        <f t="shared" si="27"/>
        <v>SMU_4147_C2_S16</v>
      </c>
      <c r="I884" s="26">
        <v>733</v>
      </c>
      <c r="J884" s="18" t="s">
        <v>313</v>
      </c>
      <c r="K884" s="27" t="s">
        <v>168</v>
      </c>
      <c r="L884" s="18" t="str">
        <f t="shared" si="26"/>
        <v>P103_D4</v>
      </c>
      <c r="M884" s="43" t="s">
        <v>1013</v>
      </c>
      <c r="O884" s="33"/>
      <c r="P884" s="41" t="s">
        <v>98</v>
      </c>
      <c r="Q884" s="32"/>
    </row>
    <row r="885" spans="2:17" x14ac:dyDescent="0.25">
      <c r="B885" s="25">
        <v>880</v>
      </c>
      <c r="C885" s="26" t="s">
        <v>311</v>
      </c>
      <c r="D885" s="17" t="s">
        <v>254</v>
      </c>
      <c r="E885" s="26">
        <v>4147</v>
      </c>
      <c r="F885" s="17" t="s">
        <v>100</v>
      </c>
      <c r="G885" s="26" t="s">
        <v>312</v>
      </c>
      <c r="H885" s="17" t="str">
        <f t="shared" si="27"/>
        <v>SMU_4147_C2_S16</v>
      </c>
      <c r="I885" s="26">
        <v>732</v>
      </c>
      <c r="J885" s="18" t="s">
        <v>313</v>
      </c>
      <c r="K885" s="27" t="s">
        <v>89</v>
      </c>
      <c r="L885" s="18" t="str">
        <f t="shared" si="26"/>
        <v>P103_D3</v>
      </c>
      <c r="M885" s="43" t="s">
        <v>1014</v>
      </c>
      <c r="O885" s="33"/>
      <c r="P885" s="41" t="s">
        <v>98</v>
      </c>
      <c r="Q885" s="32"/>
    </row>
    <row r="886" spans="2:17" x14ac:dyDescent="0.25">
      <c r="B886" s="34">
        <v>881</v>
      </c>
      <c r="C886" s="35" t="s">
        <v>327</v>
      </c>
      <c r="D886" s="36" t="s">
        <v>254</v>
      </c>
      <c r="E886" s="35">
        <v>4162</v>
      </c>
      <c r="F886" s="36" t="s">
        <v>100</v>
      </c>
      <c r="G886" s="35" t="s">
        <v>328</v>
      </c>
      <c r="H886" s="36" t="str">
        <f t="shared" si="27"/>
        <v>SMU_4162_C2_S10</v>
      </c>
      <c r="I886" s="35">
        <v>745</v>
      </c>
      <c r="J886" s="37" t="s">
        <v>329</v>
      </c>
      <c r="K886" s="38" t="s">
        <v>101</v>
      </c>
      <c r="L886" s="37" t="str">
        <f t="shared" si="26"/>
        <v>P175_A4</v>
      </c>
      <c r="M886" s="48" t="s">
        <v>1015</v>
      </c>
      <c r="N886" s="36"/>
      <c r="O886" s="40"/>
      <c r="P886" s="41" t="s">
        <v>98</v>
      </c>
      <c r="Q886" s="42"/>
    </row>
    <row r="887" spans="2:17" x14ac:dyDescent="0.25">
      <c r="B887" s="34">
        <v>882</v>
      </c>
      <c r="C887" s="35" t="s">
        <v>327</v>
      </c>
      <c r="D887" s="36" t="s">
        <v>254</v>
      </c>
      <c r="E887" s="35">
        <v>4162</v>
      </c>
      <c r="F887" s="36" t="s">
        <v>100</v>
      </c>
      <c r="G887" s="35" t="s">
        <v>328</v>
      </c>
      <c r="H887" s="36" t="str">
        <f t="shared" si="27"/>
        <v>SMU_4162_C2_S10</v>
      </c>
      <c r="I887" s="35">
        <v>768</v>
      </c>
      <c r="J887" s="37" t="s">
        <v>329</v>
      </c>
      <c r="K887" s="38" t="s">
        <v>188</v>
      </c>
      <c r="L887" s="37" t="str">
        <f t="shared" si="26"/>
        <v>P175_F3</v>
      </c>
      <c r="M887" s="48" t="s">
        <v>1015</v>
      </c>
      <c r="N887" s="36"/>
      <c r="O887" s="40"/>
      <c r="P887" s="41" t="s">
        <v>98</v>
      </c>
      <c r="Q887" s="42"/>
    </row>
    <row r="888" spans="2:17" x14ac:dyDescent="0.25">
      <c r="B888" s="34">
        <v>883</v>
      </c>
      <c r="C888" s="35" t="s">
        <v>327</v>
      </c>
      <c r="D888" s="36" t="s">
        <v>254</v>
      </c>
      <c r="E888" s="35">
        <v>4162</v>
      </c>
      <c r="F888" s="36" t="s">
        <v>100</v>
      </c>
      <c r="G888" s="35" t="s">
        <v>328</v>
      </c>
      <c r="H888" s="36" t="str">
        <f t="shared" si="27"/>
        <v>SMU_4162_C2_S10</v>
      </c>
      <c r="I888" s="35">
        <v>775</v>
      </c>
      <c r="J888" s="37" t="s">
        <v>355</v>
      </c>
      <c r="K888" s="38" t="s">
        <v>101</v>
      </c>
      <c r="L888" s="37" t="str">
        <f t="shared" si="26"/>
        <v>P167_A4</v>
      </c>
      <c r="M888" s="48" t="s">
        <v>1016</v>
      </c>
      <c r="N888" s="36"/>
      <c r="O888" s="40"/>
      <c r="P888" s="41" t="s">
        <v>98</v>
      </c>
      <c r="Q888" s="42"/>
    </row>
    <row r="889" spans="2:17" x14ac:dyDescent="0.25">
      <c r="B889" s="34">
        <v>884</v>
      </c>
      <c r="C889" s="35" t="s">
        <v>327</v>
      </c>
      <c r="D889" s="36" t="s">
        <v>254</v>
      </c>
      <c r="E889" s="35">
        <v>4162</v>
      </c>
      <c r="F889" s="36" t="s">
        <v>100</v>
      </c>
      <c r="G889" s="35" t="s">
        <v>328</v>
      </c>
      <c r="H889" s="36" t="str">
        <f t="shared" si="27"/>
        <v>SMU_4162_C2_S10</v>
      </c>
      <c r="I889" s="35">
        <v>798</v>
      </c>
      <c r="J889" s="37" t="s">
        <v>355</v>
      </c>
      <c r="K889" s="38" t="s">
        <v>188</v>
      </c>
      <c r="L889" s="37" t="str">
        <f t="shared" si="26"/>
        <v>P167_F3</v>
      </c>
      <c r="M889" s="48" t="s">
        <v>1016</v>
      </c>
      <c r="N889" s="36"/>
      <c r="O889" s="40"/>
      <c r="P889" s="41" t="s">
        <v>98</v>
      </c>
      <c r="Q889" s="42"/>
    </row>
    <row r="890" spans="2:17" x14ac:dyDescent="0.25">
      <c r="B890" s="25">
        <v>885</v>
      </c>
      <c r="C890" s="26" t="s">
        <v>327</v>
      </c>
      <c r="D890" s="17" t="s">
        <v>254</v>
      </c>
      <c r="E890" s="26">
        <v>4162</v>
      </c>
      <c r="F890" s="17" t="s">
        <v>100</v>
      </c>
      <c r="G890" s="26" t="s">
        <v>382</v>
      </c>
      <c r="H890" s="17" t="str">
        <f t="shared" si="27"/>
        <v>SMU_4162_C2_S11</v>
      </c>
      <c r="I890" s="26">
        <v>805</v>
      </c>
      <c r="J890" s="18" t="s">
        <v>383</v>
      </c>
      <c r="K890" s="27" t="s">
        <v>101</v>
      </c>
      <c r="L890" s="18" t="str">
        <f t="shared" si="26"/>
        <v>P178_A4</v>
      </c>
      <c r="M890" s="43" t="s">
        <v>1017</v>
      </c>
      <c r="O890" s="33"/>
      <c r="P890" s="41" t="s">
        <v>98</v>
      </c>
      <c r="Q890" s="32"/>
    </row>
    <row r="891" spans="2:17" x14ac:dyDescent="0.25">
      <c r="B891" s="25">
        <v>886</v>
      </c>
      <c r="C891" s="26" t="s">
        <v>327</v>
      </c>
      <c r="D891" s="17" t="s">
        <v>254</v>
      </c>
      <c r="E891" s="26">
        <v>4162</v>
      </c>
      <c r="F891" s="17" t="s">
        <v>100</v>
      </c>
      <c r="G891" s="26" t="s">
        <v>382</v>
      </c>
      <c r="H891" s="17" t="str">
        <f t="shared" si="27"/>
        <v>SMU_4162_C2_S11</v>
      </c>
      <c r="I891" s="26">
        <v>828</v>
      </c>
      <c r="J891" s="18" t="s">
        <v>383</v>
      </c>
      <c r="K891" s="27" t="s">
        <v>188</v>
      </c>
      <c r="L891" s="18" t="str">
        <f t="shared" si="26"/>
        <v>P178_F3</v>
      </c>
      <c r="M891" s="43" t="s">
        <v>1017</v>
      </c>
      <c r="O891" s="33"/>
      <c r="P891" s="41" t="s">
        <v>98</v>
      </c>
      <c r="Q891" s="32"/>
    </row>
    <row r="892" spans="2:17" x14ac:dyDescent="0.25">
      <c r="B892" s="25">
        <v>887</v>
      </c>
      <c r="C892" s="26" t="s">
        <v>327</v>
      </c>
      <c r="D892" s="17" t="s">
        <v>254</v>
      </c>
      <c r="E892" s="26">
        <v>4162</v>
      </c>
      <c r="F892" s="17" t="s">
        <v>100</v>
      </c>
      <c r="G892" s="26" t="s">
        <v>382</v>
      </c>
      <c r="H892" s="17" t="str">
        <f t="shared" si="27"/>
        <v>SMU_4162_C2_S11</v>
      </c>
      <c r="I892" s="26">
        <v>835</v>
      </c>
      <c r="J892" s="18" t="s">
        <v>408</v>
      </c>
      <c r="K892" s="27" t="s">
        <v>101</v>
      </c>
      <c r="L892" s="18" t="str">
        <f t="shared" si="26"/>
        <v>P158_A4</v>
      </c>
      <c r="M892" s="43" t="s">
        <v>1018</v>
      </c>
      <c r="O892" s="33"/>
      <c r="P892" s="41" t="s">
        <v>98</v>
      </c>
      <c r="Q892" s="32"/>
    </row>
    <row r="893" spans="2:17" x14ac:dyDescent="0.25">
      <c r="B893" s="25">
        <v>888</v>
      </c>
      <c r="C893" s="26" t="s">
        <v>327</v>
      </c>
      <c r="D893" s="17" t="s">
        <v>254</v>
      </c>
      <c r="E893" s="26">
        <v>4162</v>
      </c>
      <c r="F893" s="17" t="s">
        <v>100</v>
      </c>
      <c r="G893" s="26" t="s">
        <v>382</v>
      </c>
      <c r="H893" s="17" t="str">
        <f t="shared" si="27"/>
        <v>SMU_4162_C2_S11</v>
      </c>
      <c r="I893" s="26">
        <v>858</v>
      </c>
      <c r="J893" s="18" t="s">
        <v>408</v>
      </c>
      <c r="K893" s="27" t="s">
        <v>188</v>
      </c>
      <c r="L893" s="18" t="str">
        <f t="shared" si="26"/>
        <v>P158_F3</v>
      </c>
      <c r="M893" s="43" t="s">
        <v>1018</v>
      </c>
      <c r="O893" s="33"/>
      <c r="P893" s="41" t="s">
        <v>98</v>
      </c>
      <c r="Q893" s="32"/>
    </row>
    <row r="894" spans="2:17" x14ac:dyDescent="0.25">
      <c r="B894" s="34">
        <v>889</v>
      </c>
      <c r="C894" s="35" t="s">
        <v>327</v>
      </c>
      <c r="D894" s="36" t="s">
        <v>254</v>
      </c>
      <c r="E894" s="35">
        <v>4162</v>
      </c>
      <c r="F894" s="36" t="s">
        <v>100</v>
      </c>
      <c r="G894" s="35" t="s">
        <v>435</v>
      </c>
      <c r="H894" s="36" t="str">
        <f t="shared" si="27"/>
        <v>SMU_4162_C2_S12</v>
      </c>
      <c r="I894" s="35">
        <v>865</v>
      </c>
      <c r="J894" s="37" t="s">
        <v>436</v>
      </c>
      <c r="K894" s="38" t="s">
        <v>101</v>
      </c>
      <c r="L894" s="37" t="str">
        <f t="shared" si="26"/>
        <v>P155_A4</v>
      </c>
      <c r="M894" s="48" t="s">
        <v>1019</v>
      </c>
      <c r="N894" s="36"/>
      <c r="O894" s="40"/>
      <c r="P894" s="41" t="s">
        <v>98</v>
      </c>
      <c r="Q894" s="42"/>
    </row>
    <row r="895" spans="2:17" x14ac:dyDescent="0.25">
      <c r="B895" s="34">
        <v>890</v>
      </c>
      <c r="C895" s="35" t="s">
        <v>327</v>
      </c>
      <c r="D895" s="36" t="s">
        <v>254</v>
      </c>
      <c r="E895" s="35">
        <v>4162</v>
      </c>
      <c r="F895" s="36" t="s">
        <v>100</v>
      </c>
      <c r="G895" s="35" t="s">
        <v>435</v>
      </c>
      <c r="H895" s="36" t="str">
        <f t="shared" si="27"/>
        <v>SMU_4162_C2_S12</v>
      </c>
      <c r="I895" s="35">
        <v>888</v>
      </c>
      <c r="J895" s="37" t="s">
        <v>436</v>
      </c>
      <c r="K895" s="38" t="s">
        <v>188</v>
      </c>
      <c r="L895" s="37" t="str">
        <f t="shared" si="26"/>
        <v>P155_F3</v>
      </c>
      <c r="M895" s="48" t="s">
        <v>1019</v>
      </c>
      <c r="N895" s="36"/>
      <c r="O895" s="40"/>
      <c r="P895" s="41" t="s">
        <v>98</v>
      </c>
      <c r="Q895" s="42"/>
    </row>
    <row r="896" spans="2:17" x14ac:dyDescent="0.25">
      <c r="B896" s="34">
        <v>891</v>
      </c>
      <c r="C896" s="35" t="s">
        <v>327</v>
      </c>
      <c r="D896" s="36" t="s">
        <v>254</v>
      </c>
      <c r="E896" s="35">
        <v>4162</v>
      </c>
      <c r="F896" s="36" t="s">
        <v>100</v>
      </c>
      <c r="G896" s="35" t="s">
        <v>435</v>
      </c>
      <c r="H896" s="36" t="str">
        <f t="shared" si="27"/>
        <v>SMU_4162_C2_S12</v>
      </c>
      <c r="I896" s="35">
        <v>895</v>
      </c>
      <c r="J896" s="37" t="s">
        <v>461</v>
      </c>
      <c r="K896" s="38" t="s">
        <v>101</v>
      </c>
      <c r="L896" s="37" t="str">
        <f t="shared" si="26"/>
        <v>P147_A4</v>
      </c>
      <c r="M896" s="48" t="s">
        <v>1020</v>
      </c>
      <c r="N896" s="36"/>
      <c r="O896" s="40"/>
      <c r="P896" s="41" t="s">
        <v>98</v>
      </c>
      <c r="Q896" s="42"/>
    </row>
    <row r="897" spans="2:17" x14ac:dyDescent="0.25">
      <c r="B897" s="34">
        <v>892</v>
      </c>
      <c r="C897" s="35" t="s">
        <v>327</v>
      </c>
      <c r="D897" s="36" t="s">
        <v>254</v>
      </c>
      <c r="E897" s="35">
        <v>4162</v>
      </c>
      <c r="F897" s="36" t="s">
        <v>100</v>
      </c>
      <c r="G897" s="35" t="s">
        <v>435</v>
      </c>
      <c r="H897" s="36" t="str">
        <f t="shared" si="27"/>
        <v>SMU_4162_C2_S12</v>
      </c>
      <c r="I897" s="35">
        <v>918</v>
      </c>
      <c r="J897" s="37" t="s">
        <v>461</v>
      </c>
      <c r="K897" s="38" t="s">
        <v>188</v>
      </c>
      <c r="L897" s="37" t="str">
        <f t="shared" si="26"/>
        <v>P147_F3</v>
      </c>
      <c r="M897" s="48" t="s">
        <v>1020</v>
      </c>
      <c r="N897" s="36"/>
      <c r="O897" s="40"/>
      <c r="P897" s="41" t="s">
        <v>98</v>
      </c>
      <c r="Q897" s="42"/>
    </row>
    <row r="898" spans="2:17" x14ac:dyDescent="0.25">
      <c r="B898" s="25">
        <v>893</v>
      </c>
      <c r="C898" s="26" t="s">
        <v>327</v>
      </c>
      <c r="D898" s="17" t="s">
        <v>254</v>
      </c>
      <c r="E898" s="26">
        <v>4162</v>
      </c>
      <c r="F898" s="17" t="s">
        <v>100</v>
      </c>
      <c r="G898" s="26" t="s">
        <v>490</v>
      </c>
      <c r="H898" s="17" t="str">
        <f t="shared" si="27"/>
        <v>SMU_4162_C2_S13</v>
      </c>
      <c r="I898" s="26">
        <v>925</v>
      </c>
      <c r="J898" s="18" t="s">
        <v>491</v>
      </c>
      <c r="K898" s="27" t="s">
        <v>101</v>
      </c>
      <c r="L898" s="18" t="str">
        <f t="shared" si="26"/>
        <v>P139_A4</v>
      </c>
      <c r="M898" s="43" t="s">
        <v>1021</v>
      </c>
      <c r="O898" s="33"/>
      <c r="P898" s="41" t="s">
        <v>98</v>
      </c>
      <c r="Q898" s="32"/>
    </row>
    <row r="899" spans="2:17" x14ac:dyDescent="0.25">
      <c r="B899" s="25">
        <v>894</v>
      </c>
      <c r="C899" s="26" t="s">
        <v>327</v>
      </c>
      <c r="D899" s="17" t="s">
        <v>254</v>
      </c>
      <c r="E899" s="26">
        <v>4162</v>
      </c>
      <c r="F899" s="17" t="s">
        <v>100</v>
      </c>
      <c r="G899" s="26" t="s">
        <v>490</v>
      </c>
      <c r="H899" s="17" t="str">
        <f t="shared" si="27"/>
        <v>SMU_4162_C2_S13</v>
      </c>
      <c r="I899" s="26">
        <v>950</v>
      </c>
      <c r="J899" s="18" t="s">
        <v>491</v>
      </c>
      <c r="K899" s="27" t="s">
        <v>188</v>
      </c>
      <c r="L899" s="18" t="str">
        <f t="shared" si="26"/>
        <v>P139_F3</v>
      </c>
      <c r="M899" s="43" t="s">
        <v>1021</v>
      </c>
      <c r="O899" s="33"/>
      <c r="P899" s="41" t="s">
        <v>98</v>
      </c>
      <c r="Q899" s="32"/>
    </row>
    <row r="900" spans="2:17" x14ac:dyDescent="0.25">
      <c r="B900" s="25">
        <v>895</v>
      </c>
      <c r="C900" s="26" t="s">
        <v>327</v>
      </c>
      <c r="D900" s="17" t="s">
        <v>254</v>
      </c>
      <c r="E900" s="26">
        <v>4162</v>
      </c>
      <c r="F900" s="17" t="s">
        <v>100</v>
      </c>
      <c r="G900" s="26" t="s">
        <v>490</v>
      </c>
      <c r="H900" s="17" t="str">
        <f t="shared" si="27"/>
        <v>SMU_4162_C2_S13</v>
      </c>
      <c r="I900" s="26">
        <v>957</v>
      </c>
      <c r="J900" s="18" t="s">
        <v>518</v>
      </c>
      <c r="K900" s="27" t="s">
        <v>101</v>
      </c>
      <c r="L900" s="18" t="str">
        <f t="shared" si="26"/>
        <v>P138_A4</v>
      </c>
      <c r="M900" s="43" t="s">
        <v>1022</v>
      </c>
      <c r="O900" s="33"/>
      <c r="P900" s="41" t="s">
        <v>98</v>
      </c>
      <c r="Q900" s="32"/>
    </row>
    <row r="901" spans="2:17" x14ac:dyDescent="0.25">
      <c r="B901" s="25">
        <v>896</v>
      </c>
      <c r="C901" s="26" t="s">
        <v>327</v>
      </c>
      <c r="D901" s="17" t="s">
        <v>254</v>
      </c>
      <c r="E901" s="26">
        <v>4162</v>
      </c>
      <c r="F901" s="17" t="s">
        <v>100</v>
      </c>
      <c r="G901" s="26" t="s">
        <v>490</v>
      </c>
      <c r="H901" s="17" t="str">
        <f t="shared" si="27"/>
        <v>SMU_4162_C2_S13</v>
      </c>
      <c r="I901" s="26">
        <v>982</v>
      </c>
      <c r="J901" s="18" t="s">
        <v>518</v>
      </c>
      <c r="K901" s="27" t="s">
        <v>188</v>
      </c>
      <c r="L901" s="18" t="str">
        <f t="shared" si="26"/>
        <v>P138_F3</v>
      </c>
      <c r="M901" s="43" t="s">
        <v>1022</v>
      </c>
      <c r="O901" s="33"/>
      <c r="P901" s="41" t="s">
        <v>98</v>
      </c>
      <c r="Q901" s="32"/>
    </row>
    <row r="902" spans="2:17" x14ac:dyDescent="0.25">
      <c r="B902" s="34">
        <v>897</v>
      </c>
      <c r="C902" s="35" t="s">
        <v>327</v>
      </c>
      <c r="D902" s="36" t="s">
        <v>254</v>
      </c>
      <c r="E902" s="35">
        <v>4162</v>
      </c>
      <c r="F902" s="36" t="s">
        <v>100</v>
      </c>
      <c r="G902" s="35" t="s">
        <v>547</v>
      </c>
      <c r="H902" s="36" t="str">
        <f t="shared" si="27"/>
        <v>SMU_4162_C2_S14</v>
      </c>
      <c r="I902" s="35">
        <v>989</v>
      </c>
      <c r="J902" s="37" t="s">
        <v>548</v>
      </c>
      <c r="K902" s="38" t="s">
        <v>101</v>
      </c>
      <c r="L902" s="37" t="str">
        <f t="shared" si="26"/>
        <v>P171_A4</v>
      </c>
      <c r="M902" s="48" t="s">
        <v>1023</v>
      </c>
      <c r="N902" s="36"/>
      <c r="O902" s="40"/>
      <c r="P902" s="41" t="s">
        <v>98</v>
      </c>
      <c r="Q902" s="42"/>
    </row>
    <row r="903" spans="2:17" x14ac:dyDescent="0.25">
      <c r="B903" s="34">
        <v>898</v>
      </c>
      <c r="C903" s="35" t="s">
        <v>327</v>
      </c>
      <c r="D903" s="36" t="s">
        <v>254</v>
      </c>
      <c r="E903" s="35">
        <v>4162</v>
      </c>
      <c r="F903" s="36" t="s">
        <v>100</v>
      </c>
      <c r="G903" s="35" t="s">
        <v>547</v>
      </c>
      <c r="H903" s="36" t="str">
        <f t="shared" si="27"/>
        <v>SMU_4162_C2_S14</v>
      </c>
      <c r="I903" s="35">
        <v>1014</v>
      </c>
      <c r="J903" s="37" t="s">
        <v>548</v>
      </c>
      <c r="K903" s="38" t="s">
        <v>188</v>
      </c>
      <c r="L903" s="37" t="str">
        <f t="shared" si="26"/>
        <v>P171_F3</v>
      </c>
      <c r="M903" s="48" t="s">
        <v>1023</v>
      </c>
      <c r="N903" s="36"/>
      <c r="O903" s="40"/>
      <c r="P903" s="41" t="s">
        <v>98</v>
      </c>
      <c r="Q903" s="42"/>
    </row>
    <row r="904" spans="2:17" x14ac:dyDescent="0.25">
      <c r="B904" s="34">
        <v>899</v>
      </c>
      <c r="C904" s="35" t="s">
        <v>327</v>
      </c>
      <c r="D904" s="36" t="s">
        <v>254</v>
      </c>
      <c r="E904" s="35">
        <v>4162</v>
      </c>
      <c r="F904" s="36" t="s">
        <v>100</v>
      </c>
      <c r="G904" s="35" t="s">
        <v>547</v>
      </c>
      <c r="H904" s="36" t="str">
        <f t="shared" si="27"/>
        <v>SMU_4162_C2_S14</v>
      </c>
      <c r="I904" s="35">
        <v>1021</v>
      </c>
      <c r="J904" s="37" t="s">
        <v>575</v>
      </c>
      <c r="K904" s="38" t="s">
        <v>101</v>
      </c>
      <c r="L904" s="37" t="str">
        <f t="shared" si="26"/>
        <v>P163_A4</v>
      </c>
      <c r="M904" s="48" t="s">
        <v>1024</v>
      </c>
      <c r="N904" s="36"/>
      <c r="O904" s="40"/>
      <c r="P904" s="41" t="s">
        <v>98</v>
      </c>
      <c r="Q904" s="42"/>
    </row>
    <row r="905" spans="2:17" x14ac:dyDescent="0.25">
      <c r="B905" s="34">
        <v>900</v>
      </c>
      <c r="C905" s="35" t="s">
        <v>327</v>
      </c>
      <c r="D905" s="36" t="s">
        <v>254</v>
      </c>
      <c r="E905" s="35">
        <v>4162</v>
      </c>
      <c r="F905" s="36" t="s">
        <v>100</v>
      </c>
      <c r="G905" s="35" t="s">
        <v>547</v>
      </c>
      <c r="H905" s="36" t="str">
        <f t="shared" si="27"/>
        <v>SMU_4162_C2_S14</v>
      </c>
      <c r="I905" s="35">
        <v>1046</v>
      </c>
      <c r="J905" s="37" t="s">
        <v>575</v>
      </c>
      <c r="K905" s="38" t="s">
        <v>188</v>
      </c>
      <c r="L905" s="37" t="str">
        <f t="shared" si="26"/>
        <v>P163_F3</v>
      </c>
      <c r="M905" s="48" t="s">
        <v>1024</v>
      </c>
      <c r="N905" s="36"/>
      <c r="O905" s="40"/>
      <c r="P905" s="41" t="s">
        <v>98</v>
      </c>
      <c r="Q905" s="42"/>
    </row>
    <row r="906" spans="2:17" x14ac:dyDescent="0.25">
      <c r="B906" s="25">
        <v>901</v>
      </c>
      <c r="C906" s="26" t="s">
        <v>327</v>
      </c>
      <c r="D906" s="17" t="s">
        <v>254</v>
      </c>
      <c r="E906" s="26">
        <v>4162</v>
      </c>
      <c r="F906" s="17" t="s">
        <v>100</v>
      </c>
      <c r="G906" s="26" t="s">
        <v>603</v>
      </c>
      <c r="H906" s="17" t="str">
        <f t="shared" si="27"/>
        <v>SMU_4162_C2_S15</v>
      </c>
      <c r="I906" s="26">
        <v>1053</v>
      </c>
      <c r="J906" s="18" t="s">
        <v>604</v>
      </c>
      <c r="K906" s="27" t="s">
        <v>101</v>
      </c>
      <c r="L906" s="18" t="str">
        <f t="shared" si="26"/>
        <v>P159_A4</v>
      </c>
      <c r="M906" s="43" t="s">
        <v>1025</v>
      </c>
      <c r="O906" s="33"/>
      <c r="P906" s="41" t="s">
        <v>98</v>
      </c>
      <c r="Q906" s="32"/>
    </row>
    <row r="907" spans="2:17" x14ac:dyDescent="0.25">
      <c r="B907" s="25">
        <v>902</v>
      </c>
      <c r="C907" s="26" t="s">
        <v>327</v>
      </c>
      <c r="D907" s="17" t="s">
        <v>254</v>
      </c>
      <c r="E907" s="26">
        <v>4162</v>
      </c>
      <c r="F907" s="17" t="s">
        <v>100</v>
      </c>
      <c r="G907" s="26" t="s">
        <v>603</v>
      </c>
      <c r="H907" s="17" t="str">
        <f t="shared" si="27"/>
        <v>SMU_4162_C2_S15</v>
      </c>
      <c r="I907" s="26">
        <v>1078</v>
      </c>
      <c r="J907" s="18" t="s">
        <v>604</v>
      </c>
      <c r="K907" s="27" t="s">
        <v>188</v>
      </c>
      <c r="L907" s="18" t="str">
        <f t="shared" si="26"/>
        <v>P159_F3</v>
      </c>
      <c r="M907" s="43" t="s">
        <v>1025</v>
      </c>
      <c r="O907" s="33"/>
      <c r="P907" s="41" t="s">
        <v>98</v>
      </c>
      <c r="Q907" s="32"/>
    </row>
    <row r="908" spans="2:17" x14ac:dyDescent="0.25">
      <c r="B908" s="25">
        <v>903</v>
      </c>
      <c r="C908" s="26" t="s">
        <v>327</v>
      </c>
      <c r="D908" s="17" t="s">
        <v>254</v>
      </c>
      <c r="E908" s="26">
        <v>4162</v>
      </c>
      <c r="F908" s="17" t="s">
        <v>100</v>
      </c>
      <c r="G908" s="26" t="s">
        <v>603</v>
      </c>
      <c r="H908" s="17" t="str">
        <f t="shared" si="27"/>
        <v>SMU_4162_C2_S15</v>
      </c>
      <c r="I908" s="26">
        <v>1085</v>
      </c>
      <c r="J908" s="18" t="s">
        <v>629</v>
      </c>
      <c r="K908" s="27" t="s">
        <v>101</v>
      </c>
      <c r="L908" s="18" t="str">
        <f t="shared" si="26"/>
        <v>P151_A4</v>
      </c>
      <c r="M908" s="43" t="s">
        <v>1026</v>
      </c>
      <c r="O908" s="33"/>
      <c r="P908" s="41" t="s">
        <v>98</v>
      </c>
      <c r="Q908" s="32"/>
    </row>
    <row r="909" spans="2:17" x14ac:dyDescent="0.25">
      <c r="B909" s="25">
        <v>904</v>
      </c>
      <c r="C909" s="26" t="s">
        <v>327</v>
      </c>
      <c r="D909" s="17" t="s">
        <v>254</v>
      </c>
      <c r="E909" s="26">
        <v>4162</v>
      </c>
      <c r="F909" s="17" t="s">
        <v>100</v>
      </c>
      <c r="G909" s="26" t="s">
        <v>603</v>
      </c>
      <c r="H909" s="17" t="str">
        <f t="shared" si="27"/>
        <v>SMU_4162_C2_S15</v>
      </c>
      <c r="I909" s="26">
        <v>1110</v>
      </c>
      <c r="J909" s="18" t="s">
        <v>629</v>
      </c>
      <c r="K909" s="27" t="s">
        <v>188</v>
      </c>
      <c r="L909" s="18" t="str">
        <f t="shared" si="26"/>
        <v>P151_F3</v>
      </c>
      <c r="M909" s="43" t="s">
        <v>1026</v>
      </c>
      <c r="O909" s="33"/>
      <c r="P909" s="41" t="s">
        <v>98</v>
      </c>
      <c r="Q909" s="32"/>
    </row>
    <row r="910" spans="2:17" x14ac:dyDescent="0.25">
      <c r="B910" s="34">
        <v>905</v>
      </c>
      <c r="C910" s="35" t="s">
        <v>846</v>
      </c>
      <c r="D910" s="36" t="s">
        <v>847</v>
      </c>
      <c r="E910" s="35">
        <v>4081</v>
      </c>
      <c r="F910" s="36" t="s">
        <v>99</v>
      </c>
      <c r="G910" s="35" t="s">
        <v>435</v>
      </c>
      <c r="H910" s="36" t="str">
        <f t="shared" si="27"/>
        <v>DMM_4081_C1_S12</v>
      </c>
      <c r="I910" s="35">
        <v>115</v>
      </c>
      <c r="J910" s="37" t="s">
        <v>853</v>
      </c>
      <c r="K910" s="38" t="s">
        <v>88</v>
      </c>
      <c r="L910" s="37" t="str">
        <f t="shared" si="26"/>
        <v>P131_C3</v>
      </c>
      <c r="M910" s="48" t="s">
        <v>1027</v>
      </c>
      <c r="N910" s="36"/>
      <c r="O910" s="40"/>
      <c r="P910" s="41" t="s">
        <v>98</v>
      </c>
      <c r="Q910" s="42"/>
    </row>
    <row r="911" spans="2:17" x14ac:dyDescent="0.25">
      <c r="B911" s="34">
        <v>906</v>
      </c>
      <c r="C911" s="35" t="s">
        <v>846</v>
      </c>
      <c r="D911" s="36" t="s">
        <v>847</v>
      </c>
      <c r="E911" s="35">
        <v>4081</v>
      </c>
      <c r="F911" s="36" t="s">
        <v>99</v>
      </c>
      <c r="G911" s="35" t="s">
        <v>490</v>
      </c>
      <c r="H911" s="36" t="str">
        <f t="shared" si="27"/>
        <v>DMM_4081_C1_S13</v>
      </c>
      <c r="I911" s="35">
        <v>116</v>
      </c>
      <c r="J911" s="37" t="s">
        <v>853</v>
      </c>
      <c r="K911" s="38" t="s">
        <v>221</v>
      </c>
      <c r="L911" s="37" t="str">
        <f t="shared" si="26"/>
        <v>P131_C4</v>
      </c>
      <c r="M911" s="48" t="s">
        <v>1028</v>
      </c>
      <c r="N911" s="36"/>
      <c r="O911" s="40"/>
      <c r="P911" s="41" t="s">
        <v>98</v>
      </c>
      <c r="Q911" s="42"/>
    </row>
    <row r="912" spans="2:17" x14ac:dyDescent="0.25">
      <c r="B912" s="34">
        <v>907</v>
      </c>
      <c r="C912" s="35" t="s">
        <v>846</v>
      </c>
      <c r="D912" s="36" t="s">
        <v>847</v>
      </c>
      <c r="E912" s="35">
        <v>4081</v>
      </c>
      <c r="F912" s="36" t="s">
        <v>99</v>
      </c>
      <c r="G912" s="35" t="s">
        <v>547</v>
      </c>
      <c r="H912" s="36" t="str">
        <f t="shared" si="27"/>
        <v>DMM_4081_C1_S14</v>
      </c>
      <c r="I912" s="35">
        <v>119</v>
      </c>
      <c r="J912" s="37" t="s">
        <v>853</v>
      </c>
      <c r="K912" s="38" t="s">
        <v>168</v>
      </c>
      <c r="L912" s="37" t="str">
        <f t="shared" si="26"/>
        <v>P131_D4</v>
      </c>
      <c r="M912" s="48" t="s">
        <v>1029</v>
      </c>
      <c r="N912" s="36"/>
      <c r="O912" s="40"/>
      <c r="P912" s="41" t="s">
        <v>98</v>
      </c>
      <c r="Q912" s="42"/>
    </row>
    <row r="913" spans="2:17" x14ac:dyDescent="0.25">
      <c r="B913" s="25">
        <v>908</v>
      </c>
      <c r="C913" s="26" t="s">
        <v>658</v>
      </c>
      <c r="D913" s="17" t="s">
        <v>659</v>
      </c>
      <c r="E913" s="26">
        <v>6571</v>
      </c>
      <c r="F913" s="17" t="s">
        <v>99</v>
      </c>
      <c r="G913" s="26" t="s">
        <v>255</v>
      </c>
      <c r="H913" s="17" t="str">
        <f t="shared" si="27"/>
        <v>HSD_6571_C1_S02</v>
      </c>
      <c r="I913" s="26">
        <v>194</v>
      </c>
      <c r="J913" s="18" t="s">
        <v>660</v>
      </c>
      <c r="K913" s="27" t="s">
        <v>875</v>
      </c>
      <c r="L913" s="18" t="str">
        <f t="shared" si="26"/>
        <v>P166_G1</v>
      </c>
      <c r="M913" s="43" t="s">
        <v>1030</v>
      </c>
      <c r="O913" s="33"/>
      <c r="P913" s="41" t="s">
        <v>98</v>
      </c>
      <c r="Q913" s="32"/>
    </row>
    <row r="914" spans="2:17" x14ac:dyDescent="0.25">
      <c r="B914" s="25">
        <v>909</v>
      </c>
      <c r="C914" s="26" t="s">
        <v>658</v>
      </c>
      <c r="D914" s="17" t="s">
        <v>659</v>
      </c>
      <c r="E914" s="26">
        <v>6571</v>
      </c>
      <c r="F914" s="17" t="s">
        <v>99</v>
      </c>
      <c r="G914" s="26" t="s">
        <v>255</v>
      </c>
      <c r="H914" s="17" t="str">
        <f t="shared" si="27"/>
        <v>HSD_6571_C1_S02</v>
      </c>
      <c r="I914" s="26">
        <v>200</v>
      </c>
      <c r="J914" s="18" t="s">
        <v>660</v>
      </c>
      <c r="K914" s="27" t="s">
        <v>1031</v>
      </c>
      <c r="L914" s="18" t="str">
        <f t="shared" si="26"/>
        <v>P166_G7</v>
      </c>
      <c r="M914" s="43" t="s">
        <v>1032</v>
      </c>
      <c r="O914" s="33"/>
      <c r="P914" s="41" t="s">
        <v>98</v>
      </c>
      <c r="Q914" s="32"/>
    </row>
    <row r="915" spans="2:17" x14ac:dyDescent="0.25">
      <c r="B915" s="25">
        <v>910</v>
      </c>
      <c r="C915" s="26" t="s">
        <v>658</v>
      </c>
      <c r="D915" s="17" t="s">
        <v>659</v>
      </c>
      <c r="E915" s="26">
        <v>6571</v>
      </c>
      <c r="F915" s="17" t="s">
        <v>99</v>
      </c>
      <c r="G915" s="26" t="s">
        <v>255</v>
      </c>
      <c r="H915" s="17" t="str">
        <f t="shared" si="27"/>
        <v>HSD_6571_C1_S02</v>
      </c>
      <c r="I915" s="26">
        <v>208</v>
      </c>
      <c r="J915" s="18" t="s">
        <v>660</v>
      </c>
      <c r="K915" s="27" t="s">
        <v>1033</v>
      </c>
      <c r="L915" s="18" t="str">
        <f t="shared" si="26"/>
        <v>P166_H6</v>
      </c>
      <c r="M915" s="43" t="s">
        <v>1034</v>
      </c>
      <c r="O915" s="33"/>
      <c r="P915" s="41" t="s">
        <v>98</v>
      </c>
      <c r="Q915" s="32"/>
    </row>
    <row r="916" spans="2:17" x14ac:dyDescent="0.25">
      <c r="B916" s="34">
        <v>911</v>
      </c>
      <c r="C916" s="35" t="s">
        <v>658</v>
      </c>
      <c r="D916" s="36" t="s">
        <v>659</v>
      </c>
      <c r="E916" s="35">
        <v>6571</v>
      </c>
      <c r="F916" s="36" t="s">
        <v>99</v>
      </c>
      <c r="G916" s="35" t="s">
        <v>262</v>
      </c>
      <c r="H916" s="36" t="str">
        <f t="shared" si="27"/>
        <v>HSD_6571_C1_S03</v>
      </c>
      <c r="I916" s="35">
        <v>266</v>
      </c>
      <c r="J916" s="37" t="s">
        <v>710</v>
      </c>
      <c r="K916" s="38" t="s">
        <v>875</v>
      </c>
      <c r="L916" s="37" t="str">
        <f t="shared" ref="L916:L979" si="28">J916&amp;"_"&amp;K916</f>
        <v>P146_G1</v>
      </c>
      <c r="M916" s="48" t="s">
        <v>1035</v>
      </c>
      <c r="N916" s="36"/>
      <c r="O916" s="40"/>
      <c r="P916" s="41" t="s">
        <v>98</v>
      </c>
      <c r="Q916" s="42"/>
    </row>
    <row r="917" spans="2:17" x14ac:dyDescent="0.25">
      <c r="B917" s="34">
        <v>912</v>
      </c>
      <c r="C917" s="35" t="s">
        <v>658</v>
      </c>
      <c r="D917" s="36" t="s">
        <v>659</v>
      </c>
      <c r="E917" s="35">
        <v>6571</v>
      </c>
      <c r="F917" s="36" t="s">
        <v>99</v>
      </c>
      <c r="G917" s="35" t="s">
        <v>262</v>
      </c>
      <c r="H917" s="36" t="str">
        <f t="shared" si="27"/>
        <v>HSD_6571_C1_S03</v>
      </c>
      <c r="I917" s="35">
        <v>272</v>
      </c>
      <c r="J917" s="37" t="s">
        <v>710</v>
      </c>
      <c r="K917" s="38" t="s">
        <v>1031</v>
      </c>
      <c r="L917" s="37" t="str">
        <f t="shared" si="28"/>
        <v>P146_G7</v>
      </c>
      <c r="M917" s="48" t="s">
        <v>1036</v>
      </c>
      <c r="N917" s="36"/>
      <c r="O917" s="40"/>
      <c r="P917" s="41" t="s">
        <v>98</v>
      </c>
      <c r="Q917" s="42"/>
    </row>
    <row r="918" spans="2:17" x14ac:dyDescent="0.25">
      <c r="B918" s="34">
        <v>913</v>
      </c>
      <c r="C918" s="35" t="s">
        <v>658</v>
      </c>
      <c r="D918" s="36" t="s">
        <v>659</v>
      </c>
      <c r="E918" s="35">
        <v>6571</v>
      </c>
      <c r="F918" s="36" t="s">
        <v>99</v>
      </c>
      <c r="G918" s="35" t="s">
        <v>262</v>
      </c>
      <c r="H918" s="36" t="str">
        <f t="shared" ref="H918:H981" si="29">D918&amp;"_"&amp;E918&amp;"_"&amp;F918&amp;"_"&amp;G918</f>
        <v>HSD_6571_C1_S03</v>
      </c>
      <c r="I918" s="35">
        <v>280</v>
      </c>
      <c r="J918" s="37" t="s">
        <v>710</v>
      </c>
      <c r="K918" s="38" t="s">
        <v>1033</v>
      </c>
      <c r="L918" s="37" t="str">
        <f t="shared" si="28"/>
        <v>P146_H6</v>
      </c>
      <c r="M918" s="48" t="s">
        <v>1037</v>
      </c>
      <c r="N918" s="36"/>
      <c r="O918" s="40"/>
      <c r="P918" s="41" t="s">
        <v>98</v>
      </c>
      <c r="Q918" s="42"/>
    </row>
    <row r="919" spans="2:17" x14ac:dyDescent="0.25">
      <c r="B919" s="25">
        <v>914</v>
      </c>
      <c r="C919" s="26" t="s">
        <v>658</v>
      </c>
      <c r="D919" s="17" t="s">
        <v>659</v>
      </c>
      <c r="E919" s="26">
        <v>6571</v>
      </c>
      <c r="F919" s="17" t="s">
        <v>99</v>
      </c>
      <c r="G919" s="26" t="s">
        <v>268</v>
      </c>
      <c r="H919" s="17" t="str">
        <f t="shared" si="29"/>
        <v>HSD_6571_C1_S04</v>
      </c>
      <c r="I919" s="26">
        <v>338</v>
      </c>
      <c r="J919" s="18" t="s">
        <v>744</v>
      </c>
      <c r="K919" s="27" t="s">
        <v>875</v>
      </c>
      <c r="L919" s="18" t="str">
        <f t="shared" si="28"/>
        <v>P170_G1</v>
      </c>
      <c r="M919" s="43" t="s">
        <v>1038</v>
      </c>
      <c r="O919" s="33"/>
      <c r="P919" s="41" t="s">
        <v>98</v>
      </c>
      <c r="Q919" s="32"/>
    </row>
    <row r="920" spans="2:17" x14ac:dyDescent="0.25">
      <c r="B920" s="25">
        <v>915</v>
      </c>
      <c r="C920" s="26" t="s">
        <v>658</v>
      </c>
      <c r="D920" s="17" t="s">
        <v>659</v>
      </c>
      <c r="E920" s="26">
        <v>6571</v>
      </c>
      <c r="F920" s="17" t="s">
        <v>99</v>
      </c>
      <c r="G920" s="26" t="s">
        <v>268</v>
      </c>
      <c r="H920" s="17" t="str">
        <f t="shared" si="29"/>
        <v>HSD_6571_C1_S04</v>
      </c>
      <c r="I920" s="26">
        <v>344</v>
      </c>
      <c r="J920" s="18" t="s">
        <v>744</v>
      </c>
      <c r="K920" s="27" t="s">
        <v>1031</v>
      </c>
      <c r="L920" s="18" t="str">
        <f t="shared" si="28"/>
        <v>P170_G7</v>
      </c>
      <c r="M920" s="43" t="s">
        <v>1039</v>
      </c>
      <c r="O920" s="33"/>
      <c r="P920" s="41" t="s">
        <v>98</v>
      </c>
      <c r="Q920" s="32"/>
    </row>
    <row r="921" spans="2:17" x14ac:dyDescent="0.25">
      <c r="B921" s="25">
        <v>916</v>
      </c>
      <c r="C921" s="26" t="s">
        <v>658</v>
      </c>
      <c r="D921" s="17" t="s">
        <v>659</v>
      </c>
      <c r="E921" s="26">
        <v>6571</v>
      </c>
      <c r="F921" s="17" t="s">
        <v>99</v>
      </c>
      <c r="G921" s="26" t="s">
        <v>268</v>
      </c>
      <c r="H921" s="17" t="str">
        <f t="shared" si="29"/>
        <v>HSD_6571_C1_S04</v>
      </c>
      <c r="I921" s="26">
        <v>352</v>
      </c>
      <c r="J921" s="18" t="s">
        <v>744</v>
      </c>
      <c r="K921" s="27" t="s">
        <v>1033</v>
      </c>
      <c r="L921" s="18" t="str">
        <f t="shared" si="28"/>
        <v>P170_H6</v>
      </c>
      <c r="M921" s="43" t="s">
        <v>1040</v>
      </c>
      <c r="O921" s="33"/>
      <c r="P921" s="41" t="s">
        <v>98</v>
      </c>
      <c r="Q921" s="32"/>
    </row>
    <row r="922" spans="2:17" x14ac:dyDescent="0.25">
      <c r="B922" s="34">
        <v>917</v>
      </c>
      <c r="C922" s="35" t="s">
        <v>658</v>
      </c>
      <c r="D922" s="36" t="s">
        <v>659</v>
      </c>
      <c r="E922" s="35">
        <v>6571</v>
      </c>
      <c r="F922" s="36" t="s">
        <v>99</v>
      </c>
      <c r="G922" s="35" t="s">
        <v>274</v>
      </c>
      <c r="H922" s="36" t="str">
        <f t="shared" si="29"/>
        <v>HSD_6571_C1_S05</v>
      </c>
      <c r="I922" s="35">
        <v>410</v>
      </c>
      <c r="J922" s="37" t="s">
        <v>778</v>
      </c>
      <c r="K922" s="38" t="s">
        <v>875</v>
      </c>
      <c r="L922" s="37" t="str">
        <f t="shared" si="28"/>
        <v>P174_G1</v>
      </c>
      <c r="M922" s="48" t="s">
        <v>1041</v>
      </c>
      <c r="N922" s="36"/>
      <c r="O922" s="40"/>
      <c r="P922" s="41" t="s">
        <v>98</v>
      </c>
      <c r="Q922" s="42"/>
    </row>
    <row r="923" spans="2:17" x14ac:dyDescent="0.25">
      <c r="B923" s="34">
        <v>918</v>
      </c>
      <c r="C923" s="35" t="s">
        <v>658</v>
      </c>
      <c r="D923" s="36" t="s">
        <v>659</v>
      </c>
      <c r="E923" s="35">
        <v>6571</v>
      </c>
      <c r="F923" s="36" t="s">
        <v>99</v>
      </c>
      <c r="G923" s="35" t="s">
        <v>274</v>
      </c>
      <c r="H923" s="36" t="str">
        <f t="shared" si="29"/>
        <v>HSD_6571_C1_S05</v>
      </c>
      <c r="I923" s="35">
        <v>416</v>
      </c>
      <c r="J923" s="37" t="s">
        <v>778</v>
      </c>
      <c r="K923" s="38" t="s">
        <v>1031</v>
      </c>
      <c r="L923" s="37" t="str">
        <f t="shared" si="28"/>
        <v>P174_G7</v>
      </c>
      <c r="M923" s="48" t="s">
        <v>1042</v>
      </c>
      <c r="N923" s="36"/>
      <c r="O923" s="40"/>
      <c r="P923" s="41" t="s">
        <v>98</v>
      </c>
      <c r="Q923" s="42"/>
    </row>
    <row r="924" spans="2:17" x14ac:dyDescent="0.25">
      <c r="B924" s="34">
        <v>919</v>
      </c>
      <c r="C924" s="35" t="s">
        <v>658</v>
      </c>
      <c r="D924" s="36" t="s">
        <v>659</v>
      </c>
      <c r="E924" s="35">
        <v>6571</v>
      </c>
      <c r="F924" s="36" t="s">
        <v>99</v>
      </c>
      <c r="G924" s="35" t="s">
        <v>274</v>
      </c>
      <c r="H924" s="36" t="str">
        <f t="shared" si="29"/>
        <v>HSD_6571_C1_S05</v>
      </c>
      <c r="I924" s="35">
        <v>424</v>
      </c>
      <c r="J924" s="37" t="s">
        <v>778</v>
      </c>
      <c r="K924" s="38" t="s">
        <v>1033</v>
      </c>
      <c r="L924" s="37" t="str">
        <f t="shared" si="28"/>
        <v>P174_H6</v>
      </c>
      <c r="M924" s="48" t="s">
        <v>1043</v>
      </c>
      <c r="N924" s="36"/>
      <c r="O924" s="40"/>
      <c r="P924" s="41" t="s">
        <v>98</v>
      </c>
      <c r="Q924" s="42"/>
    </row>
    <row r="925" spans="2:17" x14ac:dyDescent="0.25">
      <c r="B925" s="25">
        <v>920</v>
      </c>
      <c r="C925" s="26" t="s">
        <v>658</v>
      </c>
      <c r="D925" s="17" t="s">
        <v>659</v>
      </c>
      <c r="E925" s="26">
        <v>6571</v>
      </c>
      <c r="F925" s="17" t="s">
        <v>99</v>
      </c>
      <c r="G925" s="26" t="s">
        <v>297</v>
      </c>
      <c r="H925" s="17" t="str">
        <f t="shared" si="29"/>
        <v>HSD_6571_C1_S06</v>
      </c>
      <c r="I925" s="26">
        <v>482</v>
      </c>
      <c r="J925" s="18" t="s">
        <v>812</v>
      </c>
      <c r="K925" s="27" t="s">
        <v>875</v>
      </c>
      <c r="L925" s="18" t="str">
        <f t="shared" si="28"/>
        <v>P154_G1</v>
      </c>
      <c r="M925" s="43" t="s">
        <v>1044</v>
      </c>
      <c r="O925" s="33"/>
      <c r="P925" s="41" t="s">
        <v>98</v>
      </c>
      <c r="Q925" s="32"/>
    </row>
    <row r="926" spans="2:17" x14ac:dyDescent="0.25">
      <c r="B926" s="25">
        <v>921</v>
      </c>
      <c r="C926" s="26" t="s">
        <v>658</v>
      </c>
      <c r="D926" s="17" t="s">
        <v>659</v>
      </c>
      <c r="E926" s="26">
        <v>6571</v>
      </c>
      <c r="F926" s="17" t="s">
        <v>99</v>
      </c>
      <c r="G926" s="26" t="s">
        <v>297</v>
      </c>
      <c r="H926" s="17" t="str">
        <f t="shared" si="29"/>
        <v>HSD_6571_C1_S06</v>
      </c>
      <c r="I926" s="26">
        <v>488</v>
      </c>
      <c r="J926" s="18" t="s">
        <v>812</v>
      </c>
      <c r="K926" s="27" t="s">
        <v>1031</v>
      </c>
      <c r="L926" s="18" t="str">
        <f t="shared" si="28"/>
        <v>P154_G7</v>
      </c>
      <c r="M926" s="43" t="s">
        <v>1045</v>
      </c>
      <c r="O926" s="33"/>
      <c r="P926" s="41" t="s">
        <v>98</v>
      </c>
      <c r="Q926" s="32"/>
    </row>
    <row r="927" spans="2:17" x14ac:dyDescent="0.25">
      <c r="B927" s="25">
        <v>922</v>
      </c>
      <c r="C927" s="26" t="s">
        <v>658</v>
      </c>
      <c r="D927" s="17" t="s">
        <v>659</v>
      </c>
      <c r="E927" s="26">
        <v>6571</v>
      </c>
      <c r="F927" s="17" t="s">
        <v>99</v>
      </c>
      <c r="G927" s="26" t="s">
        <v>297</v>
      </c>
      <c r="H927" s="17" t="str">
        <f t="shared" si="29"/>
        <v>HSD_6571_C1_S06</v>
      </c>
      <c r="I927" s="26">
        <v>496</v>
      </c>
      <c r="J927" s="18" t="s">
        <v>812</v>
      </c>
      <c r="K927" s="27" t="s">
        <v>1033</v>
      </c>
      <c r="L927" s="18" t="str">
        <f t="shared" si="28"/>
        <v>P154_H6</v>
      </c>
      <c r="M927" s="43" t="s">
        <v>1046</v>
      </c>
      <c r="O927" s="33"/>
      <c r="P927" s="41" t="s">
        <v>98</v>
      </c>
      <c r="Q927" s="32"/>
    </row>
    <row r="928" spans="2:17" x14ac:dyDescent="0.25">
      <c r="B928" s="34">
        <v>923</v>
      </c>
      <c r="C928" s="35" t="s">
        <v>878</v>
      </c>
      <c r="D928" s="36" t="s">
        <v>879</v>
      </c>
      <c r="E928" s="35" t="s">
        <v>880</v>
      </c>
      <c r="F928" s="36" t="s">
        <v>99</v>
      </c>
      <c r="G928" s="35" t="s">
        <v>328</v>
      </c>
      <c r="H928" s="36" t="str">
        <f t="shared" si="29"/>
        <v>SYNC_6674T_C1_S10</v>
      </c>
      <c r="I928" s="35">
        <v>502</v>
      </c>
      <c r="J928" s="37" t="s">
        <v>881</v>
      </c>
      <c r="K928" s="38" t="s">
        <v>665</v>
      </c>
      <c r="L928" s="37" t="str">
        <f t="shared" si="28"/>
        <v>P150_A7</v>
      </c>
      <c r="M928" s="48" t="s">
        <v>1047</v>
      </c>
      <c r="N928" s="36"/>
      <c r="O928" s="40"/>
      <c r="P928" s="41" t="s">
        <v>98</v>
      </c>
      <c r="Q928" s="42"/>
    </row>
    <row r="929" spans="2:17" x14ac:dyDescent="0.25">
      <c r="B929" s="34">
        <v>924</v>
      </c>
      <c r="C929" s="35" t="s">
        <v>878</v>
      </c>
      <c r="D929" s="36" t="s">
        <v>879</v>
      </c>
      <c r="E929" s="35" t="s">
        <v>880</v>
      </c>
      <c r="F929" s="36" t="s">
        <v>99</v>
      </c>
      <c r="G929" s="35" t="s">
        <v>328</v>
      </c>
      <c r="H929" s="36" t="str">
        <f t="shared" si="29"/>
        <v>SYNC_6674T_C1_S10</v>
      </c>
      <c r="I929" s="35">
        <v>504</v>
      </c>
      <c r="J929" s="37" t="s">
        <v>881</v>
      </c>
      <c r="K929" s="38" t="s">
        <v>661</v>
      </c>
      <c r="L929" s="37" t="str">
        <f t="shared" si="28"/>
        <v>P150_A9</v>
      </c>
      <c r="M929" s="48" t="s">
        <v>1048</v>
      </c>
      <c r="N929" s="36"/>
      <c r="O929" s="40"/>
      <c r="P929" s="41" t="s">
        <v>98</v>
      </c>
      <c r="Q929" s="42"/>
    </row>
    <row r="930" spans="2:17" x14ac:dyDescent="0.25">
      <c r="B930" s="34">
        <v>925</v>
      </c>
      <c r="C930" s="35" t="s">
        <v>878</v>
      </c>
      <c r="D930" s="36" t="s">
        <v>879</v>
      </c>
      <c r="E930" s="35" t="s">
        <v>880</v>
      </c>
      <c r="F930" s="36" t="s">
        <v>99</v>
      </c>
      <c r="G930" s="35" t="s">
        <v>328</v>
      </c>
      <c r="H930" s="36" t="str">
        <f t="shared" si="29"/>
        <v>SYNC_6674T_C1_S10</v>
      </c>
      <c r="I930" s="35">
        <v>508</v>
      </c>
      <c r="J930" s="37" t="s">
        <v>881</v>
      </c>
      <c r="K930" s="38" t="s">
        <v>663</v>
      </c>
      <c r="L930" s="37" t="str">
        <f t="shared" si="28"/>
        <v>P150_B8</v>
      </c>
      <c r="M930" s="48" t="s">
        <v>1049</v>
      </c>
      <c r="N930" s="36"/>
      <c r="O930" s="40"/>
      <c r="P930" s="41" t="s">
        <v>98</v>
      </c>
      <c r="Q930" s="42"/>
    </row>
    <row r="931" spans="2:17" x14ac:dyDescent="0.25">
      <c r="B931" s="34">
        <v>926</v>
      </c>
      <c r="C931" s="35" t="s">
        <v>878</v>
      </c>
      <c r="D931" s="36" t="s">
        <v>879</v>
      </c>
      <c r="E931" s="35" t="s">
        <v>880</v>
      </c>
      <c r="F931" s="36" t="s">
        <v>99</v>
      </c>
      <c r="G931" s="35" t="s">
        <v>328</v>
      </c>
      <c r="H931" s="36" t="str">
        <f t="shared" si="29"/>
        <v>SYNC_6674T_C1_S10</v>
      </c>
      <c r="I931" s="35">
        <v>513</v>
      </c>
      <c r="J931" s="37" t="s">
        <v>881</v>
      </c>
      <c r="K931" s="38" t="s">
        <v>672</v>
      </c>
      <c r="L931" s="37" t="str">
        <f t="shared" si="28"/>
        <v>P150_C9</v>
      </c>
      <c r="M931" s="48" t="s">
        <v>1050</v>
      </c>
      <c r="N931" s="36"/>
      <c r="O931" s="40"/>
      <c r="P931" s="41" t="s">
        <v>98</v>
      </c>
      <c r="Q931" s="42"/>
    </row>
    <row r="932" spans="2:17" x14ac:dyDescent="0.25">
      <c r="B932" s="34">
        <v>927</v>
      </c>
      <c r="C932" s="35" t="s">
        <v>878</v>
      </c>
      <c r="D932" s="36" t="s">
        <v>879</v>
      </c>
      <c r="E932" s="35" t="s">
        <v>880</v>
      </c>
      <c r="F932" s="36" t="s">
        <v>99</v>
      </c>
      <c r="G932" s="35" t="s">
        <v>328</v>
      </c>
      <c r="H932" s="36" t="str">
        <f t="shared" si="29"/>
        <v>SYNC_6674T_C1_S10</v>
      </c>
      <c r="I932" s="35">
        <v>516</v>
      </c>
      <c r="J932" s="37" t="s">
        <v>881</v>
      </c>
      <c r="K932" s="38" t="s">
        <v>674</v>
      </c>
      <c r="L932" s="37" t="str">
        <f t="shared" si="28"/>
        <v>P150_D8</v>
      </c>
      <c r="M932" s="48" t="s">
        <v>1051</v>
      </c>
      <c r="N932" s="36"/>
      <c r="O932" s="40"/>
      <c r="P932" s="41" t="s">
        <v>98</v>
      </c>
      <c r="Q932" s="42"/>
    </row>
    <row r="933" spans="2:17" x14ac:dyDescent="0.25">
      <c r="B933" s="34">
        <v>928</v>
      </c>
      <c r="C933" s="35" t="s">
        <v>878</v>
      </c>
      <c r="D933" s="36" t="s">
        <v>879</v>
      </c>
      <c r="E933" s="35" t="s">
        <v>880</v>
      </c>
      <c r="F933" s="36" t="s">
        <v>99</v>
      </c>
      <c r="G933" s="35" t="s">
        <v>328</v>
      </c>
      <c r="H933" s="36" t="str">
        <f t="shared" si="29"/>
        <v>SYNC_6674T_C1_S10</v>
      </c>
      <c r="I933" s="35">
        <v>521</v>
      </c>
      <c r="J933" s="37" t="s">
        <v>881</v>
      </c>
      <c r="K933" s="38" t="s">
        <v>683</v>
      </c>
      <c r="L933" s="37" t="str">
        <f t="shared" si="28"/>
        <v>P150_E9</v>
      </c>
      <c r="M933" s="48" t="s">
        <v>1052</v>
      </c>
      <c r="N933" s="36"/>
      <c r="O933" s="40"/>
      <c r="P933" s="41" t="s">
        <v>98</v>
      </c>
      <c r="Q933" s="42"/>
    </row>
    <row r="934" spans="2:17" x14ac:dyDescent="0.25">
      <c r="B934" s="34">
        <v>929</v>
      </c>
      <c r="C934" s="35" t="s">
        <v>878</v>
      </c>
      <c r="D934" s="36" t="s">
        <v>879</v>
      </c>
      <c r="E934" s="35" t="s">
        <v>880</v>
      </c>
      <c r="F934" s="36" t="s">
        <v>99</v>
      </c>
      <c r="G934" s="35" t="s">
        <v>328</v>
      </c>
      <c r="H934" s="36" t="str">
        <f t="shared" si="29"/>
        <v>SYNC_6674T_C1_S10</v>
      </c>
      <c r="I934" s="35">
        <v>524</v>
      </c>
      <c r="J934" s="37" t="s">
        <v>881</v>
      </c>
      <c r="K934" s="38" t="s">
        <v>685</v>
      </c>
      <c r="L934" s="37" t="str">
        <f t="shared" si="28"/>
        <v>P150_F8</v>
      </c>
      <c r="M934" s="48" t="s">
        <v>1053</v>
      </c>
      <c r="N934" s="36"/>
      <c r="O934" s="40"/>
      <c r="P934" s="41" t="s">
        <v>98</v>
      </c>
      <c r="Q934" s="42"/>
    </row>
    <row r="935" spans="2:17" x14ac:dyDescent="0.25">
      <c r="B935" s="34">
        <v>930</v>
      </c>
      <c r="C935" s="35" t="s">
        <v>878</v>
      </c>
      <c r="D935" s="36" t="s">
        <v>879</v>
      </c>
      <c r="E935" s="35" t="s">
        <v>880</v>
      </c>
      <c r="F935" s="36" t="s">
        <v>99</v>
      </c>
      <c r="G935" s="35" t="s">
        <v>328</v>
      </c>
      <c r="H935" s="36" t="str">
        <f t="shared" si="29"/>
        <v>SYNC_6674T_C1_S10</v>
      </c>
      <c r="I935" s="35">
        <v>528</v>
      </c>
      <c r="J935" s="37" t="s">
        <v>881</v>
      </c>
      <c r="K935" s="38" t="s">
        <v>698</v>
      </c>
      <c r="L935" s="37" t="str">
        <f t="shared" si="28"/>
        <v>P150_G3</v>
      </c>
      <c r="M935" s="48" t="s">
        <v>1054</v>
      </c>
      <c r="N935" s="36"/>
      <c r="O935" s="40"/>
      <c r="P935" s="41" t="s">
        <v>98</v>
      </c>
      <c r="Q935" s="42"/>
    </row>
    <row r="936" spans="2:17" x14ac:dyDescent="0.25">
      <c r="B936" s="34">
        <v>931</v>
      </c>
      <c r="C936" s="35" t="s">
        <v>878</v>
      </c>
      <c r="D936" s="36" t="s">
        <v>879</v>
      </c>
      <c r="E936" s="35" t="s">
        <v>880</v>
      </c>
      <c r="F936" s="36" t="s">
        <v>99</v>
      </c>
      <c r="G936" s="35" t="s">
        <v>328</v>
      </c>
      <c r="H936" s="36" t="str">
        <f t="shared" si="29"/>
        <v>SYNC_6674T_C1_S10</v>
      </c>
      <c r="I936" s="35">
        <v>530</v>
      </c>
      <c r="J936" s="37" t="s">
        <v>881</v>
      </c>
      <c r="K936" s="38" t="s">
        <v>694</v>
      </c>
      <c r="L936" s="37" t="str">
        <f t="shared" si="28"/>
        <v>P150_G9</v>
      </c>
      <c r="M936" s="48" t="s">
        <v>1055</v>
      </c>
      <c r="N936" s="36"/>
      <c r="O936" s="40"/>
      <c r="P936" s="41" t="s">
        <v>98</v>
      </c>
      <c r="Q936" s="42"/>
    </row>
    <row r="937" spans="2:17" x14ac:dyDescent="0.25">
      <c r="B937" s="34">
        <v>932</v>
      </c>
      <c r="C937" s="35" t="s">
        <v>878</v>
      </c>
      <c r="D937" s="36" t="s">
        <v>879</v>
      </c>
      <c r="E937" s="35" t="s">
        <v>880</v>
      </c>
      <c r="F937" s="36" t="s">
        <v>99</v>
      </c>
      <c r="G937" s="35" t="s">
        <v>328</v>
      </c>
      <c r="H937" s="36" t="str">
        <f t="shared" si="29"/>
        <v>SYNC_6674T_C1_S10</v>
      </c>
      <c r="I937" s="35">
        <v>534</v>
      </c>
      <c r="J937" s="37" t="s">
        <v>881</v>
      </c>
      <c r="K937" s="38" t="s">
        <v>696</v>
      </c>
      <c r="L937" s="37" t="str">
        <f t="shared" si="28"/>
        <v>P150_H8</v>
      </c>
      <c r="M937" s="48" t="s">
        <v>1056</v>
      </c>
      <c r="N937" s="36"/>
      <c r="O937" s="40"/>
      <c r="P937" s="41" t="s">
        <v>98</v>
      </c>
      <c r="Q937" s="42"/>
    </row>
    <row r="938" spans="2:17" x14ac:dyDescent="0.25">
      <c r="B938" s="25">
        <v>933</v>
      </c>
      <c r="C938" s="26" t="s">
        <v>93</v>
      </c>
      <c r="D938" s="17" t="s">
        <v>94</v>
      </c>
      <c r="E938" s="26"/>
      <c r="G938" s="26"/>
      <c r="I938" s="26">
        <v>28</v>
      </c>
      <c r="J938" s="18" t="s">
        <v>110</v>
      </c>
      <c r="K938" s="27" t="s">
        <v>85</v>
      </c>
      <c r="L938" s="18" t="str">
        <f t="shared" si="28"/>
        <v>P102_A3</v>
      </c>
      <c r="M938" s="28"/>
      <c r="O938" s="33"/>
      <c r="P938" s="41" t="s">
        <v>98</v>
      </c>
      <c r="Q938" s="32"/>
    </row>
    <row r="939" spans="2:17" x14ac:dyDescent="0.25">
      <c r="B939" s="25">
        <v>934</v>
      </c>
      <c r="C939" s="26" t="s">
        <v>93</v>
      </c>
      <c r="D939" s="17" t="s">
        <v>94</v>
      </c>
      <c r="E939" s="26"/>
      <c r="G939" s="26"/>
      <c r="I939" s="26">
        <v>35</v>
      </c>
      <c r="J939" s="18" t="s">
        <v>110</v>
      </c>
      <c r="K939" s="27" t="s">
        <v>223</v>
      </c>
      <c r="L939" s="18" t="str">
        <f t="shared" si="28"/>
        <v>P102_B4</v>
      </c>
      <c r="M939" s="28"/>
      <c r="O939" s="33"/>
      <c r="P939" s="41" t="s">
        <v>98</v>
      </c>
      <c r="Q939" s="32"/>
    </row>
    <row r="940" spans="2:17" x14ac:dyDescent="0.25">
      <c r="B940" s="25">
        <v>935</v>
      </c>
      <c r="C940" s="26" t="s">
        <v>93</v>
      </c>
      <c r="D940" s="17" t="s">
        <v>94</v>
      </c>
      <c r="E940" s="26"/>
      <c r="G940" s="26"/>
      <c r="I940" s="26">
        <v>53</v>
      </c>
      <c r="J940" s="18" t="s">
        <v>110</v>
      </c>
      <c r="K940" s="27" t="s">
        <v>159</v>
      </c>
      <c r="L940" s="18" t="str">
        <f t="shared" si="28"/>
        <v>P102_E4</v>
      </c>
      <c r="M940" s="28"/>
      <c r="O940" s="33"/>
      <c r="P940" s="41" t="s">
        <v>98</v>
      </c>
      <c r="Q940" s="32"/>
    </row>
    <row r="941" spans="2:17" x14ac:dyDescent="0.25">
      <c r="B941" s="25">
        <v>936</v>
      </c>
      <c r="C941" s="26" t="s">
        <v>93</v>
      </c>
      <c r="D941" s="17" t="s">
        <v>94</v>
      </c>
      <c r="E941" s="26"/>
      <c r="G941" s="26"/>
      <c r="I941" s="26">
        <v>58</v>
      </c>
      <c r="J941" s="18" t="s">
        <v>110</v>
      </c>
      <c r="K941" s="27" t="s">
        <v>188</v>
      </c>
      <c r="L941" s="18" t="str">
        <f t="shared" si="28"/>
        <v>P102_F3</v>
      </c>
      <c r="M941" s="28"/>
      <c r="O941" s="33"/>
      <c r="P941" s="41" t="s">
        <v>98</v>
      </c>
      <c r="Q941" s="32"/>
    </row>
    <row r="942" spans="2:17" x14ac:dyDescent="0.25">
      <c r="B942" s="25">
        <v>937</v>
      </c>
      <c r="C942" s="26" t="s">
        <v>93</v>
      </c>
      <c r="D942" s="17" t="s">
        <v>94</v>
      </c>
      <c r="E942" s="26"/>
      <c r="G942" s="26"/>
      <c r="I942" s="26">
        <v>64</v>
      </c>
      <c r="J942" s="18" t="s">
        <v>95</v>
      </c>
      <c r="K942" s="27" t="s">
        <v>85</v>
      </c>
      <c r="L942" s="18" t="str">
        <f t="shared" si="28"/>
        <v>P179_A3</v>
      </c>
      <c r="M942" s="28"/>
      <c r="O942" s="33"/>
      <c r="P942" s="41" t="s">
        <v>98</v>
      </c>
      <c r="Q942" s="32"/>
    </row>
    <row r="943" spans="2:17" x14ac:dyDescent="0.25">
      <c r="B943" s="25">
        <v>938</v>
      </c>
      <c r="C943" s="26" t="s">
        <v>93</v>
      </c>
      <c r="D943" s="17" t="s">
        <v>94</v>
      </c>
      <c r="E943" s="26"/>
      <c r="G943" s="26"/>
      <c r="I943" s="26">
        <v>71</v>
      </c>
      <c r="J943" s="18" t="s">
        <v>95</v>
      </c>
      <c r="K943" s="27" t="s">
        <v>223</v>
      </c>
      <c r="L943" s="18" t="str">
        <f t="shared" si="28"/>
        <v>P179_B4</v>
      </c>
      <c r="M943" s="28"/>
      <c r="O943" s="33"/>
      <c r="P943" s="41" t="s">
        <v>98</v>
      </c>
      <c r="Q943" s="32"/>
    </row>
    <row r="944" spans="2:17" x14ac:dyDescent="0.25">
      <c r="B944" s="25">
        <v>939</v>
      </c>
      <c r="C944" s="26" t="s">
        <v>93</v>
      </c>
      <c r="D944" s="17" t="s">
        <v>94</v>
      </c>
      <c r="E944" s="26"/>
      <c r="G944" s="26"/>
      <c r="I944" s="26">
        <v>89</v>
      </c>
      <c r="J944" s="18" t="s">
        <v>95</v>
      </c>
      <c r="K944" s="27" t="s">
        <v>159</v>
      </c>
      <c r="L944" s="18" t="str">
        <f t="shared" si="28"/>
        <v>P179_E4</v>
      </c>
      <c r="M944" s="28"/>
      <c r="O944" s="33"/>
      <c r="P944" s="41" t="s">
        <v>98</v>
      </c>
      <c r="Q944" s="32"/>
    </row>
    <row r="945" spans="2:17" x14ac:dyDescent="0.25">
      <c r="B945" s="25">
        <v>940</v>
      </c>
      <c r="C945" s="26" t="s">
        <v>93</v>
      </c>
      <c r="D945" s="17" t="s">
        <v>94</v>
      </c>
      <c r="E945" s="26"/>
      <c r="G945" s="26"/>
      <c r="I945" s="26">
        <v>94</v>
      </c>
      <c r="J945" s="18" t="s">
        <v>95</v>
      </c>
      <c r="K945" s="27" t="s">
        <v>188</v>
      </c>
      <c r="L945" s="18" t="str">
        <f t="shared" si="28"/>
        <v>P179_F3</v>
      </c>
      <c r="M945" s="28"/>
      <c r="O945" s="33"/>
      <c r="P945" s="41" t="s">
        <v>98</v>
      </c>
      <c r="Q945" s="32"/>
    </row>
    <row r="946" spans="2:17" x14ac:dyDescent="0.25">
      <c r="B946" s="34">
        <v>941</v>
      </c>
      <c r="C946" s="35" t="s">
        <v>658</v>
      </c>
      <c r="D946" s="36" t="s">
        <v>659</v>
      </c>
      <c r="E946" s="35">
        <v>6571</v>
      </c>
      <c r="F946" s="36" t="s">
        <v>99</v>
      </c>
      <c r="G946" s="35" t="s">
        <v>255</v>
      </c>
      <c r="H946" s="36" t="str">
        <f t="shared" si="29"/>
        <v>HSD_6571_C1_S02</v>
      </c>
      <c r="I946" s="35">
        <v>141</v>
      </c>
      <c r="J946" s="37" t="s">
        <v>660</v>
      </c>
      <c r="K946" s="38" t="s">
        <v>81</v>
      </c>
      <c r="L946" s="37" t="str">
        <f t="shared" si="28"/>
        <v>P166_A2</v>
      </c>
      <c r="M946" s="48" t="s">
        <v>1057</v>
      </c>
      <c r="N946" s="52" t="s">
        <v>709</v>
      </c>
      <c r="O946" s="40"/>
      <c r="P946" s="41" t="s">
        <v>98</v>
      </c>
      <c r="Q946" s="42"/>
    </row>
    <row r="947" spans="2:17" x14ac:dyDescent="0.25">
      <c r="B947" s="34">
        <v>942</v>
      </c>
      <c r="C947" s="35" t="s">
        <v>658</v>
      </c>
      <c r="D947" s="36" t="s">
        <v>659</v>
      </c>
      <c r="E947" s="35">
        <v>6571</v>
      </c>
      <c r="F947" s="36" t="s">
        <v>99</v>
      </c>
      <c r="G947" s="35" t="s">
        <v>255</v>
      </c>
      <c r="H947" s="36" t="str">
        <f t="shared" si="29"/>
        <v>HSD_6571_C1_S02</v>
      </c>
      <c r="I947" s="35">
        <v>143</v>
      </c>
      <c r="J947" s="37" t="s">
        <v>660</v>
      </c>
      <c r="K947" s="38" t="s">
        <v>101</v>
      </c>
      <c r="L947" s="37" t="str">
        <f t="shared" si="28"/>
        <v>P166_A4</v>
      </c>
      <c r="M947" s="48" t="s">
        <v>1057</v>
      </c>
      <c r="N947" s="52" t="s">
        <v>709</v>
      </c>
      <c r="O947" s="40"/>
      <c r="P947" s="41" t="s">
        <v>98</v>
      </c>
      <c r="Q947" s="42"/>
    </row>
    <row r="948" spans="2:17" x14ac:dyDescent="0.25">
      <c r="B948" s="34">
        <v>943</v>
      </c>
      <c r="C948" s="35" t="s">
        <v>658</v>
      </c>
      <c r="D948" s="36" t="s">
        <v>659</v>
      </c>
      <c r="E948" s="35">
        <v>6571</v>
      </c>
      <c r="F948" s="36" t="s">
        <v>99</v>
      </c>
      <c r="G948" s="35" t="s">
        <v>255</v>
      </c>
      <c r="H948" s="36" t="str">
        <f t="shared" si="29"/>
        <v>HSD_6571_C1_S02</v>
      </c>
      <c r="I948" s="35">
        <v>145</v>
      </c>
      <c r="J948" s="37" t="s">
        <v>660</v>
      </c>
      <c r="K948" s="38" t="s">
        <v>105</v>
      </c>
      <c r="L948" s="37" t="str">
        <f t="shared" si="28"/>
        <v>P166_A6</v>
      </c>
      <c r="M948" s="48" t="s">
        <v>1057</v>
      </c>
      <c r="N948" s="52" t="s">
        <v>709</v>
      </c>
      <c r="O948" s="40"/>
      <c r="P948" s="41" t="s">
        <v>98</v>
      </c>
      <c r="Q948" s="42"/>
    </row>
    <row r="949" spans="2:17" x14ac:dyDescent="0.25">
      <c r="B949" s="34">
        <v>944</v>
      </c>
      <c r="C949" s="35" t="s">
        <v>658</v>
      </c>
      <c r="D949" s="36" t="s">
        <v>659</v>
      </c>
      <c r="E949" s="35">
        <v>6571</v>
      </c>
      <c r="F949" s="36" t="s">
        <v>99</v>
      </c>
      <c r="G949" s="35" t="s">
        <v>255</v>
      </c>
      <c r="H949" s="36" t="str">
        <f t="shared" si="29"/>
        <v>HSD_6571_C1_S02</v>
      </c>
      <c r="I949" s="35">
        <v>147</v>
      </c>
      <c r="J949" s="37" t="s">
        <v>660</v>
      </c>
      <c r="K949" s="38" t="s">
        <v>1058</v>
      </c>
      <c r="L949" s="37" t="str">
        <f t="shared" si="28"/>
        <v>P166_A8</v>
      </c>
      <c r="M949" s="48" t="s">
        <v>1057</v>
      </c>
      <c r="N949" s="52" t="s">
        <v>709</v>
      </c>
      <c r="O949" s="40"/>
      <c r="P949" s="41" t="s">
        <v>98</v>
      </c>
      <c r="Q949" s="42"/>
    </row>
    <row r="950" spans="2:17" x14ac:dyDescent="0.25">
      <c r="B950" s="34">
        <v>945</v>
      </c>
      <c r="C950" s="35" t="s">
        <v>658</v>
      </c>
      <c r="D950" s="36" t="s">
        <v>659</v>
      </c>
      <c r="E950" s="35">
        <v>6571</v>
      </c>
      <c r="F950" s="36" t="s">
        <v>99</v>
      </c>
      <c r="G950" s="35" t="s">
        <v>255</v>
      </c>
      <c r="H950" s="36" t="str">
        <f t="shared" si="29"/>
        <v>HSD_6571_C1_S02</v>
      </c>
      <c r="I950" s="35">
        <v>149</v>
      </c>
      <c r="J950" s="37" t="s">
        <v>660</v>
      </c>
      <c r="K950" s="38" t="s">
        <v>80</v>
      </c>
      <c r="L950" s="37" t="str">
        <f t="shared" si="28"/>
        <v>P166_B1</v>
      </c>
      <c r="M950" s="48" t="s">
        <v>1057</v>
      </c>
      <c r="N950" s="52" t="s">
        <v>709</v>
      </c>
      <c r="O950" s="40"/>
      <c r="P950" s="41" t="s">
        <v>98</v>
      </c>
      <c r="Q950" s="42"/>
    </row>
    <row r="951" spans="2:17" x14ac:dyDescent="0.25">
      <c r="B951" s="34">
        <v>946</v>
      </c>
      <c r="C951" s="35" t="s">
        <v>658</v>
      </c>
      <c r="D951" s="36" t="s">
        <v>659</v>
      </c>
      <c r="E951" s="35">
        <v>6571</v>
      </c>
      <c r="F951" s="36" t="s">
        <v>99</v>
      </c>
      <c r="G951" s="35" t="s">
        <v>255</v>
      </c>
      <c r="H951" s="36" t="str">
        <f t="shared" si="29"/>
        <v>HSD_6571_C1_S02</v>
      </c>
      <c r="I951" s="35">
        <v>151</v>
      </c>
      <c r="J951" s="37" t="s">
        <v>660</v>
      </c>
      <c r="K951" s="38" t="s">
        <v>87</v>
      </c>
      <c r="L951" s="37" t="str">
        <f t="shared" si="28"/>
        <v>P166_B3</v>
      </c>
      <c r="M951" s="48" t="s">
        <v>1057</v>
      </c>
      <c r="N951" s="52" t="s">
        <v>709</v>
      </c>
      <c r="O951" s="40"/>
      <c r="P951" s="41" t="s">
        <v>98</v>
      </c>
      <c r="Q951" s="42"/>
    </row>
    <row r="952" spans="2:17" x14ac:dyDescent="0.25">
      <c r="B952" s="34">
        <v>947</v>
      </c>
      <c r="C952" s="35" t="s">
        <v>658</v>
      </c>
      <c r="D952" s="36" t="s">
        <v>659</v>
      </c>
      <c r="E952" s="35">
        <v>6571</v>
      </c>
      <c r="F952" s="36" t="s">
        <v>99</v>
      </c>
      <c r="G952" s="35" t="s">
        <v>255</v>
      </c>
      <c r="H952" s="36" t="str">
        <f t="shared" si="29"/>
        <v>HSD_6571_C1_S02</v>
      </c>
      <c r="I952" s="35">
        <v>153</v>
      </c>
      <c r="J952" s="37" t="s">
        <v>660</v>
      </c>
      <c r="K952" s="38" t="s">
        <v>106</v>
      </c>
      <c r="L952" s="37" t="str">
        <f t="shared" si="28"/>
        <v>P166_B5</v>
      </c>
      <c r="M952" s="48" t="s">
        <v>1057</v>
      </c>
      <c r="N952" s="52" t="s">
        <v>709</v>
      </c>
      <c r="O952" s="40"/>
      <c r="P952" s="41" t="s">
        <v>98</v>
      </c>
      <c r="Q952" s="42"/>
    </row>
    <row r="953" spans="2:17" x14ac:dyDescent="0.25">
      <c r="B953" s="34">
        <v>948</v>
      </c>
      <c r="C953" s="35" t="s">
        <v>658</v>
      </c>
      <c r="D953" s="36" t="s">
        <v>659</v>
      </c>
      <c r="E953" s="35">
        <v>6571</v>
      </c>
      <c r="F953" s="36" t="s">
        <v>99</v>
      </c>
      <c r="G953" s="35" t="s">
        <v>255</v>
      </c>
      <c r="H953" s="36" t="str">
        <f t="shared" si="29"/>
        <v>HSD_6571_C1_S02</v>
      </c>
      <c r="I953" s="35">
        <v>155</v>
      </c>
      <c r="J953" s="37" t="s">
        <v>660</v>
      </c>
      <c r="K953" s="38" t="s">
        <v>1059</v>
      </c>
      <c r="L953" s="37" t="str">
        <f t="shared" si="28"/>
        <v>P166_B7</v>
      </c>
      <c r="M953" s="48" t="s">
        <v>1057</v>
      </c>
      <c r="N953" s="52" t="s">
        <v>709</v>
      </c>
      <c r="O953" s="40"/>
      <c r="P953" s="41" t="s">
        <v>98</v>
      </c>
      <c r="Q953" s="42"/>
    </row>
    <row r="954" spans="2:17" x14ac:dyDescent="0.25">
      <c r="B954" s="34">
        <v>949</v>
      </c>
      <c r="C954" s="35" t="s">
        <v>658</v>
      </c>
      <c r="D954" s="36" t="s">
        <v>659</v>
      </c>
      <c r="E954" s="35">
        <v>6571</v>
      </c>
      <c r="F954" s="36" t="s">
        <v>99</v>
      </c>
      <c r="G954" s="35" t="s">
        <v>255</v>
      </c>
      <c r="H954" s="36" t="str">
        <f t="shared" si="29"/>
        <v>HSD_6571_C1_S02</v>
      </c>
      <c r="I954" s="35">
        <v>157</v>
      </c>
      <c r="J954" s="37" t="s">
        <v>660</v>
      </c>
      <c r="K954" s="38" t="s">
        <v>1060</v>
      </c>
      <c r="L954" s="37" t="str">
        <f t="shared" si="28"/>
        <v>P166_B9</v>
      </c>
      <c r="M954" s="48" t="s">
        <v>1057</v>
      </c>
      <c r="N954" s="52" t="s">
        <v>709</v>
      </c>
      <c r="O954" s="40"/>
      <c r="P954" s="41" t="s">
        <v>98</v>
      </c>
      <c r="Q954" s="42"/>
    </row>
    <row r="955" spans="2:17" x14ac:dyDescent="0.25">
      <c r="B955" s="34">
        <v>950</v>
      </c>
      <c r="C955" s="35" t="s">
        <v>658</v>
      </c>
      <c r="D955" s="36" t="s">
        <v>659</v>
      </c>
      <c r="E955" s="35">
        <v>6571</v>
      </c>
      <c r="F955" s="36" t="s">
        <v>99</v>
      </c>
      <c r="G955" s="35" t="s">
        <v>255</v>
      </c>
      <c r="H955" s="36" t="str">
        <f t="shared" si="29"/>
        <v>HSD_6571_C1_S02</v>
      </c>
      <c r="I955" s="35">
        <v>159</v>
      </c>
      <c r="J955" s="37" t="s">
        <v>660</v>
      </c>
      <c r="K955" s="38" t="s">
        <v>100</v>
      </c>
      <c r="L955" s="37" t="str">
        <f t="shared" si="28"/>
        <v>P166_C2</v>
      </c>
      <c r="M955" s="48" t="s">
        <v>1057</v>
      </c>
      <c r="N955" s="52" t="s">
        <v>709</v>
      </c>
      <c r="O955" s="40"/>
      <c r="P955" s="41" t="s">
        <v>98</v>
      </c>
      <c r="Q955" s="42"/>
    </row>
    <row r="956" spans="2:17" x14ac:dyDescent="0.25">
      <c r="B956" s="34">
        <v>951</v>
      </c>
      <c r="C956" s="35" t="s">
        <v>658</v>
      </c>
      <c r="D956" s="36" t="s">
        <v>659</v>
      </c>
      <c r="E956" s="35">
        <v>6571</v>
      </c>
      <c r="F956" s="36" t="s">
        <v>99</v>
      </c>
      <c r="G956" s="35" t="s">
        <v>255</v>
      </c>
      <c r="H956" s="36" t="str">
        <f t="shared" si="29"/>
        <v>HSD_6571_C1_S02</v>
      </c>
      <c r="I956" s="35">
        <v>161</v>
      </c>
      <c r="J956" s="37" t="s">
        <v>660</v>
      </c>
      <c r="K956" s="38" t="s">
        <v>221</v>
      </c>
      <c r="L956" s="37" t="str">
        <f t="shared" si="28"/>
        <v>P166_C4</v>
      </c>
      <c r="M956" s="48" t="s">
        <v>1057</v>
      </c>
      <c r="N956" s="52" t="s">
        <v>709</v>
      </c>
      <c r="O956" s="40"/>
      <c r="P956" s="41" t="s">
        <v>98</v>
      </c>
      <c r="Q956" s="42"/>
    </row>
    <row r="957" spans="2:17" x14ac:dyDescent="0.25">
      <c r="B957" s="34">
        <v>952</v>
      </c>
      <c r="C957" s="35" t="s">
        <v>658</v>
      </c>
      <c r="D957" s="36" t="s">
        <v>659</v>
      </c>
      <c r="E957" s="35">
        <v>6571</v>
      </c>
      <c r="F957" s="36" t="s">
        <v>99</v>
      </c>
      <c r="G957" s="35" t="s">
        <v>255</v>
      </c>
      <c r="H957" s="36" t="str">
        <f t="shared" si="29"/>
        <v>HSD_6571_C1_S02</v>
      </c>
      <c r="I957" s="35">
        <v>163</v>
      </c>
      <c r="J957" s="37" t="s">
        <v>660</v>
      </c>
      <c r="K957" s="38" t="s">
        <v>109</v>
      </c>
      <c r="L957" s="37" t="str">
        <f t="shared" si="28"/>
        <v>P166_C6</v>
      </c>
      <c r="M957" s="48" t="s">
        <v>1057</v>
      </c>
      <c r="N957" s="52" t="s">
        <v>709</v>
      </c>
      <c r="O957" s="40"/>
      <c r="P957" s="41" t="s">
        <v>98</v>
      </c>
      <c r="Q957" s="42"/>
    </row>
    <row r="958" spans="2:17" x14ac:dyDescent="0.25">
      <c r="B958" s="34">
        <v>953</v>
      </c>
      <c r="C958" s="35" t="s">
        <v>658</v>
      </c>
      <c r="D958" s="36" t="s">
        <v>659</v>
      </c>
      <c r="E958" s="35">
        <v>6571</v>
      </c>
      <c r="F958" s="36" t="s">
        <v>99</v>
      </c>
      <c r="G958" s="35" t="s">
        <v>255</v>
      </c>
      <c r="H958" s="36" t="str">
        <f t="shared" si="29"/>
        <v>HSD_6571_C1_S02</v>
      </c>
      <c r="I958" s="35">
        <v>165</v>
      </c>
      <c r="J958" s="37" t="s">
        <v>660</v>
      </c>
      <c r="K958" s="38" t="s">
        <v>1061</v>
      </c>
      <c r="L958" s="37" t="str">
        <f t="shared" si="28"/>
        <v>P166_C8</v>
      </c>
      <c r="M958" s="48" t="s">
        <v>1057</v>
      </c>
      <c r="N958" s="52" t="s">
        <v>709</v>
      </c>
      <c r="O958" s="40"/>
      <c r="P958" s="41" t="s">
        <v>98</v>
      </c>
      <c r="Q958" s="42"/>
    </row>
    <row r="959" spans="2:17" x14ac:dyDescent="0.25">
      <c r="B959" s="34">
        <v>954</v>
      </c>
      <c r="C959" s="35" t="s">
        <v>658</v>
      </c>
      <c r="D959" s="36" t="s">
        <v>659</v>
      </c>
      <c r="E959" s="35">
        <v>6571</v>
      </c>
      <c r="F959" s="36" t="s">
        <v>99</v>
      </c>
      <c r="G959" s="35" t="s">
        <v>255</v>
      </c>
      <c r="H959" s="36" t="str">
        <f t="shared" si="29"/>
        <v>HSD_6571_C1_S02</v>
      </c>
      <c r="I959" s="35">
        <v>167</v>
      </c>
      <c r="J959" s="37" t="s">
        <v>660</v>
      </c>
      <c r="K959" s="38" t="s">
        <v>115</v>
      </c>
      <c r="L959" s="37" t="str">
        <f t="shared" si="28"/>
        <v>P166_D1</v>
      </c>
      <c r="M959" s="48" t="s">
        <v>1057</v>
      </c>
      <c r="N959" s="52" t="s">
        <v>709</v>
      </c>
      <c r="O959" s="40"/>
      <c r="P959" s="41" t="s">
        <v>98</v>
      </c>
      <c r="Q959" s="42"/>
    </row>
    <row r="960" spans="2:17" x14ac:dyDescent="0.25">
      <c r="B960" s="34">
        <v>955</v>
      </c>
      <c r="C960" s="35" t="s">
        <v>658</v>
      </c>
      <c r="D960" s="36" t="s">
        <v>659</v>
      </c>
      <c r="E960" s="35">
        <v>6571</v>
      </c>
      <c r="F960" s="36" t="s">
        <v>99</v>
      </c>
      <c r="G960" s="35" t="s">
        <v>255</v>
      </c>
      <c r="H960" s="36" t="str">
        <f t="shared" si="29"/>
        <v>HSD_6571_C1_S02</v>
      </c>
      <c r="I960" s="35">
        <v>169</v>
      </c>
      <c r="J960" s="37" t="s">
        <v>660</v>
      </c>
      <c r="K960" s="38" t="s">
        <v>89</v>
      </c>
      <c r="L960" s="37" t="str">
        <f t="shared" si="28"/>
        <v>P166_D3</v>
      </c>
      <c r="M960" s="48" t="s">
        <v>1057</v>
      </c>
      <c r="N960" s="52" t="s">
        <v>709</v>
      </c>
      <c r="O960" s="40"/>
      <c r="P960" s="41" t="s">
        <v>98</v>
      </c>
      <c r="Q960" s="42"/>
    </row>
    <row r="961" spans="2:17" x14ac:dyDescent="0.25">
      <c r="B961" s="34">
        <v>956</v>
      </c>
      <c r="C961" s="35" t="s">
        <v>658</v>
      </c>
      <c r="D961" s="36" t="s">
        <v>659</v>
      </c>
      <c r="E961" s="35">
        <v>6571</v>
      </c>
      <c r="F961" s="36" t="s">
        <v>99</v>
      </c>
      <c r="G961" s="35" t="s">
        <v>255</v>
      </c>
      <c r="H961" s="36" t="str">
        <f t="shared" si="29"/>
        <v>HSD_6571_C1_S02</v>
      </c>
      <c r="I961" s="35">
        <v>171</v>
      </c>
      <c r="J961" s="37" t="s">
        <v>660</v>
      </c>
      <c r="K961" s="38" t="s">
        <v>122</v>
      </c>
      <c r="L961" s="37" t="str">
        <f t="shared" si="28"/>
        <v>P166_D5</v>
      </c>
      <c r="M961" s="48" t="s">
        <v>1057</v>
      </c>
      <c r="N961" s="52" t="s">
        <v>709</v>
      </c>
      <c r="O961" s="40"/>
      <c r="P961" s="41" t="s">
        <v>98</v>
      </c>
      <c r="Q961" s="42"/>
    </row>
    <row r="962" spans="2:17" x14ac:dyDescent="0.25">
      <c r="B962" s="34">
        <v>957</v>
      </c>
      <c r="C962" s="35" t="s">
        <v>658</v>
      </c>
      <c r="D962" s="36" t="s">
        <v>659</v>
      </c>
      <c r="E962" s="35">
        <v>6571</v>
      </c>
      <c r="F962" s="36" t="s">
        <v>99</v>
      </c>
      <c r="G962" s="35" t="s">
        <v>255</v>
      </c>
      <c r="H962" s="36" t="str">
        <f t="shared" si="29"/>
        <v>HSD_6571_C1_S02</v>
      </c>
      <c r="I962" s="35">
        <v>173</v>
      </c>
      <c r="J962" s="37" t="s">
        <v>660</v>
      </c>
      <c r="K962" s="38" t="s">
        <v>1062</v>
      </c>
      <c r="L962" s="37" t="str">
        <f t="shared" si="28"/>
        <v>P166_D7</v>
      </c>
      <c r="M962" s="48" t="s">
        <v>1057</v>
      </c>
      <c r="N962" s="52" t="s">
        <v>709</v>
      </c>
      <c r="O962" s="40"/>
      <c r="P962" s="41" t="s">
        <v>98</v>
      </c>
      <c r="Q962" s="42"/>
    </row>
    <row r="963" spans="2:17" x14ac:dyDescent="0.25">
      <c r="B963" s="34">
        <v>958</v>
      </c>
      <c r="C963" s="35" t="s">
        <v>658</v>
      </c>
      <c r="D963" s="36" t="s">
        <v>659</v>
      </c>
      <c r="E963" s="35">
        <v>6571</v>
      </c>
      <c r="F963" s="36" t="s">
        <v>99</v>
      </c>
      <c r="G963" s="35" t="s">
        <v>255</v>
      </c>
      <c r="H963" s="36" t="str">
        <f t="shared" si="29"/>
        <v>HSD_6571_C1_S02</v>
      </c>
      <c r="I963" s="35">
        <v>175</v>
      </c>
      <c r="J963" s="37" t="s">
        <v>660</v>
      </c>
      <c r="K963" s="38" t="s">
        <v>1063</v>
      </c>
      <c r="L963" s="37" t="str">
        <f t="shared" si="28"/>
        <v>P166_D9</v>
      </c>
      <c r="M963" s="48" t="s">
        <v>1057</v>
      </c>
      <c r="N963" s="52" t="s">
        <v>709</v>
      </c>
      <c r="O963" s="40"/>
      <c r="P963" s="41" t="s">
        <v>98</v>
      </c>
      <c r="Q963" s="42"/>
    </row>
    <row r="964" spans="2:17" x14ac:dyDescent="0.25">
      <c r="B964" s="34">
        <v>959</v>
      </c>
      <c r="C964" s="35" t="s">
        <v>658</v>
      </c>
      <c r="D964" s="36" t="s">
        <v>659</v>
      </c>
      <c r="E964" s="35">
        <v>6571</v>
      </c>
      <c r="F964" s="36" t="s">
        <v>99</v>
      </c>
      <c r="G964" s="35" t="s">
        <v>255</v>
      </c>
      <c r="H964" s="36" t="str">
        <f t="shared" si="29"/>
        <v>HSD_6571_C1_S02</v>
      </c>
      <c r="I964" s="35">
        <v>177</v>
      </c>
      <c r="J964" s="37" t="s">
        <v>660</v>
      </c>
      <c r="K964" s="38" t="s">
        <v>120</v>
      </c>
      <c r="L964" s="37" t="str">
        <f t="shared" si="28"/>
        <v>P166_E2</v>
      </c>
      <c r="M964" s="48" t="s">
        <v>1057</v>
      </c>
      <c r="N964" s="52" t="s">
        <v>709</v>
      </c>
      <c r="O964" s="40"/>
      <c r="P964" s="41" t="s">
        <v>98</v>
      </c>
      <c r="Q964" s="42"/>
    </row>
    <row r="965" spans="2:17" x14ac:dyDescent="0.25">
      <c r="B965" s="34">
        <v>960</v>
      </c>
      <c r="C965" s="35" t="s">
        <v>658</v>
      </c>
      <c r="D965" s="36" t="s">
        <v>659</v>
      </c>
      <c r="E965" s="35">
        <v>6571</v>
      </c>
      <c r="F965" s="36" t="s">
        <v>99</v>
      </c>
      <c r="G965" s="35" t="s">
        <v>255</v>
      </c>
      <c r="H965" s="36" t="str">
        <f t="shared" si="29"/>
        <v>HSD_6571_C1_S02</v>
      </c>
      <c r="I965" s="35">
        <v>179</v>
      </c>
      <c r="J965" s="37" t="s">
        <v>660</v>
      </c>
      <c r="K965" s="38" t="s">
        <v>159</v>
      </c>
      <c r="L965" s="37" t="str">
        <f t="shared" si="28"/>
        <v>P166_E4</v>
      </c>
      <c r="M965" s="48" t="s">
        <v>1057</v>
      </c>
      <c r="N965" s="52" t="s">
        <v>709</v>
      </c>
      <c r="O965" s="40"/>
      <c r="P965" s="41" t="s">
        <v>98</v>
      </c>
      <c r="Q965" s="42"/>
    </row>
    <row r="966" spans="2:17" x14ac:dyDescent="0.25">
      <c r="B966" s="34">
        <v>961</v>
      </c>
      <c r="C966" s="35" t="s">
        <v>658</v>
      </c>
      <c r="D966" s="36" t="s">
        <v>659</v>
      </c>
      <c r="E966" s="35">
        <v>6571</v>
      </c>
      <c r="F966" s="36" t="s">
        <v>99</v>
      </c>
      <c r="G966" s="35" t="s">
        <v>255</v>
      </c>
      <c r="H966" s="36" t="str">
        <f t="shared" si="29"/>
        <v>HSD_6571_C1_S02</v>
      </c>
      <c r="I966" s="35">
        <v>181</v>
      </c>
      <c r="J966" s="37" t="s">
        <v>660</v>
      </c>
      <c r="K966" s="38" t="s">
        <v>127</v>
      </c>
      <c r="L966" s="37" t="str">
        <f t="shared" si="28"/>
        <v>P166_E6</v>
      </c>
      <c r="M966" s="48" t="s">
        <v>1057</v>
      </c>
      <c r="N966" s="52" t="s">
        <v>709</v>
      </c>
      <c r="O966" s="40"/>
      <c r="P966" s="41" t="s">
        <v>98</v>
      </c>
      <c r="Q966" s="42"/>
    </row>
    <row r="967" spans="2:17" x14ac:dyDescent="0.25">
      <c r="B967" s="34">
        <v>962</v>
      </c>
      <c r="C967" s="35" t="s">
        <v>658</v>
      </c>
      <c r="D967" s="36" t="s">
        <v>659</v>
      </c>
      <c r="E967" s="35">
        <v>6571</v>
      </c>
      <c r="F967" s="36" t="s">
        <v>99</v>
      </c>
      <c r="G967" s="35" t="s">
        <v>255</v>
      </c>
      <c r="H967" s="36" t="str">
        <f t="shared" si="29"/>
        <v>HSD_6571_C1_S02</v>
      </c>
      <c r="I967" s="35">
        <v>183</v>
      </c>
      <c r="J967" s="37" t="s">
        <v>660</v>
      </c>
      <c r="K967" s="38" t="s">
        <v>1064</v>
      </c>
      <c r="L967" s="37" t="str">
        <f t="shared" si="28"/>
        <v>P166_E8</v>
      </c>
      <c r="M967" s="48" t="s">
        <v>1057</v>
      </c>
      <c r="N967" s="52" t="s">
        <v>709</v>
      </c>
      <c r="O967" s="40"/>
      <c r="P967" s="41" t="s">
        <v>98</v>
      </c>
      <c r="Q967" s="42"/>
    </row>
    <row r="968" spans="2:17" x14ac:dyDescent="0.25">
      <c r="B968" s="34">
        <v>963</v>
      </c>
      <c r="C968" s="35" t="s">
        <v>658</v>
      </c>
      <c r="D968" s="36" t="s">
        <v>659</v>
      </c>
      <c r="E968" s="35">
        <v>6571</v>
      </c>
      <c r="F968" s="36" t="s">
        <v>99</v>
      </c>
      <c r="G968" s="35" t="s">
        <v>255</v>
      </c>
      <c r="H968" s="36" t="str">
        <f t="shared" si="29"/>
        <v>HSD_6571_C1_S02</v>
      </c>
      <c r="I968" s="35">
        <v>185</v>
      </c>
      <c r="J968" s="37" t="s">
        <v>660</v>
      </c>
      <c r="K968" s="38" t="s">
        <v>121</v>
      </c>
      <c r="L968" s="37" t="str">
        <f t="shared" si="28"/>
        <v>P166_F1</v>
      </c>
      <c r="M968" s="48" t="s">
        <v>1057</v>
      </c>
      <c r="N968" s="52" t="s">
        <v>709</v>
      </c>
      <c r="O968" s="40"/>
      <c r="P968" s="41" t="s">
        <v>98</v>
      </c>
      <c r="Q968" s="42"/>
    </row>
    <row r="969" spans="2:17" x14ac:dyDescent="0.25">
      <c r="B969" s="34">
        <v>964</v>
      </c>
      <c r="C969" s="35" t="s">
        <v>658</v>
      </c>
      <c r="D969" s="36" t="s">
        <v>659</v>
      </c>
      <c r="E969" s="35">
        <v>6571</v>
      </c>
      <c r="F969" s="36" t="s">
        <v>99</v>
      </c>
      <c r="G969" s="35" t="s">
        <v>255</v>
      </c>
      <c r="H969" s="36" t="str">
        <f t="shared" si="29"/>
        <v>HSD_6571_C1_S02</v>
      </c>
      <c r="I969" s="35">
        <v>187</v>
      </c>
      <c r="J969" s="37" t="s">
        <v>660</v>
      </c>
      <c r="K969" s="38" t="s">
        <v>188</v>
      </c>
      <c r="L969" s="37" t="str">
        <f t="shared" si="28"/>
        <v>P166_F3</v>
      </c>
      <c r="M969" s="48" t="s">
        <v>1057</v>
      </c>
      <c r="N969" s="52" t="s">
        <v>709</v>
      </c>
      <c r="O969" s="40"/>
      <c r="P969" s="41" t="s">
        <v>98</v>
      </c>
      <c r="Q969" s="42"/>
    </row>
    <row r="970" spans="2:17" x14ac:dyDescent="0.25">
      <c r="B970" s="34">
        <v>965</v>
      </c>
      <c r="C970" s="35" t="s">
        <v>658</v>
      </c>
      <c r="D970" s="36" t="s">
        <v>659</v>
      </c>
      <c r="E970" s="35">
        <v>6571</v>
      </c>
      <c r="F970" s="36" t="s">
        <v>99</v>
      </c>
      <c r="G970" s="35" t="s">
        <v>255</v>
      </c>
      <c r="H970" s="36" t="str">
        <f t="shared" si="29"/>
        <v>HSD_6571_C1_S02</v>
      </c>
      <c r="I970" s="35">
        <v>189</v>
      </c>
      <c r="J970" s="37" t="s">
        <v>660</v>
      </c>
      <c r="K970" s="38" t="s">
        <v>129</v>
      </c>
      <c r="L970" s="37" t="str">
        <f t="shared" si="28"/>
        <v>P166_F5</v>
      </c>
      <c r="M970" s="48" t="s">
        <v>1057</v>
      </c>
      <c r="N970" s="52" t="s">
        <v>709</v>
      </c>
      <c r="O970" s="40"/>
      <c r="P970" s="41" t="s">
        <v>98</v>
      </c>
      <c r="Q970" s="42"/>
    </row>
    <row r="971" spans="2:17" x14ac:dyDescent="0.25">
      <c r="B971" s="34">
        <v>966</v>
      </c>
      <c r="C971" s="35" t="s">
        <v>658</v>
      </c>
      <c r="D971" s="36" t="s">
        <v>659</v>
      </c>
      <c r="E971" s="35">
        <v>6571</v>
      </c>
      <c r="F971" s="36" t="s">
        <v>99</v>
      </c>
      <c r="G971" s="35" t="s">
        <v>255</v>
      </c>
      <c r="H971" s="36" t="str">
        <f t="shared" si="29"/>
        <v>HSD_6571_C1_S02</v>
      </c>
      <c r="I971" s="35">
        <v>191</v>
      </c>
      <c r="J971" s="37" t="s">
        <v>660</v>
      </c>
      <c r="K971" s="38" t="s">
        <v>1065</v>
      </c>
      <c r="L971" s="37" t="str">
        <f t="shared" si="28"/>
        <v>P166_F7</v>
      </c>
      <c r="M971" s="48" t="s">
        <v>1057</v>
      </c>
      <c r="N971" s="52" t="s">
        <v>709</v>
      </c>
      <c r="O971" s="40"/>
      <c r="P971" s="41" t="s">
        <v>98</v>
      </c>
      <c r="Q971" s="42"/>
    </row>
    <row r="972" spans="2:17" x14ac:dyDescent="0.25">
      <c r="B972" s="34">
        <v>967</v>
      </c>
      <c r="C972" s="35" t="s">
        <v>658</v>
      </c>
      <c r="D972" s="36" t="s">
        <v>659</v>
      </c>
      <c r="E972" s="35">
        <v>6571</v>
      </c>
      <c r="F972" s="36" t="s">
        <v>99</v>
      </c>
      <c r="G972" s="35" t="s">
        <v>255</v>
      </c>
      <c r="H972" s="36" t="str">
        <f t="shared" si="29"/>
        <v>HSD_6571_C1_S02</v>
      </c>
      <c r="I972" s="35">
        <v>193</v>
      </c>
      <c r="J972" s="37" t="s">
        <v>660</v>
      </c>
      <c r="K972" s="38" t="s">
        <v>1066</v>
      </c>
      <c r="L972" s="37" t="str">
        <f t="shared" si="28"/>
        <v>P166_F9</v>
      </c>
      <c r="M972" s="48" t="s">
        <v>1057</v>
      </c>
      <c r="N972" s="52" t="s">
        <v>709</v>
      </c>
      <c r="O972" s="40"/>
      <c r="P972" s="41" t="s">
        <v>98</v>
      </c>
      <c r="Q972" s="42"/>
    </row>
    <row r="973" spans="2:17" x14ac:dyDescent="0.25">
      <c r="B973" s="34">
        <v>968</v>
      </c>
      <c r="C973" s="35" t="s">
        <v>658</v>
      </c>
      <c r="D973" s="36" t="s">
        <v>659</v>
      </c>
      <c r="E973" s="35">
        <v>6571</v>
      </c>
      <c r="F973" s="36" t="s">
        <v>99</v>
      </c>
      <c r="G973" s="35" t="s">
        <v>255</v>
      </c>
      <c r="H973" s="36" t="str">
        <f t="shared" si="29"/>
        <v>HSD_6571_C1_S02</v>
      </c>
      <c r="I973" s="35">
        <v>195</v>
      </c>
      <c r="J973" s="37" t="s">
        <v>660</v>
      </c>
      <c r="K973" s="38" t="s">
        <v>1067</v>
      </c>
      <c r="L973" s="37" t="str">
        <f t="shared" si="28"/>
        <v>P166_G2</v>
      </c>
      <c r="M973" s="48" t="s">
        <v>1057</v>
      </c>
      <c r="N973" s="52" t="s">
        <v>709</v>
      </c>
      <c r="O973" s="40"/>
      <c r="P973" s="41" t="s">
        <v>98</v>
      </c>
      <c r="Q973" s="42"/>
    </row>
    <row r="974" spans="2:17" x14ac:dyDescent="0.25">
      <c r="B974" s="34">
        <v>969</v>
      </c>
      <c r="C974" s="35" t="s">
        <v>658</v>
      </c>
      <c r="D974" s="36" t="s">
        <v>659</v>
      </c>
      <c r="E974" s="35">
        <v>6571</v>
      </c>
      <c r="F974" s="36" t="s">
        <v>99</v>
      </c>
      <c r="G974" s="35" t="s">
        <v>255</v>
      </c>
      <c r="H974" s="36" t="str">
        <f t="shared" si="29"/>
        <v>HSD_6571_C1_S02</v>
      </c>
      <c r="I974" s="35">
        <v>197</v>
      </c>
      <c r="J974" s="37" t="s">
        <v>660</v>
      </c>
      <c r="K974" s="38" t="s">
        <v>1068</v>
      </c>
      <c r="L974" s="37" t="str">
        <f t="shared" si="28"/>
        <v>P166_G4</v>
      </c>
      <c r="M974" s="48" t="s">
        <v>1057</v>
      </c>
      <c r="N974" s="52" t="s">
        <v>709</v>
      </c>
      <c r="O974" s="40"/>
      <c r="P974" s="41" t="s">
        <v>98</v>
      </c>
      <c r="Q974" s="42"/>
    </row>
    <row r="975" spans="2:17" x14ac:dyDescent="0.25">
      <c r="B975" s="34">
        <v>970</v>
      </c>
      <c r="C975" s="35" t="s">
        <v>658</v>
      </c>
      <c r="D975" s="36" t="s">
        <v>659</v>
      </c>
      <c r="E975" s="35">
        <v>6571</v>
      </c>
      <c r="F975" s="36" t="s">
        <v>99</v>
      </c>
      <c r="G975" s="35" t="s">
        <v>255</v>
      </c>
      <c r="H975" s="36" t="str">
        <f t="shared" si="29"/>
        <v>HSD_6571_C1_S02</v>
      </c>
      <c r="I975" s="35">
        <v>199</v>
      </c>
      <c r="J975" s="37" t="s">
        <v>660</v>
      </c>
      <c r="K975" s="38" t="s">
        <v>1069</v>
      </c>
      <c r="L975" s="37" t="str">
        <f t="shared" si="28"/>
        <v>P166_G6</v>
      </c>
      <c r="M975" s="48" t="s">
        <v>1057</v>
      </c>
      <c r="N975" s="52" t="s">
        <v>709</v>
      </c>
      <c r="O975" s="40"/>
      <c r="P975" s="41" t="s">
        <v>98</v>
      </c>
      <c r="Q975" s="42"/>
    </row>
    <row r="976" spans="2:17" x14ac:dyDescent="0.25">
      <c r="B976" s="34">
        <v>971</v>
      </c>
      <c r="C976" s="35" t="s">
        <v>658</v>
      </c>
      <c r="D976" s="36" t="s">
        <v>659</v>
      </c>
      <c r="E976" s="35">
        <v>6571</v>
      </c>
      <c r="F976" s="36" t="s">
        <v>99</v>
      </c>
      <c r="G976" s="35" t="s">
        <v>255</v>
      </c>
      <c r="H976" s="36" t="str">
        <f t="shared" si="29"/>
        <v>HSD_6571_C1_S02</v>
      </c>
      <c r="I976" s="35">
        <v>201</v>
      </c>
      <c r="J976" s="37" t="s">
        <v>660</v>
      </c>
      <c r="K976" s="38" t="s">
        <v>1070</v>
      </c>
      <c r="L976" s="37" t="str">
        <f t="shared" si="28"/>
        <v>P166_G8</v>
      </c>
      <c r="M976" s="48" t="s">
        <v>1057</v>
      </c>
      <c r="N976" s="52" t="s">
        <v>709</v>
      </c>
      <c r="O976" s="40"/>
      <c r="P976" s="41" t="s">
        <v>98</v>
      </c>
      <c r="Q976" s="42"/>
    </row>
    <row r="977" spans="2:17" x14ac:dyDescent="0.25">
      <c r="B977" s="34">
        <v>972</v>
      </c>
      <c r="C977" s="35" t="s">
        <v>658</v>
      </c>
      <c r="D977" s="36" t="s">
        <v>659</v>
      </c>
      <c r="E977" s="35">
        <v>6571</v>
      </c>
      <c r="F977" s="36" t="s">
        <v>99</v>
      </c>
      <c r="G977" s="35" t="s">
        <v>255</v>
      </c>
      <c r="H977" s="36" t="str">
        <f t="shared" si="29"/>
        <v>HSD_6571_C1_S02</v>
      </c>
      <c r="I977" s="35">
        <v>203</v>
      </c>
      <c r="J977" s="37" t="s">
        <v>660</v>
      </c>
      <c r="K977" s="38" t="s">
        <v>1071</v>
      </c>
      <c r="L977" s="37" t="str">
        <f t="shared" si="28"/>
        <v>P166_H1</v>
      </c>
      <c r="M977" s="48" t="s">
        <v>1057</v>
      </c>
      <c r="N977" s="52" t="s">
        <v>709</v>
      </c>
      <c r="O977" s="40"/>
      <c r="P977" s="41" t="s">
        <v>98</v>
      </c>
      <c r="Q977" s="42"/>
    </row>
    <row r="978" spans="2:17" x14ac:dyDescent="0.25">
      <c r="B978" s="34">
        <v>973</v>
      </c>
      <c r="C978" s="35" t="s">
        <v>658</v>
      </c>
      <c r="D978" s="36" t="s">
        <v>659</v>
      </c>
      <c r="E978" s="35">
        <v>6571</v>
      </c>
      <c r="F978" s="36" t="s">
        <v>99</v>
      </c>
      <c r="G978" s="35" t="s">
        <v>255</v>
      </c>
      <c r="H978" s="36" t="str">
        <f t="shared" si="29"/>
        <v>HSD_6571_C1_S02</v>
      </c>
      <c r="I978" s="35">
        <v>205</v>
      </c>
      <c r="J978" s="37" t="s">
        <v>660</v>
      </c>
      <c r="K978" s="38" t="s">
        <v>1072</v>
      </c>
      <c r="L978" s="37" t="str">
        <f t="shared" si="28"/>
        <v>P166_H3</v>
      </c>
      <c r="M978" s="48" t="s">
        <v>1057</v>
      </c>
      <c r="N978" s="52" t="s">
        <v>709</v>
      </c>
      <c r="O978" s="40"/>
      <c r="P978" s="41" t="s">
        <v>98</v>
      </c>
      <c r="Q978" s="42"/>
    </row>
    <row r="979" spans="2:17" x14ac:dyDescent="0.25">
      <c r="B979" s="34">
        <v>974</v>
      </c>
      <c r="C979" s="35" t="s">
        <v>658</v>
      </c>
      <c r="D979" s="36" t="s">
        <v>659</v>
      </c>
      <c r="E979" s="35">
        <v>6571</v>
      </c>
      <c r="F979" s="36" t="s">
        <v>99</v>
      </c>
      <c r="G979" s="35" t="s">
        <v>255</v>
      </c>
      <c r="H979" s="36" t="str">
        <f t="shared" si="29"/>
        <v>HSD_6571_C1_S02</v>
      </c>
      <c r="I979" s="35">
        <v>207</v>
      </c>
      <c r="J979" s="37" t="s">
        <v>660</v>
      </c>
      <c r="K979" s="38" t="s">
        <v>1073</v>
      </c>
      <c r="L979" s="37" t="str">
        <f t="shared" si="28"/>
        <v>P166_H5</v>
      </c>
      <c r="M979" s="48" t="s">
        <v>1057</v>
      </c>
      <c r="N979" s="52" t="s">
        <v>709</v>
      </c>
      <c r="O979" s="40"/>
      <c r="P979" s="41" t="s">
        <v>98</v>
      </c>
      <c r="Q979" s="42"/>
    </row>
    <row r="980" spans="2:17" x14ac:dyDescent="0.25">
      <c r="B980" s="34">
        <v>975</v>
      </c>
      <c r="C980" s="35" t="s">
        <v>658</v>
      </c>
      <c r="D980" s="36" t="s">
        <v>659</v>
      </c>
      <c r="E980" s="35">
        <v>6571</v>
      </c>
      <c r="F980" s="36" t="s">
        <v>99</v>
      </c>
      <c r="G980" s="35" t="s">
        <v>255</v>
      </c>
      <c r="H980" s="36" t="str">
        <f t="shared" si="29"/>
        <v>HSD_6571_C1_S02</v>
      </c>
      <c r="I980" s="35">
        <v>209</v>
      </c>
      <c r="J980" s="37" t="s">
        <v>660</v>
      </c>
      <c r="K980" s="38" t="s">
        <v>1074</v>
      </c>
      <c r="L980" s="37" t="str">
        <f t="shared" ref="L980:L1043" si="30">J980&amp;"_"&amp;K980</f>
        <v>P166_H7</v>
      </c>
      <c r="M980" s="48" t="s">
        <v>1057</v>
      </c>
      <c r="N980" s="52" t="s">
        <v>709</v>
      </c>
      <c r="O980" s="40"/>
      <c r="P980" s="41" t="s">
        <v>98</v>
      </c>
      <c r="Q980" s="42"/>
    </row>
    <row r="981" spans="2:17" x14ac:dyDescent="0.25">
      <c r="B981" s="34">
        <v>976</v>
      </c>
      <c r="C981" s="35" t="s">
        <v>658</v>
      </c>
      <c r="D981" s="36" t="s">
        <v>659</v>
      </c>
      <c r="E981" s="35">
        <v>6571</v>
      </c>
      <c r="F981" s="36" t="s">
        <v>99</v>
      </c>
      <c r="G981" s="35" t="s">
        <v>255</v>
      </c>
      <c r="H981" s="36" t="str">
        <f t="shared" si="29"/>
        <v>HSD_6571_C1_S02</v>
      </c>
      <c r="I981" s="35">
        <v>211</v>
      </c>
      <c r="J981" s="37" t="s">
        <v>660</v>
      </c>
      <c r="K981" s="38" t="s">
        <v>1075</v>
      </c>
      <c r="L981" s="37" t="str">
        <f t="shared" si="30"/>
        <v>P166_H9</v>
      </c>
      <c r="M981" s="48" t="s">
        <v>1057</v>
      </c>
      <c r="N981" s="52" t="s">
        <v>709</v>
      </c>
      <c r="O981" s="40"/>
      <c r="P981" s="41" t="s">
        <v>98</v>
      </c>
      <c r="Q981" s="42"/>
    </row>
    <row r="982" spans="2:17" x14ac:dyDescent="0.25">
      <c r="B982" s="25">
        <v>977</v>
      </c>
      <c r="C982" s="26" t="s">
        <v>658</v>
      </c>
      <c r="D982" s="17" t="s">
        <v>659</v>
      </c>
      <c r="E982" s="26">
        <v>6571</v>
      </c>
      <c r="F982" s="17" t="s">
        <v>99</v>
      </c>
      <c r="G982" s="26" t="s">
        <v>262</v>
      </c>
      <c r="H982" s="17" t="str">
        <f t="shared" ref="H982:H1045" si="31">D982&amp;"_"&amp;E982&amp;"_"&amp;F982&amp;"_"&amp;G982</f>
        <v>HSD_6571_C1_S03</v>
      </c>
      <c r="I982" s="26">
        <v>213</v>
      </c>
      <c r="J982" s="18" t="s">
        <v>710</v>
      </c>
      <c r="K982" s="27" t="s">
        <v>81</v>
      </c>
      <c r="L982" s="18" t="str">
        <f t="shared" si="30"/>
        <v>P146_A2</v>
      </c>
      <c r="M982" s="43" t="s">
        <v>1057</v>
      </c>
      <c r="N982" s="53" t="s">
        <v>709</v>
      </c>
      <c r="O982" s="33"/>
      <c r="P982" s="41" t="s">
        <v>98</v>
      </c>
      <c r="Q982" s="32"/>
    </row>
    <row r="983" spans="2:17" x14ac:dyDescent="0.25">
      <c r="B983" s="25">
        <v>978</v>
      </c>
      <c r="C983" s="26" t="s">
        <v>658</v>
      </c>
      <c r="D983" s="17" t="s">
        <v>659</v>
      </c>
      <c r="E983" s="26">
        <v>6571</v>
      </c>
      <c r="F983" s="17" t="s">
        <v>99</v>
      </c>
      <c r="G983" s="26" t="s">
        <v>262</v>
      </c>
      <c r="H983" s="17" t="str">
        <f t="shared" si="31"/>
        <v>HSD_6571_C1_S03</v>
      </c>
      <c r="I983" s="26">
        <v>215</v>
      </c>
      <c r="J983" s="18" t="s">
        <v>710</v>
      </c>
      <c r="K983" s="27" t="s">
        <v>101</v>
      </c>
      <c r="L983" s="18" t="str">
        <f t="shared" si="30"/>
        <v>P146_A4</v>
      </c>
      <c r="M983" s="43" t="s">
        <v>1057</v>
      </c>
      <c r="N983" s="53" t="s">
        <v>709</v>
      </c>
      <c r="O983" s="33"/>
      <c r="P983" s="41" t="s">
        <v>98</v>
      </c>
      <c r="Q983" s="32"/>
    </row>
    <row r="984" spans="2:17" x14ac:dyDescent="0.25">
      <c r="B984" s="25">
        <v>979</v>
      </c>
      <c r="C984" s="26" t="s">
        <v>658</v>
      </c>
      <c r="D984" s="17" t="s">
        <v>659</v>
      </c>
      <c r="E984" s="26">
        <v>6571</v>
      </c>
      <c r="F984" s="17" t="s">
        <v>99</v>
      </c>
      <c r="G984" s="26" t="s">
        <v>262</v>
      </c>
      <c r="H984" s="17" t="str">
        <f t="shared" si="31"/>
        <v>HSD_6571_C1_S03</v>
      </c>
      <c r="I984" s="26">
        <v>217</v>
      </c>
      <c r="J984" s="18" t="s">
        <v>710</v>
      </c>
      <c r="K984" s="27" t="s">
        <v>105</v>
      </c>
      <c r="L984" s="18" t="str">
        <f t="shared" si="30"/>
        <v>P146_A6</v>
      </c>
      <c r="M984" s="43" t="s">
        <v>1057</v>
      </c>
      <c r="N984" s="53" t="s">
        <v>709</v>
      </c>
      <c r="O984" s="33"/>
      <c r="P984" s="41" t="s">
        <v>98</v>
      </c>
      <c r="Q984" s="32"/>
    </row>
    <row r="985" spans="2:17" x14ac:dyDescent="0.25">
      <c r="B985" s="25">
        <v>980</v>
      </c>
      <c r="C985" s="26" t="s">
        <v>658</v>
      </c>
      <c r="D985" s="17" t="s">
        <v>659</v>
      </c>
      <c r="E985" s="26">
        <v>6571</v>
      </c>
      <c r="F985" s="17" t="s">
        <v>99</v>
      </c>
      <c r="G985" s="26" t="s">
        <v>262</v>
      </c>
      <c r="H985" s="17" t="str">
        <f t="shared" si="31"/>
        <v>HSD_6571_C1_S03</v>
      </c>
      <c r="I985" s="26">
        <v>219</v>
      </c>
      <c r="J985" s="18" t="s">
        <v>710</v>
      </c>
      <c r="K985" s="27" t="s">
        <v>1058</v>
      </c>
      <c r="L985" s="18" t="str">
        <f t="shared" si="30"/>
        <v>P146_A8</v>
      </c>
      <c r="M985" s="43" t="s">
        <v>1057</v>
      </c>
      <c r="N985" s="53" t="s">
        <v>709</v>
      </c>
      <c r="O985" s="33"/>
      <c r="P985" s="41" t="s">
        <v>98</v>
      </c>
      <c r="Q985" s="32"/>
    </row>
    <row r="986" spans="2:17" x14ac:dyDescent="0.25">
      <c r="B986" s="25">
        <v>981</v>
      </c>
      <c r="C986" s="26" t="s">
        <v>658</v>
      </c>
      <c r="D986" s="17" t="s">
        <v>659</v>
      </c>
      <c r="E986" s="26">
        <v>6571</v>
      </c>
      <c r="F986" s="17" t="s">
        <v>99</v>
      </c>
      <c r="G986" s="26" t="s">
        <v>262</v>
      </c>
      <c r="H986" s="17" t="str">
        <f t="shared" si="31"/>
        <v>HSD_6571_C1_S03</v>
      </c>
      <c r="I986" s="26">
        <v>221</v>
      </c>
      <c r="J986" s="18" t="s">
        <v>710</v>
      </c>
      <c r="K986" s="27" t="s">
        <v>80</v>
      </c>
      <c r="L986" s="18" t="str">
        <f t="shared" si="30"/>
        <v>P146_B1</v>
      </c>
      <c r="M986" s="43" t="s">
        <v>1057</v>
      </c>
      <c r="N986" s="53" t="s">
        <v>709</v>
      </c>
      <c r="O986" s="33"/>
      <c r="P986" s="41" t="s">
        <v>98</v>
      </c>
      <c r="Q986" s="32"/>
    </row>
    <row r="987" spans="2:17" x14ac:dyDescent="0.25">
      <c r="B987" s="25">
        <v>982</v>
      </c>
      <c r="C987" s="26" t="s">
        <v>658</v>
      </c>
      <c r="D987" s="17" t="s">
        <v>659</v>
      </c>
      <c r="E987" s="26">
        <v>6571</v>
      </c>
      <c r="F987" s="17" t="s">
        <v>99</v>
      </c>
      <c r="G987" s="26" t="s">
        <v>262</v>
      </c>
      <c r="H987" s="17" t="str">
        <f t="shared" si="31"/>
        <v>HSD_6571_C1_S03</v>
      </c>
      <c r="I987" s="26">
        <v>223</v>
      </c>
      <c r="J987" s="18" t="s">
        <v>710</v>
      </c>
      <c r="K987" s="27" t="s">
        <v>87</v>
      </c>
      <c r="L987" s="18" t="str">
        <f t="shared" si="30"/>
        <v>P146_B3</v>
      </c>
      <c r="M987" s="43" t="s">
        <v>1057</v>
      </c>
      <c r="N987" s="53" t="s">
        <v>709</v>
      </c>
      <c r="O987" s="33"/>
      <c r="P987" s="41" t="s">
        <v>98</v>
      </c>
      <c r="Q987" s="32"/>
    </row>
    <row r="988" spans="2:17" x14ac:dyDescent="0.25">
      <c r="B988" s="25">
        <v>983</v>
      </c>
      <c r="C988" s="26" t="s">
        <v>658</v>
      </c>
      <c r="D988" s="17" t="s">
        <v>659</v>
      </c>
      <c r="E988" s="26">
        <v>6571</v>
      </c>
      <c r="F988" s="17" t="s">
        <v>99</v>
      </c>
      <c r="G988" s="26" t="s">
        <v>262</v>
      </c>
      <c r="H988" s="17" t="str">
        <f t="shared" si="31"/>
        <v>HSD_6571_C1_S03</v>
      </c>
      <c r="I988" s="26">
        <v>225</v>
      </c>
      <c r="J988" s="18" t="s">
        <v>710</v>
      </c>
      <c r="K988" s="27" t="s">
        <v>106</v>
      </c>
      <c r="L988" s="18" t="str">
        <f t="shared" si="30"/>
        <v>P146_B5</v>
      </c>
      <c r="M988" s="43" t="s">
        <v>1057</v>
      </c>
      <c r="N988" s="53" t="s">
        <v>709</v>
      </c>
      <c r="O988" s="33"/>
      <c r="P988" s="41" t="s">
        <v>98</v>
      </c>
      <c r="Q988" s="32"/>
    </row>
    <row r="989" spans="2:17" x14ac:dyDescent="0.25">
      <c r="B989" s="25">
        <v>984</v>
      </c>
      <c r="C989" s="26" t="s">
        <v>658</v>
      </c>
      <c r="D989" s="17" t="s">
        <v>659</v>
      </c>
      <c r="E989" s="26">
        <v>6571</v>
      </c>
      <c r="F989" s="17" t="s">
        <v>99</v>
      </c>
      <c r="G989" s="26" t="s">
        <v>262</v>
      </c>
      <c r="H989" s="17" t="str">
        <f t="shared" si="31"/>
        <v>HSD_6571_C1_S03</v>
      </c>
      <c r="I989" s="26">
        <v>227</v>
      </c>
      <c r="J989" s="18" t="s">
        <v>710</v>
      </c>
      <c r="K989" s="27" t="s">
        <v>1059</v>
      </c>
      <c r="L989" s="18" t="str">
        <f t="shared" si="30"/>
        <v>P146_B7</v>
      </c>
      <c r="M989" s="43" t="s">
        <v>1057</v>
      </c>
      <c r="N989" s="53" t="s">
        <v>709</v>
      </c>
      <c r="O989" s="33"/>
      <c r="P989" s="41" t="s">
        <v>98</v>
      </c>
      <c r="Q989" s="32"/>
    </row>
    <row r="990" spans="2:17" x14ac:dyDescent="0.25">
      <c r="B990" s="25">
        <v>985</v>
      </c>
      <c r="C990" s="26" t="s">
        <v>658</v>
      </c>
      <c r="D990" s="17" t="s">
        <v>659</v>
      </c>
      <c r="E990" s="26">
        <v>6571</v>
      </c>
      <c r="F990" s="17" t="s">
        <v>99</v>
      </c>
      <c r="G990" s="26" t="s">
        <v>262</v>
      </c>
      <c r="H990" s="17" t="str">
        <f t="shared" si="31"/>
        <v>HSD_6571_C1_S03</v>
      </c>
      <c r="I990" s="26">
        <v>229</v>
      </c>
      <c r="J990" s="18" t="s">
        <v>710</v>
      </c>
      <c r="K990" s="27" t="s">
        <v>1060</v>
      </c>
      <c r="L990" s="18" t="str">
        <f t="shared" si="30"/>
        <v>P146_B9</v>
      </c>
      <c r="M990" s="43" t="s">
        <v>1057</v>
      </c>
      <c r="N990" s="53" t="s">
        <v>709</v>
      </c>
      <c r="O990" s="33"/>
      <c r="P990" s="41" t="s">
        <v>98</v>
      </c>
      <c r="Q990" s="32"/>
    </row>
    <row r="991" spans="2:17" x14ac:dyDescent="0.25">
      <c r="B991" s="25">
        <v>986</v>
      </c>
      <c r="C991" s="26" t="s">
        <v>658</v>
      </c>
      <c r="D991" s="17" t="s">
        <v>659</v>
      </c>
      <c r="E991" s="26">
        <v>6571</v>
      </c>
      <c r="F991" s="17" t="s">
        <v>99</v>
      </c>
      <c r="G991" s="26" t="s">
        <v>262</v>
      </c>
      <c r="H991" s="17" t="str">
        <f t="shared" si="31"/>
        <v>HSD_6571_C1_S03</v>
      </c>
      <c r="I991" s="26">
        <v>231</v>
      </c>
      <c r="J991" s="18" t="s">
        <v>710</v>
      </c>
      <c r="K991" s="27" t="s">
        <v>100</v>
      </c>
      <c r="L991" s="18" t="str">
        <f t="shared" si="30"/>
        <v>P146_C2</v>
      </c>
      <c r="M991" s="43" t="s">
        <v>1057</v>
      </c>
      <c r="N991" s="53" t="s">
        <v>709</v>
      </c>
      <c r="O991" s="33"/>
      <c r="P991" s="41" t="s">
        <v>98</v>
      </c>
      <c r="Q991" s="32"/>
    </row>
    <row r="992" spans="2:17" x14ac:dyDescent="0.25">
      <c r="B992" s="25">
        <v>987</v>
      </c>
      <c r="C992" s="26" t="s">
        <v>658</v>
      </c>
      <c r="D992" s="17" t="s">
        <v>659</v>
      </c>
      <c r="E992" s="26">
        <v>6571</v>
      </c>
      <c r="F992" s="17" t="s">
        <v>99</v>
      </c>
      <c r="G992" s="26" t="s">
        <v>262</v>
      </c>
      <c r="H992" s="17" t="str">
        <f t="shared" si="31"/>
        <v>HSD_6571_C1_S03</v>
      </c>
      <c r="I992" s="26">
        <v>233</v>
      </c>
      <c r="J992" s="18" t="s">
        <v>710</v>
      </c>
      <c r="K992" s="27" t="s">
        <v>221</v>
      </c>
      <c r="L992" s="18" t="str">
        <f t="shared" si="30"/>
        <v>P146_C4</v>
      </c>
      <c r="M992" s="43" t="s">
        <v>1057</v>
      </c>
      <c r="N992" s="53" t="s">
        <v>709</v>
      </c>
      <c r="O992" s="33"/>
      <c r="P992" s="41" t="s">
        <v>98</v>
      </c>
      <c r="Q992" s="32"/>
    </row>
    <row r="993" spans="2:17" x14ac:dyDescent="0.25">
      <c r="B993" s="25">
        <v>988</v>
      </c>
      <c r="C993" s="26" t="s">
        <v>658</v>
      </c>
      <c r="D993" s="17" t="s">
        <v>659</v>
      </c>
      <c r="E993" s="26">
        <v>6571</v>
      </c>
      <c r="F993" s="17" t="s">
        <v>99</v>
      </c>
      <c r="G993" s="26" t="s">
        <v>262</v>
      </c>
      <c r="H993" s="17" t="str">
        <f t="shared" si="31"/>
        <v>HSD_6571_C1_S03</v>
      </c>
      <c r="I993" s="26">
        <v>235</v>
      </c>
      <c r="J993" s="18" t="s">
        <v>710</v>
      </c>
      <c r="K993" s="27" t="s">
        <v>109</v>
      </c>
      <c r="L993" s="18" t="str">
        <f t="shared" si="30"/>
        <v>P146_C6</v>
      </c>
      <c r="M993" s="43" t="s">
        <v>1057</v>
      </c>
      <c r="N993" s="53" t="s">
        <v>709</v>
      </c>
      <c r="O993" s="33"/>
      <c r="P993" s="41" t="s">
        <v>98</v>
      </c>
      <c r="Q993" s="32"/>
    </row>
    <row r="994" spans="2:17" x14ac:dyDescent="0.25">
      <c r="B994" s="25">
        <v>989</v>
      </c>
      <c r="C994" s="26" t="s">
        <v>658</v>
      </c>
      <c r="D994" s="17" t="s">
        <v>659</v>
      </c>
      <c r="E994" s="26">
        <v>6571</v>
      </c>
      <c r="F994" s="17" t="s">
        <v>99</v>
      </c>
      <c r="G994" s="26" t="s">
        <v>262</v>
      </c>
      <c r="H994" s="17" t="str">
        <f t="shared" si="31"/>
        <v>HSD_6571_C1_S03</v>
      </c>
      <c r="I994" s="26">
        <v>237</v>
      </c>
      <c r="J994" s="18" t="s">
        <v>710</v>
      </c>
      <c r="K994" s="27" t="s">
        <v>1061</v>
      </c>
      <c r="L994" s="18" t="str">
        <f t="shared" si="30"/>
        <v>P146_C8</v>
      </c>
      <c r="M994" s="43" t="s">
        <v>1057</v>
      </c>
      <c r="N994" s="53" t="s">
        <v>709</v>
      </c>
      <c r="O994" s="33"/>
      <c r="P994" s="41" t="s">
        <v>98</v>
      </c>
      <c r="Q994" s="32"/>
    </row>
    <row r="995" spans="2:17" x14ac:dyDescent="0.25">
      <c r="B995" s="25">
        <v>990</v>
      </c>
      <c r="C995" s="26" t="s">
        <v>658</v>
      </c>
      <c r="D995" s="17" t="s">
        <v>659</v>
      </c>
      <c r="E995" s="26">
        <v>6571</v>
      </c>
      <c r="F995" s="17" t="s">
        <v>99</v>
      </c>
      <c r="G995" s="26" t="s">
        <v>262</v>
      </c>
      <c r="H995" s="17" t="str">
        <f t="shared" si="31"/>
        <v>HSD_6571_C1_S03</v>
      </c>
      <c r="I995" s="26">
        <v>239</v>
      </c>
      <c r="J995" s="18" t="s">
        <v>710</v>
      </c>
      <c r="K995" s="27" t="s">
        <v>115</v>
      </c>
      <c r="L995" s="18" t="str">
        <f t="shared" si="30"/>
        <v>P146_D1</v>
      </c>
      <c r="M995" s="43" t="s">
        <v>1057</v>
      </c>
      <c r="N995" s="53" t="s">
        <v>709</v>
      </c>
      <c r="O995" s="33"/>
      <c r="P995" s="41" t="s">
        <v>98</v>
      </c>
      <c r="Q995" s="32"/>
    </row>
    <row r="996" spans="2:17" x14ac:dyDescent="0.25">
      <c r="B996" s="25">
        <v>991</v>
      </c>
      <c r="C996" s="26" t="s">
        <v>658</v>
      </c>
      <c r="D996" s="17" t="s">
        <v>659</v>
      </c>
      <c r="E996" s="26">
        <v>6571</v>
      </c>
      <c r="F996" s="17" t="s">
        <v>99</v>
      </c>
      <c r="G996" s="26" t="s">
        <v>262</v>
      </c>
      <c r="H996" s="17" t="str">
        <f t="shared" si="31"/>
        <v>HSD_6571_C1_S03</v>
      </c>
      <c r="I996" s="26">
        <v>241</v>
      </c>
      <c r="J996" s="18" t="s">
        <v>710</v>
      </c>
      <c r="K996" s="27" t="s">
        <v>89</v>
      </c>
      <c r="L996" s="18" t="str">
        <f t="shared" si="30"/>
        <v>P146_D3</v>
      </c>
      <c r="M996" s="43" t="s">
        <v>1057</v>
      </c>
      <c r="N996" s="53" t="s">
        <v>709</v>
      </c>
      <c r="O996" s="33"/>
      <c r="P996" s="41" t="s">
        <v>98</v>
      </c>
      <c r="Q996" s="32"/>
    </row>
    <row r="997" spans="2:17" x14ac:dyDescent="0.25">
      <c r="B997" s="25">
        <v>992</v>
      </c>
      <c r="C997" s="26" t="s">
        <v>658</v>
      </c>
      <c r="D997" s="17" t="s">
        <v>659</v>
      </c>
      <c r="E997" s="26">
        <v>6571</v>
      </c>
      <c r="F997" s="17" t="s">
        <v>99</v>
      </c>
      <c r="G997" s="26" t="s">
        <v>262</v>
      </c>
      <c r="H997" s="17" t="str">
        <f t="shared" si="31"/>
        <v>HSD_6571_C1_S03</v>
      </c>
      <c r="I997" s="26">
        <v>243</v>
      </c>
      <c r="J997" s="18" t="s">
        <v>710</v>
      </c>
      <c r="K997" s="27" t="s">
        <v>122</v>
      </c>
      <c r="L997" s="18" t="str">
        <f t="shared" si="30"/>
        <v>P146_D5</v>
      </c>
      <c r="M997" s="43" t="s">
        <v>1057</v>
      </c>
      <c r="N997" s="53" t="s">
        <v>709</v>
      </c>
      <c r="O997" s="33"/>
      <c r="P997" s="41" t="s">
        <v>98</v>
      </c>
      <c r="Q997" s="32"/>
    </row>
    <row r="998" spans="2:17" x14ac:dyDescent="0.25">
      <c r="B998" s="25">
        <v>993</v>
      </c>
      <c r="C998" s="26" t="s">
        <v>658</v>
      </c>
      <c r="D998" s="17" t="s">
        <v>659</v>
      </c>
      <c r="E998" s="26">
        <v>6571</v>
      </c>
      <c r="F998" s="17" t="s">
        <v>99</v>
      </c>
      <c r="G998" s="26" t="s">
        <v>262</v>
      </c>
      <c r="H998" s="17" t="str">
        <f t="shared" si="31"/>
        <v>HSD_6571_C1_S03</v>
      </c>
      <c r="I998" s="26">
        <v>245</v>
      </c>
      <c r="J998" s="18" t="s">
        <v>710</v>
      </c>
      <c r="K998" s="27" t="s">
        <v>1062</v>
      </c>
      <c r="L998" s="18" t="str">
        <f t="shared" si="30"/>
        <v>P146_D7</v>
      </c>
      <c r="M998" s="43" t="s">
        <v>1057</v>
      </c>
      <c r="N998" s="53" t="s">
        <v>709</v>
      </c>
      <c r="O998" s="33"/>
      <c r="P998" s="41" t="s">
        <v>98</v>
      </c>
      <c r="Q998" s="32"/>
    </row>
    <row r="999" spans="2:17" x14ac:dyDescent="0.25">
      <c r="B999" s="25">
        <v>994</v>
      </c>
      <c r="C999" s="26" t="s">
        <v>658</v>
      </c>
      <c r="D999" s="17" t="s">
        <v>659</v>
      </c>
      <c r="E999" s="26">
        <v>6571</v>
      </c>
      <c r="F999" s="17" t="s">
        <v>99</v>
      </c>
      <c r="G999" s="26" t="s">
        <v>262</v>
      </c>
      <c r="H999" s="17" t="str">
        <f t="shared" si="31"/>
        <v>HSD_6571_C1_S03</v>
      </c>
      <c r="I999" s="26">
        <v>247</v>
      </c>
      <c r="J999" s="18" t="s">
        <v>710</v>
      </c>
      <c r="K999" s="27" t="s">
        <v>1063</v>
      </c>
      <c r="L999" s="18" t="str">
        <f t="shared" si="30"/>
        <v>P146_D9</v>
      </c>
      <c r="M999" s="43" t="s">
        <v>1057</v>
      </c>
      <c r="N999" s="53" t="s">
        <v>709</v>
      </c>
      <c r="O999" s="33"/>
      <c r="P999" s="41" t="s">
        <v>98</v>
      </c>
      <c r="Q999" s="32"/>
    </row>
    <row r="1000" spans="2:17" x14ac:dyDescent="0.25">
      <c r="B1000" s="25">
        <v>995</v>
      </c>
      <c r="C1000" s="26" t="s">
        <v>658</v>
      </c>
      <c r="D1000" s="17" t="s">
        <v>659</v>
      </c>
      <c r="E1000" s="26">
        <v>6571</v>
      </c>
      <c r="F1000" s="17" t="s">
        <v>99</v>
      </c>
      <c r="G1000" s="26" t="s">
        <v>262</v>
      </c>
      <c r="H1000" s="17" t="str">
        <f t="shared" si="31"/>
        <v>HSD_6571_C1_S03</v>
      </c>
      <c r="I1000" s="26">
        <v>249</v>
      </c>
      <c r="J1000" s="18" t="s">
        <v>710</v>
      </c>
      <c r="K1000" s="27" t="s">
        <v>120</v>
      </c>
      <c r="L1000" s="18" t="str">
        <f t="shared" si="30"/>
        <v>P146_E2</v>
      </c>
      <c r="M1000" s="43" t="s">
        <v>1057</v>
      </c>
      <c r="N1000" s="53" t="s">
        <v>709</v>
      </c>
      <c r="O1000" s="33"/>
      <c r="P1000" s="41" t="s">
        <v>98</v>
      </c>
      <c r="Q1000" s="32"/>
    </row>
    <row r="1001" spans="2:17" x14ac:dyDescent="0.25">
      <c r="B1001" s="25">
        <v>996</v>
      </c>
      <c r="C1001" s="26" t="s">
        <v>658</v>
      </c>
      <c r="D1001" s="17" t="s">
        <v>659</v>
      </c>
      <c r="E1001" s="26">
        <v>6571</v>
      </c>
      <c r="F1001" s="17" t="s">
        <v>99</v>
      </c>
      <c r="G1001" s="26" t="s">
        <v>262</v>
      </c>
      <c r="H1001" s="17" t="str">
        <f t="shared" si="31"/>
        <v>HSD_6571_C1_S03</v>
      </c>
      <c r="I1001" s="26">
        <v>251</v>
      </c>
      <c r="J1001" s="18" t="s">
        <v>710</v>
      </c>
      <c r="K1001" s="27" t="s">
        <v>159</v>
      </c>
      <c r="L1001" s="18" t="str">
        <f t="shared" si="30"/>
        <v>P146_E4</v>
      </c>
      <c r="M1001" s="43" t="s">
        <v>1057</v>
      </c>
      <c r="N1001" s="53" t="s">
        <v>709</v>
      </c>
      <c r="O1001" s="33"/>
      <c r="P1001" s="41" t="s">
        <v>98</v>
      </c>
      <c r="Q1001" s="32"/>
    </row>
    <row r="1002" spans="2:17" x14ac:dyDescent="0.25">
      <c r="B1002" s="25">
        <v>997</v>
      </c>
      <c r="C1002" s="26" t="s">
        <v>658</v>
      </c>
      <c r="D1002" s="17" t="s">
        <v>659</v>
      </c>
      <c r="E1002" s="26">
        <v>6571</v>
      </c>
      <c r="F1002" s="17" t="s">
        <v>99</v>
      </c>
      <c r="G1002" s="26" t="s">
        <v>262</v>
      </c>
      <c r="H1002" s="17" t="str">
        <f t="shared" si="31"/>
        <v>HSD_6571_C1_S03</v>
      </c>
      <c r="I1002" s="26">
        <v>253</v>
      </c>
      <c r="J1002" s="18" t="s">
        <v>710</v>
      </c>
      <c r="K1002" s="27" t="s">
        <v>127</v>
      </c>
      <c r="L1002" s="18" t="str">
        <f t="shared" si="30"/>
        <v>P146_E6</v>
      </c>
      <c r="M1002" s="43" t="s">
        <v>1057</v>
      </c>
      <c r="N1002" s="53" t="s">
        <v>709</v>
      </c>
      <c r="O1002" s="33"/>
      <c r="P1002" s="41" t="s">
        <v>98</v>
      </c>
      <c r="Q1002" s="32"/>
    </row>
    <row r="1003" spans="2:17" x14ac:dyDescent="0.25">
      <c r="B1003" s="25">
        <v>998</v>
      </c>
      <c r="C1003" s="26" t="s">
        <v>658</v>
      </c>
      <c r="D1003" s="17" t="s">
        <v>659</v>
      </c>
      <c r="E1003" s="26">
        <v>6571</v>
      </c>
      <c r="F1003" s="17" t="s">
        <v>99</v>
      </c>
      <c r="G1003" s="26" t="s">
        <v>262</v>
      </c>
      <c r="H1003" s="17" t="str">
        <f t="shared" si="31"/>
        <v>HSD_6571_C1_S03</v>
      </c>
      <c r="I1003" s="26">
        <v>255</v>
      </c>
      <c r="J1003" s="18" t="s">
        <v>710</v>
      </c>
      <c r="K1003" s="27" t="s">
        <v>1064</v>
      </c>
      <c r="L1003" s="18" t="str">
        <f t="shared" si="30"/>
        <v>P146_E8</v>
      </c>
      <c r="M1003" s="43" t="s">
        <v>1057</v>
      </c>
      <c r="N1003" s="53" t="s">
        <v>709</v>
      </c>
      <c r="O1003" s="33"/>
      <c r="P1003" s="41" t="s">
        <v>98</v>
      </c>
      <c r="Q1003" s="32"/>
    </row>
    <row r="1004" spans="2:17" x14ac:dyDescent="0.25">
      <c r="B1004" s="25">
        <v>999</v>
      </c>
      <c r="C1004" s="26" t="s">
        <v>658</v>
      </c>
      <c r="D1004" s="17" t="s">
        <v>659</v>
      </c>
      <c r="E1004" s="26">
        <v>6571</v>
      </c>
      <c r="F1004" s="17" t="s">
        <v>99</v>
      </c>
      <c r="G1004" s="26" t="s">
        <v>262</v>
      </c>
      <c r="H1004" s="17" t="str">
        <f t="shared" si="31"/>
        <v>HSD_6571_C1_S03</v>
      </c>
      <c r="I1004" s="26">
        <v>257</v>
      </c>
      <c r="J1004" s="18" t="s">
        <v>710</v>
      </c>
      <c r="K1004" s="27" t="s">
        <v>121</v>
      </c>
      <c r="L1004" s="18" t="str">
        <f t="shared" si="30"/>
        <v>P146_F1</v>
      </c>
      <c r="M1004" s="43" t="s">
        <v>1057</v>
      </c>
      <c r="N1004" s="53" t="s">
        <v>709</v>
      </c>
      <c r="O1004" s="33"/>
      <c r="P1004" s="41" t="s">
        <v>98</v>
      </c>
      <c r="Q1004" s="32"/>
    </row>
    <row r="1005" spans="2:17" x14ac:dyDescent="0.25">
      <c r="B1005" s="25">
        <v>1000</v>
      </c>
      <c r="C1005" s="26" t="s">
        <v>658</v>
      </c>
      <c r="D1005" s="17" t="s">
        <v>659</v>
      </c>
      <c r="E1005" s="26">
        <v>6571</v>
      </c>
      <c r="F1005" s="17" t="s">
        <v>99</v>
      </c>
      <c r="G1005" s="26" t="s">
        <v>262</v>
      </c>
      <c r="H1005" s="17" t="str">
        <f t="shared" si="31"/>
        <v>HSD_6571_C1_S03</v>
      </c>
      <c r="I1005" s="26">
        <v>259</v>
      </c>
      <c r="J1005" s="18" t="s">
        <v>710</v>
      </c>
      <c r="K1005" s="27" t="s">
        <v>188</v>
      </c>
      <c r="L1005" s="18" t="str">
        <f t="shared" si="30"/>
        <v>P146_F3</v>
      </c>
      <c r="M1005" s="43" t="s">
        <v>1057</v>
      </c>
      <c r="N1005" s="53" t="s">
        <v>709</v>
      </c>
      <c r="O1005" s="33"/>
      <c r="P1005" s="41" t="s">
        <v>98</v>
      </c>
      <c r="Q1005" s="32"/>
    </row>
    <row r="1006" spans="2:17" x14ac:dyDescent="0.25">
      <c r="B1006" s="25">
        <v>1001</v>
      </c>
      <c r="C1006" s="26" t="s">
        <v>658</v>
      </c>
      <c r="D1006" s="17" t="s">
        <v>659</v>
      </c>
      <c r="E1006" s="26">
        <v>6571</v>
      </c>
      <c r="F1006" s="17" t="s">
        <v>99</v>
      </c>
      <c r="G1006" s="26" t="s">
        <v>262</v>
      </c>
      <c r="H1006" s="17" t="str">
        <f t="shared" si="31"/>
        <v>HSD_6571_C1_S03</v>
      </c>
      <c r="I1006" s="26">
        <v>261</v>
      </c>
      <c r="J1006" s="18" t="s">
        <v>710</v>
      </c>
      <c r="K1006" s="27" t="s">
        <v>129</v>
      </c>
      <c r="L1006" s="18" t="str">
        <f t="shared" si="30"/>
        <v>P146_F5</v>
      </c>
      <c r="M1006" s="43" t="s">
        <v>1057</v>
      </c>
      <c r="N1006" s="53" t="s">
        <v>709</v>
      </c>
      <c r="O1006" s="33"/>
      <c r="P1006" s="41" t="s">
        <v>98</v>
      </c>
      <c r="Q1006" s="32"/>
    </row>
    <row r="1007" spans="2:17" x14ac:dyDescent="0.25">
      <c r="B1007" s="25">
        <v>1002</v>
      </c>
      <c r="C1007" s="26" t="s">
        <v>658</v>
      </c>
      <c r="D1007" s="17" t="s">
        <v>659</v>
      </c>
      <c r="E1007" s="26">
        <v>6571</v>
      </c>
      <c r="F1007" s="17" t="s">
        <v>99</v>
      </c>
      <c r="G1007" s="26" t="s">
        <v>262</v>
      </c>
      <c r="H1007" s="17" t="str">
        <f t="shared" si="31"/>
        <v>HSD_6571_C1_S03</v>
      </c>
      <c r="I1007" s="26">
        <v>263</v>
      </c>
      <c r="J1007" s="18" t="s">
        <v>710</v>
      </c>
      <c r="K1007" s="27" t="s">
        <v>1065</v>
      </c>
      <c r="L1007" s="18" t="str">
        <f t="shared" si="30"/>
        <v>P146_F7</v>
      </c>
      <c r="M1007" s="43" t="s">
        <v>1057</v>
      </c>
      <c r="N1007" s="53" t="s">
        <v>709</v>
      </c>
      <c r="O1007" s="33"/>
      <c r="P1007" s="41" t="s">
        <v>98</v>
      </c>
      <c r="Q1007" s="32"/>
    </row>
    <row r="1008" spans="2:17" x14ac:dyDescent="0.25">
      <c r="B1008" s="25">
        <v>1003</v>
      </c>
      <c r="C1008" s="26" t="s">
        <v>658</v>
      </c>
      <c r="D1008" s="17" t="s">
        <v>659</v>
      </c>
      <c r="E1008" s="26">
        <v>6571</v>
      </c>
      <c r="F1008" s="17" t="s">
        <v>99</v>
      </c>
      <c r="G1008" s="26" t="s">
        <v>262</v>
      </c>
      <c r="H1008" s="17" t="str">
        <f t="shared" si="31"/>
        <v>HSD_6571_C1_S03</v>
      </c>
      <c r="I1008" s="26">
        <v>265</v>
      </c>
      <c r="J1008" s="18" t="s">
        <v>710</v>
      </c>
      <c r="K1008" s="27" t="s">
        <v>1066</v>
      </c>
      <c r="L1008" s="18" t="str">
        <f t="shared" si="30"/>
        <v>P146_F9</v>
      </c>
      <c r="M1008" s="43" t="s">
        <v>1057</v>
      </c>
      <c r="N1008" s="53" t="s">
        <v>709</v>
      </c>
      <c r="O1008" s="33"/>
      <c r="P1008" s="41" t="s">
        <v>98</v>
      </c>
      <c r="Q1008" s="32"/>
    </row>
    <row r="1009" spans="2:17" x14ac:dyDescent="0.25">
      <c r="B1009" s="25">
        <v>1004</v>
      </c>
      <c r="C1009" s="26" t="s">
        <v>658</v>
      </c>
      <c r="D1009" s="17" t="s">
        <v>659</v>
      </c>
      <c r="E1009" s="26">
        <v>6571</v>
      </c>
      <c r="F1009" s="17" t="s">
        <v>99</v>
      </c>
      <c r="G1009" s="26" t="s">
        <v>262</v>
      </c>
      <c r="H1009" s="17" t="str">
        <f t="shared" si="31"/>
        <v>HSD_6571_C1_S03</v>
      </c>
      <c r="I1009" s="26">
        <v>267</v>
      </c>
      <c r="J1009" s="18" t="s">
        <v>710</v>
      </c>
      <c r="K1009" s="27" t="s">
        <v>1067</v>
      </c>
      <c r="L1009" s="18" t="str">
        <f t="shared" si="30"/>
        <v>P146_G2</v>
      </c>
      <c r="M1009" s="43" t="s">
        <v>1057</v>
      </c>
      <c r="N1009" s="53" t="s">
        <v>709</v>
      </c>
      <c r="O1009" s="33"/>
      <c r="P1009" s="41" t="s">
        <v>98</v>
      </c>
      <c r="Q1009" s="32"/>
    </row>
    <row r="1010" spans="2:17" x14ac:dyDescent="0.25">
      <c r="B1010" s="25">
        <v>1005</v>
      </c>
      <c r="C1010" s="26" t="s">
        <v>658</v>
      </c>
      <c r="D1010" s="17" t="s">
        <v>659</v>
      </c>
      <c r="E1010" s="26">
        <v>6571</v>
      </c>
      <c r="F1010" s="17" t="s">
        <v>99</v>
      </c>
      <c r="G1010" s="26" t="s">
        <v>262</v>
      </c>
      <c r="H1010" s="17" t="str">
        <f t="shared" si="31"/>
        <v>HSD_6571_C1_S03</v>
      </c>
      <c r="I1010" s="26">
        <v>269</v>
      </c>
      <c r="J1010" s="18" t="s">
        <v>710</v>
      </c>
      <c r="K1010" s="27" t="s">
        <v>1068</v>
      </c>
      <c r="L1010" s="18" t="str">
        <f t="shared" si="30"/>
        <v>P146_G4</v>
      </c>
      <c r="M1010" s="43" t="s">
        <v>1057</v>
      </c>
      <c r="N1010" s="53" t="s">
        <v>709</v>
      </c>
      <c r="O1010" s="33"/>
      <c r="P1010" s="41" t="s">
        <v>98</v>
      </c>
      <c r="Q1010" s="32"/>
    </row>
    <row r="1011" spans="2:17" x14ac:dyDescent="0.25">
      <c r="B1011" s="25">
        <v>1006</v>
      </c>
      <c r="C1011" s="26" t="s">
        <v>658</v>
      </c>
      <c r="D1011" s="17" t="s">
        <v>659</v>
      </c>
      <c r="E1011" s="26">
        <v>6571</v>
      </c>
      <c r="F1011" s="17" t="s">
        <v>99</v>
      </c>
      <c r="G1011" s="26" t="s">
        <v>262</v>
      </c>
      <c r="H1011" s="17" t="str">
        <f t="shared" si="31"/>
        <v>HSD_6571_C1_S03</v>
      </c>
      <c r="I1011" s="26">
        <v>271</v>
      </c>
      <c r="J1011" s="18" t="s">
        <v>710</v>
      </c>
      <c r="K1011" s="27" t="s">
        <v>1069</v>
      </c>
      <c r="L1011" s="18" t="str">
        <f t="shared" si="30"/>
        <v>P146_G6</v>
      </c>
      <c r="M1011" s="43" t="s">
        <v>1057</v>
      </c>
      <c r="N1011" s="53" t="s">
        <v>709</v>
      </c>
      <c r="O1011" s="33"/>
      <c r="P1011" s="41" t="s">
        <v>98</v>
      </c>
      <c r="Q1011" s="32"/>
    </row>
    <row r="1012" spans="2:17" x14ac:dyDescent="0.25">
      <c r="B1012" s="25">
        <v>1007</v>
      </c>
      <c r="C1012" s="26" t="s">
        <v>658</v>
      </c>
      <c r="D1012" s="17" t="s">
        <v>659</v>
      </c>
      <c r="E1012" s="26">
        <v>6571</v>
      </c>
      <c r="F1012" s="17" t="s">
        <v>99</v>
      </c>
      <c r="G1012" s="26" t="s">
        <v>262</v>
      </c>
      <c r="H1012" s="17" t="str">
        <f t="shared" si="31"/>
        <v>HSD_6571_C1_S03</v>
      </c>
      <c r="I1012" s="26">
        <v>273</v>
      </c>
      <c r="J1012" s="18" t="s">
        <v>710</v>
      </c>
      <c r="K1012" s="27" t="s">
        <v>1070</v>
      </c>
      <c r="L1012" s="18" t="str">
        <f t="shared" si="30"/>
        <v>P146_G8</v>
      </c>
      <c r="M1012" s="43" t="s">
        <v>1057</v>
      </c>
      <c r="N1012" s="53" t="s">
        <v>709</v>
      </c>
      <c r="O1012" s="33"/>
      <c r="P1012" s="41" t="s">
        <v>98</v>
      </c>
      <c r="Q1012" s="32"/>
    </row>
    <row r="1013" spans="2:17" x14ac:dyDescent="0.25">
      <c r="B1013" s="25">
        <v>1008</v>
      </c>
      <c r="C1013" s="26" t="s">
        <v>658</v>
      </c>
      <c r="D1013" s="17" t="s">
        <v>659</v>
      </c>
      <c r="E1013" s="26">
        <v>6571</v>
      </c>
      <c r="F1013" s="17" t="s">
        <v>99</v>
      </c>
      <c r="G1013" s="26" t="s">
        <v>262</v>
      </c>
      <c r="H1013" s="17" t="str">
        <f t="shared" si="31"/>
        <v>HSD_6571_C1_S03</v>
      </c>
      <c r="I1013" s="26">
        <v>275</v>
      </c>
      <c r="J1013" s="18" t="s">
        <v>710</v>
      </c>
      <c r="K1013" s="27" t="s">
        <v>1071</v>
      </c>
      <c r="L1013" s="18" t="str">
        <f t="shared" si="30"/>
        <v>P146_H1</v>
      </c>
      <c r="M1013" s="43" t="s">
        <v>1057</v>
      </c>
      <c r="N1013" s="53" t="s">
        <v>709</v>
      </c>
      <c r="O1013" s="33"/>
      <c r="P1013" s="41" t="s">
        <v>98</v>
      </c>
      <c r="Q1013" s="32"/>
    </row>
    <row r="1014" spans="2:17" x14ac:dyDescent="0.25">
      <c r="B1014" s="25">
        <v>1009</v>
      </c>
      <c r="C1014" s="26" t="s">
        <v>658</v>
      </c>
      <c r="D1014" s="17" t="s">
        <v>659</v>
      </c>
      <c r="E1014" s="26">
        <v>6571</v>
      </c>
      <c r="F1014" s="17" t="s">
        <v>99</v>
      </c>
      <c r="G1014" s="26" t="s">
        <v>262</v>
      </c>
      <c r="H1014" s="17" t="str">
        <f t="shared" si="31"/>
        <v>HSD_6571_C1_S03</v>
      </c>
      <c r="I1014" s="26">
        <v>277</v>
      </c>
      <c r="J1014" s="18" t="s">
        <v>710</v>
      </c>
      <c r="K1014" s="27" t="s">
        <v>1072</v>
      </c>
      <c r="L1014" s="18" t="str">
        <f t="shared" si="30"/>
        <v>P146_H3</v>
      </c>
      <c r="M1014" s="43" t="s">
        <v>1057</v>
      </c>
      <c r="N1014" s="53" t="s">
        <v>709</v>
      </c>
      <c r="O1014" s="33"/>
      <c r="P1014" s="41" t="s">
        <v>98</v>
      </c>
      <c r="Q1014" s="32"/>
    </row>
    <row r="1015" spans="2:17" x14ac:dyDescent="0.25">
      <c r="B1015" s="25">
        <v>1010</v>
      </c>
      <c r="C1015" s="26" t="s">
        <v>658</v>
      </c>
      <c r="D1015" s="17" t="s">
        <v>659</v>
      </c>
      <c r="E1015" s="26">
        <v>6571</v>
      </c>
      <c r="F1015" s="17" t="s">
        <v>99</v>
      </c>
      <c r="G1015" s="26" t="s">
        <v>262</v>
      </c>
      <c r="H1015" s="17" t="str">
        <f t="shared" si="31"/>
        <v>HSD_6571_C1_S03</v>
      </c>
      <c r="I1015" s="26">
        <v>279</v>
      </c>
      <c r="J1015" s="18" t="s">
        <v>710</v>
      </c>
      <c r="K1015" s="27" t="s">
        <v>1073</v>
      </c>
      <c r="L1015" s="18" t="str">
        <f t="shared" si="30"/>
        <v>P146_H5</v>
      </c>
      <c r="M1015" s="43" t="s">
        <v>1057</v>
      </c>
      <c r="N1015" s="53" t="s">
        <v>709</v>
      </c>
      <c r="O1015" s="33"/>
      <c r="P1015" s="41" t="s">
        <v>98</v>
      </c>
      <c r="Q1015" s="32"/>
    </row>
    <row r="1016" spans="2:17" x14ac:dyDescent="0.25">
      <c r="B1016" s="25">
        <v>1011</v>
      </c>
      <c r="C1016" s="26" t="s">
        <v>658</v>
      </c>
      <c r="D1016" s="17" t="s">
        <v>659</v>
      </c>
      <c r="E1016" s="26">
        <v>6571</v>
      </c>
      <c r="F1016" s="17" t="s">
        <v>99</v>
      </c>
      <c r="G1016" s="26" t="s">
        <v>262</v>
      </c>
      <c r="H1016" s="17" t="str">
        <f t="shared" si="31"/>
        <v>HSD_6571_C1_S03</v>
      </c>
      <c r="I1016" s="26">
        <v>281</v>
      </c>
      <c r="J1016" s="18" t="s">
        <v>710</v>
      </c>
      <c r="K1016" s="27" t="s">
        <v>1074</v>
      </c>
      <c r="L1016" s="18" t="str">
        <f t="shared" si="30"/>
        <v>P146_H7</v>
      </c>
      <c r="M1016" s="43" t="s">
        <v>1057</v>
      </c>
      <c r="N1016" s="53" t="s">
        <v>709</v>
      </c>
      <c r="O1016" s="33"/>
      <c r="P1016" s="41" t="s">
        <v>98</v>
      </c>
      <c r="Q1016" s="32"/>
    </row>
    <row r="1017" spans="2:17" x14ac:dyDescent="0.25">
      <c r="B1017" s="25">
        <v>1012</v>
      </c>
      <c r="C1017" s="26" t="s">
        <v>658</v>
      </c>
      <c r="D1017" s="17" t="s">
        <v>659</v>
      </c>
      <c r="E1017" s="26">
        <v>6571</v>
      </c>
      <c r="F1017" s="17" t="s">
        <v>99</v>
      </c>
      <c r="G1017" s="26" t="s">
        <v>262</v>
      </c>
      <c r="H1017" s="17" t="str">
        <f t="shared" si="31"/>
        <v>HSD_6571_C1_S03</v>
      </c>
      <c r="I1017" s="26">
        <v>283</v>
      </c>
      <c r="J1017" s="18" t="s">
        <v>710</v>
      </c>
      <c r="K1017" s="27" t="s">
        <v>1075</v>
      </c>
      <c r="L1017" s="18" t="str">
        <f t="shared" si="30"/>
        <v>P146_H9</v>
      </c>
      <c r="M1017" s="43" t="s">
        <v>1057</v>
      </c>
      <c r="N1017" s="53" t="s">
        <v>709</v>
      </c>
      <c r="O1017" s="33"/>
      <c r="P1017" s="41" t="s">
        <v>98</v>
      </c>
      <c r="Q1017" s="32"/>
    </row>
    <row r="1018" spans="2:17" x14ac:dyDescent="0.25">
      <c r="B1018" s="34">
        <v>1013</v>
      </c>
      <c r="C1018" s="35" t="s">
        <v>658</v>
      </c>
      <c r="D1018" s="36" t="s">
        <v>659</v>
      </c>
      <c r="E1018" s="35">
        <v>6571</v>
      </c>
      <c r="F1018" s="36" t="s">
        <v>99</v>
      </c>
      <c r="G1018" s="35" t="s">
        <v>268</v>
      </c>
      <c r="H1018" s="36" t="str">
        <f t="shared" si="31"/>
        <v>HSD_6571_C1_S04</v>
      </c>
      <c r="I1018" s="35">
        <v>285</v>
      </c>
      <c r="J1018" s="37" t="s">
        <v>744</v>
      </c>
      <c r="K1018" s="38" t="s">
        <v>81</v>
      </c>
      <c r="L1018" s="37" t="str">
        <f t="shared" si="30"/>
        <v>P170_A2</v>
      </c>
      <c r="M1018" s="48" t="s">
        <v>1057</v>
      </c>
      <c r="N1018" s="52" t="s">
        <v>709</v>
      </c>
      <c r="O1018" s="40"/>
      <c r="P1018" s="41" t="s">
        <v>98</v>
      </c>
      <c r="Q1018" s="42"/>
    </row>
    <row r="1019" spans="2:17" x14ac:dyDescent="0.25">
      <c r="B1019" s="34">
        <v>1014</v>
      </c>
      <c r="C1019" s="35" t="s">
        <v>658</v>
      </c>
      <c r="D1019" s="36" t="s">
        <v>659</v>
      </c>
      <c r="E1019" s="35">
        <v>6571</v>
      </c>
      <c r="F1019" s="36" t="s">
        <v>99</v>
      </c>
      <c r="G1019" s="35" t="s">
        <v>268</v>
      </c>
      <c r="H1019" s="36" t="str">
        <f t="shared" si="31"/>
        <v>HSD_6571_C1_S04</v>
      </c>
      <c r="I1019" s="35">
        <v>287</v>
      </c>
      <c r="J1019" s="37" t="s">
        <v>744</v>
      </c>
      <c r="K1019" s="38" t="s">
        <v>101</v>
      </c>
      <c r="L1019" s="37" t="str">
        <f t="shared" si="30"/>
        <v>P170_A4</v>
      </c>
      <c r="M1019" s="48" t="s">
        <v>1057</v>
      </c>
      <c r="N1019" s="52" t="s">
        <v>709</v>
      </c>
      <c r="O1019" s="40"/>
      <c r="P1019" s="41" t="s">
        <v>98</v>
      </c>
      <c r="Q1019" s="42"/>
    </row>
    <row r="1020" spans="2:17" x14ac:dyDescent="0.25">
      <c r="B1020" s="34">
        <v>1015</v>
      </c>
      <c r="C1020" s="35" t="s">
        <v>658</v>
      </c>
      <c r="D1020" s="36" t="s">
        <v>659</v>
      </c>
      <c r="E1020" s="35">
        <v>6571</v>
      </c>
      <c r="F1020" s="36" t="s">
        <v>99</v>
      </c>
      <c r="G1020" s="35" t="s">
        <v>268</v>
      </c>
      <c r="H1020" s="36" t="str">
        <f t="shared" si="31"/>
        <v>HSD_6571_C1_S04</v>
      </c>
      <c r="I1020" s="35">
        <v>289</v>
      </c>
      <c r="J1020" s="37" t="s">
        <v>744</v>
      </c>
      <c r="K1020" s="38" t="s">
        <v>105</v>
      </c>
      <c r="L1020" s="37" t="str">
        <f t="shared" si="30"/>
        <v>P170_A6</v>
      </c>
      <c r="M1020" s="48" t="s">
        <v>1057</v>
      </c>
      <c r="N1020" s="52" t="s">
        <v>709</v>
      </c>
      <c r="O1020" s="40"/>
      <c r="P1020" s="41" t="s">
        <v>98</v>
      </c>
      <c r="Q1020" s="42"/>
    </row>
    <row r="1021" spans="2:17" x14ac:dyDescent="0.25">
      <c r="B1021" s="34">
        <v>1016</v>
      </c>
      <c r="C1021" s="35" t="s">
        <v>658</v>
      </c>
      <c r="D1021" s="36" t="s">
        <v>659</v>
      </c>
      <c r="E1021" s="35">
        <v>6571</v>
      </c>
      <c r="F1021" s="36" t="s">
        <v>99</v>
      </c>
      <c r="G1021" s="35" t="s">
        <v>268</v>
      </c>
      <c r="H1021" s="36" t="str">
        <f t="shared" si="31"/>
        <v>HSD_6571_C1_S04</v>
      </c>
      <c r="I1021" s="35">
        <v>291</v>
      </c>
      <c r="J1021" s="37" t="s">
        <v>744</v>
      </c>
      <c r="K1021" s="38" t="s">
        <v>1058</v>
      </c>
      <c r="L1021" s="37" t="str">
        <f t="shared" si="30"/>
        <v>P170_A8</v>
      </c>
      <c r="M1021" s="48" t="s">
        <v>1057</v>
      </c>
      <c r="N1021" s="52" t="s">
        <v>709</v>
      </c>
      <c r="O1021" s="40"/>
      <c r="P1021" s="41" t="s">
        <v>98</v>
      </c>
      <c r="Q1021" s="42"/>
    </row>
    <row r="1022" spans="2:17" x14ac:dyDescent="0.25">
      <c r="B1022" s="34">
        <v>1017</v>
      </c>
      <c r="C1022" s="35" t="s">
        <v>658</v>
      </c>
      <c r="D1022" s="36" t="s">
        <v>659</v>
      </c>
      <c r="E1022" s="35">
        <v>6571</v>
      </c>
      <c r="F1022" s="36" t="s">
        <v>99</v>
      </c>
      <c r="G1022" s="35" t="s">
        <v>268</v>
      </c>
      <c r="H1022" s="36" t="str">
        <f t="shared" si="31"/>
        <v>HSD_6571_C1_S04</v>
      </c>
      <c r="I1022" s="35">
        <v>293</v>
      </c>
      <c r="J1022" s="37" t="s">
        <v>744</v>
      </c>
      <c r="K1022" s="38" t="s">
        <v>80</v>
      </c>
      <c r="L1022" s="37" t="str">
        <f t="shared" si="30"/>
        <v>P170_B1</v>
      </c>
      <c r="M1022" s="48" t="s">
        <v>1057</v>
      </c>
      <c r="N1022" s="52" t="s">
        <v>709</v>
      </c>
      <c r="O1022" s="40"/>
      <c r="P1022" s="41" t="s">
        <v>98</v>
      </c>
      <c r="Q1022" s="42"/>
    </row>
    <row r="1023" spans="2:17" x14ac:dyDescent="0.25">
      <c r="B1023" s="34">
        <v>1018</v>
      </c>
      <c r="C1023" s="35" t="s">
        <v>658</v>
      </c>
      <c r="D1023" s="36" t="s">
        <v>659</v>
      </c>
      <c r="E1023" s="35">
        <v>6571</v>
      </c>
      <c r="F1023" s="36" t="s">
        <v>99</v>
      </c>
      <c r="G1023" s="35" t="s">
        <v>268</v>
      </c>
      <c r="H1023" s="36" t="str">
        <f t="shared" si="31"/>
        <v>HSD_6571_C1_S04</v>
      </c>
      <c r="I1023" s="35">
        <v>295</v>
      </c>
      <c r="J1023" s="37" t="s">
        <v>744</v>
      </c>
      <c r="K1023" s="38" t="s">
        <v>87</v>
      </c>
      <c r="L1023" s="37" t="str">
        <f t="shared" si="30"/>
        <v>P170_B3</v>
      </c>
      <c r="M1023" s="48" t="s">
        <v>1057</v>
      </c>
      <c r="N1023" s="52" t="s">
        <v>709</v>
      </c>
      <c r="O1023" s="40"/>
      <c r="P1023" s="41" t="s">
        <v>98</v>
      </c>
      <c r="Q1023" s="42"/>
    </row>
    <row r="1024" spans="2:17" x14ac:dyDescent="0.25">
      <c r="B1024" s="34">
        <v>1019</v>
      </c>
      <c r="C1024" s="35" t="s">
        <v>658</v>
      </c>
      <c r="D1024" s="36" t="s">
        <v>659</v>
      </c>
      <c r="E1024" s="35">
        <v>6571</v>
      </c>
      <c r="F1024" s="36" t="s">
        <v>99</v>
      </c>
      <c r="G1024" s="35" t="s">
        <v>268</v>
      </c>
      <c r="H1024" s="36" t="str">
        <f t="shared" si="31"/>
        <v>HSD_6571_C1_S04</v>
      </c>
      <c r="I1024" s="35">
        <v>297</v>
      </c>
      <c r="J1024" s="37" t="s">
        <v>744</v>
      </c>
      <c r="K1024" s="38" t="s">
        <v>106</v>
      </c>
      <c r="L1024" s="37" t="str">
        <f t="shared" si="30"/>
        <v>P170_B5</v>
      </c>
      <c r="M1024" s="48" t="s">
        <v>1057</v>
      </c>
      <c r="N1024" s="52" t="s">
        <v>709</v>
      </c>
      <c r="O1024" s="40"/>
      <c r="P1024" s="41" t="s">
        <v>98</v>
      </c>
      <c r="Q1024" s="42"/>
    </row>
    <row r="1025" spans="2:17" x14ac:dyDescent="0.25">
      <c r="B1025" s="34">
        <v>1020</v>
      </c>
      <c r="C1025" s="35" t="s">
        <v>658</v>
      </c>
      <c r="D1025" s="36" t="s">
        <v>659</v>
      </c>
      <c r="E1025" s="35">
        <v>6571</v>
      </c>
      <c r="F1025" s="36" t="s">
        <v>99</v>
      </c>
      <c r="G1025" s="35" t="s">
        <v>268</v>
      </c>
      <c r="H1025" s="36" t="str">
        <f t="shared" si="31"/>
        <v>HSD_6571_C1_S04</v>
      </c>
      <c r="I1025" s="35">
        <v>299</v>
      </c>
      <c r="J1025" s="37" t="s">
        <v>744</v>
      </c>
      <c r="K1025" s="38" t="s">
        <v>1059</v>
      </c>
      <c r="L1025" s="37" t="str">
        <f t="shared" si="30"/>
        <v>P170_B7</v>
      </c>
      <c r="M1025" s="48" t="s">
        <v>1057</v>
      </c>
      <c r="N1025" s="52" t="s">
        <v>709</v>
      </c>
      <c r="O1025" s="40"/>
      <c r="P1025" s="41" t="s">
        <v>98</v>
      </c>
      <c r="Q1025" s="42"/>
    </row>
    <row r="1026" spans="2:17" x14ac:dyDescent="0.25">
      <c r="B1026" s="34">
        <v>1021</v>
      </c>
      <c r="C1026" s="35" t="s">
        <v>658</v>
      </c>
      <c r="D1026" s="36" t="s">
        <v>659</v>
      </c>
      <c r="E1026" s="35">
        <v>6571</v>
      </c>
      <c r="F1026" s="36" t="s">
        <v>99</v>
      </c>
      <c r="G1026" s="35" t="s">
        <v>268</v>
      </c>
      <c r="H1026" s="36" t="str">
        <f t="shared" si="31"/>
        <v>HSD_6571_C1_S04</v>
      </c>
      <c r="I1026" s="35">
        <v>301</v>
      </c>
      <c r="J1026" s="37" t="s">
        <v>744</v>
      </c>
      <c r="K1026" s="38" t="s">
        <v>1060</v>
      </c>
      <c r="L1026" s="37" t="str">
        <f t="shared" si="30"/>
        <v>P170_B9</v>
      </c>
      <c r="M1026" s="48" t="s">
        <v>1057</v>
      </c>
      <c r="N1026" s="52" t="s">
        <v>709</v>
      </c>
      <c r="O1026" s="40"/>
      <c r="P1026" s="41" t="s">
        <v>98</v>
      </c>
      <c r="Q1026" s="42"/>
    </row>
    <row r="1027" spans="2:17" x14ac:dyDescent="0.25">
      <c r="B1027" s="34">
        <v>1022</v>
      </c>
      <c r="C1027" s="35" t="s">
        <v>658</v>
      </c>
      <c r="D1027" s="36" t="s">
        <v>659</v>
      </c>
      <c r="E1027" s="35">
        <v>6571</v>
      </c>
      <c r="F1027" s="36" t="s">
        <v>99</v>
      </c>
      <c r="G1027" s="35" t="s">
        <v>268</v>
      </c>
      <c r="H1027" s="36" t="str">
        <f t="shared" si="31"/>
        <v>HSD_6571_C1_S04</v>
      </c>
      <c r="I1027" s="35">
        <v>303</v>
      </c>
      <c r="J1027" s="37" t="s">
        <v>744</v>
      </c>
      <c r="K1027" s="38" t="s">
        <v>100</v>
      </c>
      <c r="L1027" s="37" t="str">
        <f t="shared" si="30"/>
        <v>P170_C2</v>
      </c>
      <c r="M1027" s="48" t="s">
        <v>1057</v>
      </c>
      <c r="N1027" s="52" t="s">
        <v>709</v>
      </c>
      <c r="O1027" s="40"/>
      <c r="P1027" s="41" t="s">
        <v>98</v>
      </c>
      <c r="Q1027" s="42"/>
    </row>
    <row r="1028" spans="2:17" x14ac:dyDescent="0.25">
      <c r="B1028" s="34">
        <v>1023</v>
      </c>
      <c r="C1028" s="35" t="s">
        <v>658</v>
      </c>
      <c r="D1028" s="36" t="s">
        <v>659</v>
      </c>
      <c r="E1028" s="35">
        <v>6571</v>
      </c>
      <c r="F1028" s="36" t="s">
        <v>99</v>
      </c>
      <c r="G1028" s="35" t="s">
        <v>268</v>
      </c>
      <c r="H1028" s="36" t="str">
        <f t="shared" si="31"/>
        <v>HSD_6571_C1_S04</v>
      </c>
      <c r="I1028" s="35">
        <v>305</v>
      </c>
      <c r="J1028" s="37" t="s">
        <v>744</v>
      </c>
      <c r="K1028" s="38" t="s">
        <v>221</v>
      </c>
      <c r="L1028" s="37" t="str">
        <f t="shared" si="30"/>
        <v>P170_C4</v>
      </c>
      <c r="M1028" s="48" t="s">
        <v>1057</v>
      </c>
      <c r="N1028" s="52" t="s">
        <v>709</v>
      </c>
      <c r="O1028" s="40"/>
      <c r="P1028" s="41" t="s">
        <v>98</v>
      </c>
      <c r="Q1028" s="42"/>
    </row>
    <row r="1029" spans="2:17" x14ac:dyDescent="0.25">
      <c r="B1029" s="34">
        <v>1024</v>
      </c>
      <c r="C1029" s="35" t="s">
        <v>658</v>
      </c>
      <c r="D1029" s="36" t="s">
        <v>659</v>
      </c>
      <c r="E1029" s="35">
        <v>6571</v>
      </c>
      <c r="F1029" s="36" t="s">
        <v>99</v>
      </c>
      <c r="G1029" s="35" t="s">
        <v>268</v>
      </c>
      <c r="H1029" s="36" t="str">
        <f t="shared" si="31"/>
        <v>HSD_6571_C1_S04</v>
      </c>
      <c r="I1029" s="35">
        <v>307</v>
      </c>
      <c r="J1029" s="37" t="s">
        <v>744</v>
      </c>
      <c r="K1029" s="38" t="s">
        <v>109</v>
      </c>
      <c r="L1029" s="37" t="str">
        <f t="shared" si="30"/>
        <v>P170_C6</v>
      </c>
      <c r="M1029" s="48" t="s">
        <v>1057</v>
      </c>
      <c r="N1029" s="52" t="s">
        <v>709</v>
      </c>
      <c r="O1029" s="40"/>
      <c r="P1029" s="41" t="s">
        <v>98</v>
      </c>
      <c r="Q1029" s="42"/>
    </row>
    <row r="1030" spans="2:17" x14ac:dyDescent="0.25">
      <c r="B1030" s="34">
        <v>1025</v>
      </c>
      <c r="C1030" s="35" t="s">
        <v>658</v>
      </c>
      <c r="D1030" s="36" t="s">
        <v>659</v>
      </c>
      <c r="E1030" s="35">
        <v>6571</v>
      </c>
      <c r="F1030" s="36" t="s">
        <v>99</v>
      </c>
      <c r="G1030" s="35" t="s">
        <v>268</v>
      </c>
      <c r="H1030" s="36" t="str">
        <f t="shared" si="31"/>
        <v>HSD_6571_C1_S04</v>
      </c>
      <c r="I1030" s="35">
        <v>309</v>
      </c>
      <c r="J1030" s="37" t="s">
        <v>744</v>
      </c>
      <c r="K1030" s="38" t="s">
        <v>1061</v>
      </c>
      <c r="L1030" s="37" t="str">
        <f t="shared" si="30"/>
        <v>P170_C8</v>
      </c>
      <c r="M1030" s="48" t="s">
        <v>1057</v>
      </c>
      <c r="N1030" s="52" t="s">
        <v>709</v>
      </c>
      <c r="O1030" s="40"/>
      <c r="P1030" s="41" t="s">
        <v>98</v>
      </c>
      <c r="Q1030" s="42"/>
    </row>
    <row r="1031" spans="2:17" x14ac:dyDescent="0.25">
      <c r="B1031" s="34">
        <v>1026</v>
      </c>
      <c r="C1031" s="35" t="s">
        <v>658</v>
      </c>
      <c r="D1031" s="36" t="s">
        <v>659</v>
      </c>
      <c r="E1031" s="35">
        <v>6571</v>
      </c>
      <c r="F1031" s="36" t="s">
        <v>99</v>
      </c>
      <c r="G1031" s="35" t="s">
        <v>268</v>
      </c>
      <c r="H1031" s="36" t="str">
        <f t="shared" si="31"/>
        <v>HSD_6571_C1_S04</v>
      </c>
      <c r="I1031" s="35">
        <v>311</v>
      </c>
      <c r="J1031" s="37" t="s">
        <v>744</v>
      </c>
      <c r="K1031" s="38" t="s">
        <v>115</v>
      </c>
      <c r="L1031" s="37" t="str">
        <f t="shared" si="30"/>
        <v>P170_D1</v>
      </c>
      <c r="M1031" s="48" t="s">
        <v>1057</v>
      </c>
      <c r="N1031" s="52" t="s">
        <v>709</v>
      </c>
      <c r="O1031" s="40"/>
      <c r="P1031" s="41" t="s">
        <v>98</v>
      </c>
      <c r="Q1031" s="42"/>
    </row>
    <row r="1032" spans="2:17" x14ac:dyDescent="0.25">
      <c r="B1032" s="34">
        <v>1027</v>
      </c>
      <c r="C1032" s="35" t="s">
        <v>658</v>
      </c>
      <c r="D1032" s="36" t="s">
        <v>659</v>
      </c>
      <c r="E1032" s="35">
        <v>6571</v>
      </c>
      <c r="F1032" s="36" t="s">
        <v>99</v>
      </c>
      <c r="G1032" s="35" t="s">
        <v>268</v>
      </c>
      <c r="H1032" s="36" t="str">
        <f t="shared" si="31"/>
        <v>HSD_6571_C1_S04</v>
      </c>
      <c r="I1032" s="35">
        <v>313</v>
      </c>
      <c r="J1032" s="37" t="s">
        <v>744</v>
      </c>
      <c r="K1032" s="38" t="s">
        <v>89</v>
      </c>
      <c r="L1032" s="37" t="str">
        <f t="shared" si="30"/>
        <v>P170_D3</v>
      </c>
      <c r="M1032" s="48" t="s">
        <v>1057</v>
      </c>
      <c r="N1032" s="52" t="s">
        <v>709</v>
      </c>
      <c r="O1032" s="40"/>
      <c r="P1032" s="41" t="s">
        <v>98</v>
      </c>
      <c r="Q1032" s="42"/>
    </row>
    <row r="1033" spans="2:17" x14ac:dyDescent="0.25">
      <c r="B1033" s="34">
        <v>1028</v>
      </c>
      <c r="C1033" s="35" t="s">
        <v>658</v>
      </c>
      <c r="D1033" s="36" t="s">
        <v>659</v>
      </c>
      <c r="E1033" s="35">
        <v>6571</v>
      </c>
      <c r="F1033" s="36" t="s">
        <v>99</v>
      </c>
      <c r="G1033" s="35" t="s">
        <v>268</v>
      </c>
      <c r="H1033" s="36" t="str">
        <f t="shared" si="31"/>
        <v>HSD_6571_C1_S04</v>
      </c>
      <c r="I1033" s="35">
        <v>315</v>
      </c>
      <c r="J1033" s="37" t="s">
        <v>744</v>
      </c>
      <c r="K1033" s="38" t="s">
        <v>122</v>
      </c>
      <c r="L1033" s="37" t="str">
        <f t="shared" si="30"/>
        <v>P170_D5</v>
      </c>
      <c r="M1033" s="48" t="s">
        <v>1057</v>
      </c>
      <c r="N1033" s="52" t="s">
        <v>709</v>
      </c>
      <c r="O1033" s="40"/>
      <c r="P1033" s="41" t="s">
        <v>98</v>
      </c>
      <c r="Q1033" s="42"/>
    </row>
    <row r="1034" spans="2:17" x14ac:dyDescent="0.25">
      <c r="B1034" s="34">
        <v>1029</v>
      </c>
      <c r="C1034" s="35" t="s">
        <v>658</v>
      </c>
      <c r="D1034" s="36" t="s">
        <v>659</v>
      </c>
      <c r="E1034" s="35">
        <v>6571</v>
      </c>
      <c r="F1034" s="36" t="s">
        <v>99</v>
      </c>
      <c r="G1034" s="35" t="s">
        <v>268</v>
      </c>
      <c r="H1034" s="36" t="str">
        <f t="shared" si="31"/>
        <v>HSD_6571_C1_S04</v>
      </c>
      <c r="I1034" s="35">
        <v>317</v>
      </c>
      <c r="J1034" s="37" t="s">
        <v>744</v>
      </c>
      <c r="K1034" s="38" t="s">
        <v>1062</v>
      </c>
      <c r="L1034" s="37" t="str">
        <f t="shared" si="30"/>
        <v>P170_D7</v>
      </c>
      <c r="M1034" s="48" t="s">
        <v>1057</v>
      </c>
      <c r="N1034" s="52" t="s">
        <v>709</v>
      </c>
      <c r="O1034" s="40"/>
      <c r="P1034" s="41" t="s">
        <v>98</v>
      </c>
      <c r="Q1034" s="42"/>
    </row>
    <row r="1035" spans="2:17" x14ac:dyDescent="0.25">
      <c r="B1035" s="34">
        <v>1030</v>
      </c>
      <c r="C1035" s="35" t="s">
        <v>658</v>
      </c>
      <c r="D1035" s="36" t="s">
        <v>659</v>
      </c>
      <c r="E1035" s="35">
        <v>6571</v>
      </c>
      <c r="F1035" s="36" t="s">
        <v>99</v>
      </c>
      <c r="G1035" s="35" t="s">
        <v>268</v>
      </c>
      <c r="H1035" s="36" t="str">
        <f t="shared" si="31"/>
        <v>HSD_6571_C1_S04</v>
      </c>
      <c r="I1035" s="35">
        <v>319</v>
      </c>
      <c r="J1035" s="37" t="s">
        <v>744</v>
      </c>
      <c r="K1035" s="38" t="s">
        <v>1063</v>
      </c>
      <c r="L1035" s="37" t="str">
        <f t="shared" si="30"/>
        <v>P170_D9</v>
      </c>
      <c r="M1035" s="48" t="s">
        <v>1057</v>
      </c>
      <c r="N1035" s="52" t="s">
        <v>709</v>
      </c>
      <c r="O1035" s="40"/>
      <c r="P1035" s="41" t="s">
        <v>98</v>
      </c>
      <c r="Q1035" s="42"/>
    </row>
    <row r="1036" spans="2:17" x14ac:dyDescent="0.25">
      <c r="B1036" s="34">
        <v>1031</v>
      </c>
      <c r="C1036" s="35" t="s">
        <v>658</v>
      </c>
      <c r="D1036" s="36" t="s">
        <v>659</v>
      </c>
      <c r="E1036" s="35">
        <v>6571</v>
      </c>
      <c r="F1036" s="36" t="s">
        <v>99</v>
      </c>
      <c r="G1036" s="35" t="s">
        <v>268</v>
      </c>
      <c r="H1036" s="36" t="str">
        <f t="shared" si="31"/>
        <v>HSD_6571_C1_S04</v>
      </c>
      <c r="I1036" s="35">
        <v>321</v>
      </c>
      <c r="J1036" s="37" t="s">
        <v>744</v>
      </c>
      <c r="K1036" s="38" t="s">
        <v>120</v>
      </c>
      <c r="L1036" s="37" t="str">
        <f t="shared" si="30"/>
        <v>P170_E2</v>
      </c>
      <c r="M1036" s="48" t="s">
        <v>1057</v>
      </c>
      <c r="N1036" s="52" t="s">
        <v>709</v>
      </c>
      <c r="O1036" s="40"/>
      <c r="P1036" s="41" t="s">
        <v>98</v>
      </c>
      <c r="Q1036" s="42"/>
    </row>
    <row r="1037" spans="2:17" x14ac:dyDescent="0.25">
      <c r="B1037" s="34">
        <v>1032</v>
      </c>
      <c r="C1037" s="35" t="s">
        <v>658</v>
      </c>
      <c r="D1037" s="36" t="s">
        <v>659</v>
      </c>
      <c r="E1037" s="35">
        <v>6571</v>
      </c>
      <c r="F1037" s="36" t="s">
        <v>99</v>
      </c>
      <c r="G1037" s="35" t="s">
        <v>268</v>
      </c>
      <c r="H1037" s="36" t="str">
        <f t="shared" si="31"/>
        <v>HSD_6571_C1_S04</v>
      </c>
      <c r="I1037" s="35">
        <v>323</v>
      </c>
      <c r="J1037" s="37" t="s">
        <v>744</v>
      </c>
      <c r="K1037" s="38" t="s">
        <v>159</v>
      </c>
      <c r="L1037" s="37" t="str">
        <f t="shared" si="30"/>
        <v>P170_E4</v>
      </c>
      <c r="M1037" s="48" t="s">
        <v>1057</v>
      </c>
      <c r="N1037" s="52" t="s">
        <v>709</v>
      </c>
      <c r="O1037" s="40"/>
      <c r="P1037" s="41" t="s">
        <v>98</v>
      </c>
      <c r="Q1037" s="42"/>
    </row>
    <row r="1038" spans="2:17" x14ac:dyDescent="0.25">
      <c r="B1038" s="34">
        <v>1033</v>
      </c>
      <c r="C1038" s="35" t="s">
        <v>658</v>
      </c>
      <c r="D1038" s="36" t="s">
        <v>659</v>
      </c>
      <c r="E1038" s="35">
        <v>6571</v>
      </c>
      <c r="F1038" s="36" t="s">
        <v>99</v>
      </c>
      <c r="G1038" s="35" t="s">
        <v>268</v>
      </c>
      <c r="H1038" s="36" t="str">
        <f t="shared" si="31"/>
        <v>HSD_6571_C1_S04</v>
      </c>
      <c r="I1038" s="35">
        <v>325</v>
      </c>
      <c r="J1038" s="37" t="s">
        <v>744</v>
      </c>
      <c r="K1038" s="38" t="s">
        <v>127</v>
      </c>
      <c r="L1038" s="37" t="str">
        <f t="shared" si="30"/>
        <v>P170_E6</v>
      </c>
      <c r="M1038" s="48" t="s">
        <v>1057</v>
      </c>
      <c r="N1038" s="52" t="s">
        <v>709</v>
      </c>
      <c r="O1038" s="40"/>
      <c r="P1038" s="41" t="s">
        <v>98</v>
      </c>
      <c r="Q1038" s="42"/>
    </row>
    <row r="1039" spans="2:17" x14ac:dyDescent="0.25">
      <c r="B1039" s="34">
        <v>1034</v>
      </c>
      <c r="C1039" s="35" t="s">
        <v>658</v>
      </c>
      <c r="D1039" s="36" t="s">
        <v>659</v>
      </c>
      <c r="E1039" s="35">
        <v>6571</v>
      </c>
      <c r="F1039" s="36" t="s">
        <v>99</v>
      </c>
      <c r="G1039" s="35" t="s">
        <v>268</v>
      </c>
      <c r="H1039" s="36" t="str">
        <f t="shared" si="31"/>
        <v>HSD_6571_C1_S04</v>
      </c>
      <c r="I1039" s="35">
        <v>327</v>
      </c>
      <c r="J1039" s="37" t="s">
        <v>744</v>
      </c>
      <c r="K1039" s="38" t="s">
        <v>1064</v>
      </c>
      <c r="L1039" s="37" t="str">
        <f t="shared" si="30"/>
        <v>P170_E8</v>
      </c>
      <c r="M1039" s="48" t="s">
        <v>1057</v>
      </c>
      <c r="N1039" s="52" t="s">
        <v>709</v>
      </c>
      <c r="O1039" s="40"/>
      <c r="P1039" s="41" t="s">
        <v>98</v>
      </c>
      <c r="Q1039" s="42"/>
    </row>
    <row r="1040" spans="2:17" x14ac:dyDescent="0.25">
      <c r="B1040" s="34">
        <v>1035</v>
      </c>
      <c r="C1040" s="35" t="s">
        <v>658</v>
      </c>
      <c r="D1040" s="36" t="s">
        <v>659</v>
      </c>
      <c r="E1040" s="35">
        <v>6571</v>
      </c>
      <c r="F1040" s="36" t="s">
        <v>99</v>
      </c>
      <c r="G1040" s="35" t="s">
        <v>268</v>
      </c>
      <c r="H1040" s="36" t="str">
        <f t="shared" si="31"/>
        <v>HSD_6571_C1_S04</v>
      </c>
      <c r="I1040" s="35">
        <v>329</v>
      </c>
      <c r="J1040" s="37" t="s">
        <v>744</v>
      </c>
      <c r="K1040" s="38" t="s">
        <v>121</v>
      </c>
      <c r="L1040" s="37" t="str">
        <f t="shared" si="30"/>
        <v>P170_F1</v>
      </c>
      <c r="M1040" s="48" t="s">
        <v>1057</v>
      </c>
      <c r="N1040" s="52" t="s">
        <v>709</v>
      </c>
      <c r="O1040" s="40"/>
      <c r="P1040" s="41" t="s">
        <v>98</v>
      </c>
      <c r="Q1040" s="42"/>
    </row>
    <row r="1041" spans="2:17" x14ac:dyDescent="0.25">
      <c r="B1041" s="34">
        <v>1036</v>
      </c>
      <c r="C1041" s="35" t="s">
        <v>658</v>
      </c>
      <c r="D1041" s="36" t="s">
        <v>659</v>
      </c>
      <c r="E1041" s="35">
        <v>6571</v>
      </c>
      <c r="F1041" s="36" t="s">
        <v>99</v>
      </c>
      <c r="G1041" s="35" t="s">
        <v>268</v>
      </c>
      <c r="H1041" s="36" t="str">
        <f t="shared" si="31"/>
        <v>HSD_6571_C1_S04</v>
      </c>
      <c r="I1041" s="35">
        <v>331</v>
      </c>
      <c r="J1041" s="37" t="s">
        <v>744</v>
      </c>
      <c r="K1041" s="38" t="s">
        <v>188</v>
      </c>
      <c r="L1041" s="37" t="str">
        <f t="shared" si="30"/>
        <v>P170_F3</v>
      </c>
      <c r="M1041" s="48" t="s">
        <v>1057</v>
      </c>
      <c r="N1041" s="52" t="s">
        <v>709</v>
      </c>
      <c r="O1041" s="40"/>
      <c r="P1041" s="41" t="s">
        <v>98</v>
      </c>
      <c r="Q1041" s="42"/>
    </row>
    <row r="1042" spans="2:17" x14ac:dyDescent="0.25">
      <c r="B1042" s="34">
        <v>1037</v>
      </c>
      <c r="C1042" s="35" t="s">
        <v>658</v>
      </c>
      <c r="D1042" s="36" t="s">
        <v>659</v>
      </c>
      <c r="E1042" s="35">
        <v>6571</v>
      </c>
      <c r="F1042" s="36" t="s">
        <v>99</v>
      </c>
      <c r="G1042" s="35" t="s">
        <v>268</v>
      </c>
      <c r="H1042" s="36" t="str">
        <f t="shared" si="31"/>
        <v>HSD_6571_C1_S04</v>
      </c>
      <c r="I1042" s="35">
        <v>333</v>
      </c>
      <c r="J1042" s="37" t="s">
        <v>744</v>
      </c>
      <c r="K1042" s="38" t="s">
        <v>129</v>
      </c>
      <c r="L1042" s="37" t="str">
        <f t="shared" si="30"/>
        <v>P170_F5</v>
      </c>
      <c r="M1042" s="48" t="s">
        <v>1057</v>
      </c>
      <c r="N1042" s="52" t="s">
        <v>709</v>
      </c>
      <c r="O1042" s="40"/>
      <c r="P1042" s="41" t="s">
        <v>98</v>
      </c>
      <c r="Q1042" s="42"/>
    </row>
    <row r="1043" spans="2:17" x14ac:dyDescent="0.25">
      <c r="B1043" s="34">
        <v>1038</v>
      </c>
      <c r="C1043" s="35" t="s">
        <v>658</v>
      </c>
      <c r="D1043" s="36" t="s">
        <v>659</v>
      </c>
      <c r="E1043" s="35">
        <v>6571</v>
      </c>
      <c r="F1043" s="36" t="s">
        <v>99</v>
      </c>
      <c r="G1043" s="35" t="s">
        <v>268</v>
      </c>
      <c r="H1043" s="36" t="str">
        <f t="shared" si="31"/>
        <v>HSD_6571_C1_S04</v>
      </c>
      <c r="I1043" s="35">
        <v>335</v>
      </c>
      <c r="J1043" s="37" t="s">
        <v>744</v>
      </c>
      <c r="K1043" s="38" t="s">
        <v>1065</v>
      </c>
      <c r="L1043" s="37" t="str">
        <f t="shared" si="30"/>
        <v>P170_F7</v>
      </c>
      <c r="M1043" s="48" t="s">
        <v>1057</v>
      </c>
      <c r="N1043" s="52" t="s">
        <v>709</v>
      </c>
      <c r="O1043" s="40"/>
      <c r="P1043" s="41" t="s">
        <v>98</v>
      </c>
      <c r="Q1043" s="42"/>
    </row>
    <row r="1044" spans="2:17" x14ac:dyDescent="0.25">
      <c r="B1044" s="34">
        <v>1039</v>
      </c>
      <c r="C1044" s="35" t="s">
        <v>658</v>
      </c>
      <c r="D1044" s="36" t="s">
        <v>659</v>
      </c>
      <c r="E1044" s="35">
        <v>6571</v>
      </c>
      <c r="F1044" s="36" t="s">
        <v>99</v>
      </c>
      <c r="G1044" s="35" t="s">
        <v>268</v>
      </c>
      <c r="H1044" s="36" t="str">
        <f t="shared" si="31"/>
        <v>HSD_6571_C1_S04</v>
      </c>
      <c r="I1044" s="35">
        <v>337</v>
      </c>
      <c r="J1044" s="37" t="s">
        <v>744</v>
      </c>
      <c r="K1044" s="38" t="s">
        <v>1066</v>
      </c>
      <c r="L1044" s="37" t="str">
        <f t="shared" ref="L1044:L1107" si="32">J1044&amp;"_"&amp;K1044</f>
        <v>P170_F9</v>
      </c>
      <c r="M1044" s="48" t="s">
        <v>1057</v>
      </c>
      <c r="N1044" s="52" t="s">
        <v>709</v>
      </c>
      <c r="O1044" s="40"/>
      <c r="P1044" s="41" t="s">
        <v>98</v>
      </c>
      <c r="Q1044" s="42"/>
    </row>
    <row r="1045" spans="2:17" x14ac:dyDescent="0.25">
      <c r="B1045" s="34">
        <v>1040</v>
      </c>
      <c r="C1045" s="35" t="s">
        <v>658</v>
      </c>
      <c r="D1045" s="36" t="s">
        <v>659</v>
      </c>
      <c r="E1045" s="35">
        <v>6571</v>
      </c>
      <c r="F1045" s="36" t="s">
        <v>99</v>
      </c>
      <c r="G1045" s="35" t="s">
        <v>268</v>
      </c>
      <c r="H1045" s="36" t="str">
        <f t="shared" si="31"/>
        <v>HSD_6571_C1_S04</v>
      </c>
      <c r="I1045" s="35">
        <v>339</v>
      </c>
      <c r="J1045" s="37" t="s">
        <v>744</v>
      </c>
      <c r="K1045" s="38" t="s">
        <v>1067</v>
      </c>
      <c r="L1045" s="37" t="str">
        <f t="shared" si="32"/>
        <v>P170_G2</v>
      </c>
      <c r="M1045" s="48" t="s">
        <v>1057</v>
      </c>
      <c r="N1045" s="52" t="s">
        <v>709</v>
      </c>
      <c r="O1045" s="40"/>
      <c r="P1045" s="41" t="s">
        <v>98</v>
      </c>
      <c r="Q1045" s="42"/>
    </row>
    <row r="1046" spans="2:17" x14ac:dyDescent="0.25">
      <c r="B1046" s="34">
        <v>1041</v>
      </c>
      <c r="C1046" s="35" t="s">
        <v>658</v>
      </c>
      <c r="D1046" s="36" t="s">
        <v>659</v>
      </c>
      <c r="E1046" s="35">
        <v>6571</v>
      </c>
      <c r="F1046" s="36" t="s">
        <v>99</v>
      </c>
      <c r="G1046" s="35" t="s">
        <v>268</v>
      </c>
      <c r="H1046" s="36" t="str">
        <f t="shared" ref="H1046:H1109" si="33">D1046&amp;"_"&amp;E1046&amp;"_"&amp;F1046&amp;"_"&amp;G1046</f>
        <v>HSD_6571_C1_S04</v>
      </c>
      <c r="I1046" s="35">
        <v>341</v>
      </c>
      <c r="J1046" s="37" t="s">
        <v>744</v>
      </c>
      <c r="K1046" s="38" t="s">
        <v>1068</v>
      </c>
      <c r="L1046" s="37" t="str">
        <f t="shared" si="32"/>
        <v>P170_G4</v>
      </c>
      <c r="M1046" s="48" t="s">
        <v>1057</v>
      </c>
      <c r="N1046" s="52" t="s">
        <v>709</v>
      </c>
      <c r="O1046" s="40"/>
      <c r="P1046" s="41" t="s">
        <v>98</v>
      </c>
      <c r="Q1046" s="42"/>
    </row>
    <row r="1047" spans="2:17" x14ac:dyDescent="0.25">
      <c r="B1047" s="34">
        <v>1042</v>
      </c>
      <c r="C1047" s="35" t="s">
        <v>658</v>
      </c>
      <c r="D1047" s="36" t="s">
        <v>659</v>
      </c>
      <c r="E1047" s="35">
        <v>6571</v>
      </c>
      <c r="F1047" s="36" t="s">
        <v>99</v>
      </c>
      <c r="G1047" s="35" t="s">
        <v>268</v>
      </c>
      <c r="H1047" s="36" t="str">
        <f t="shared" si="33"/>
        <v>HSD_6571_C1_S04</v>
      </c>
      <c r="I1047" s="35">
        <v>343</v>
      </c>
      <c r="J1047" s="37" t="s">
        <v>744</v>
      </c>
      <c r="K1047" s="38" t="s">
        <v>1069</v>
      </c>
      <c r="L1047" s="37" t="str">
        <f t="shared" si="32"/>
        <v>P170_G6</v>
      </c>
      <c r="M1047" s="48" t="s">
        <v>1057</v>
      </c>
      <c r="N1047" s="52" t="s">
        <v>709</v>
      </c>
      <c r="O1047" s="40"/>
      <c r="P1047" s="41" t="s">
        <v>98</v>
      </c>
      <c r="Q1047" s="42"/>
    </row>
    <row r="1048" spans="2:17" x14ac:dyDescent="0.25">
      <c r="B1048" s="34">
        <v>1043</v>
      </c>
      <c r="C1048" s="35" t="s">
        <v>658</v>
      </c>
      <c r="D1048" s="36" t="s">
        <v>659</v>
      </c>
      <c r="E1048" s="35">
        <v>6571</v>
      </c>
      <c r="F1048" s="36" t="s">
        <v>99</v>
      </c>
      <c r="G1048" s="35" t="s">
        <v>268</v>
      </c>
      <c r="H1048" s="36" t="str">
        <f t="shared" si="33"/>
        <v>HSD_6571_C1_S04</v>
      </c>
      <c r="I1048" s="35">
        <v>345</v>
      </c>
      <c r="J1048" s="37" t="s">
        <v>744</v>
      </c>
      <c r="K1048" s="38" t="s">
        <v>1070</v>
      </c>
      <c r="L1048" s="37" t="str">
        <f t="shared" si="32"/>
        <v>P170_G8</v>
      </c>
      <c r="M1048" s="48" t="s">
        <v>1057</v>
      </c>
      <c r="N1048" s="52" t="s">
        <v>709</v>
      </c>
      <c r="O1048" s="40"/>
      <c r="P1048" s="41" t="s">
        <v>98</v>
      </c>
      <c r="Q1048" s="42"/>
    </row>
    <row r="1049" spans="2:17" x14ac:dyDescent="0.25">
      <c r="B1049" s="34">
        <v>1044</v>
      </c>
      <c r="C1049" s="35" t="s">
        <v>658</v>
      </c>
      <c r="D1049" s="36" t="s">
        <v>659</v>
      </c>
      <c r="E1049" s="35">
        <v>6571</v>
      </c>
      <c r="F1049" s="36" t="s">
        <v>99</v>
      </c>
      <c r="G1049" s="35" t="s">
        <v>268</v>
      </c>
      <c r="H1049" s="36" t="str">
        <f t="shared" si="33"/>
        <v>HSD_6571_C1_S04</v>
      </c>
      <c r="I1049" s="35">
        <v>347</v>
      </c>
      <c r="J1049" s="37" t="s">
        <v>744</v>
      </c>
      <c r="K1049" s="38" t="s">
        <v>1071</v>
      </c>
      <c r="L1049" s="37" t="str">
        <f t="shared" si="32"/>
        <v>P170_H1</v>
      </c>
      <c r="M1049" s="48" t="s">
        <v>1057</v>
      </c>
      <c r="N1049" s="52" t="s">
        <v>709</v>
      </c>
      <c r="O1049" s="40"/>
      <c r="P1049" s="41" t="s">
        <v>98</v>
      </c>
      <c r="Q1049" s="42"/>
    </row>
    <row r="1050" spans="2:17" x14ac:dyDescent="0.25">
      <c r="B1050" s="34">
        <v>1045</v>
      </c>
      <c r="C1050" s="35" t="s">
        <v>658</v>
      </c>
      <c r="D1050" s="36" t="s">
        <v>659</v>
      </c>
      <c r="E1050" s="35">
        <v>6571</v>
      </c>
      <c r="F1050" s="36" t="s">
        <v>99</v>
      </c>
      <c r="G1050" s="35" t="s">
        <v>268</v>
      </c>
      <c r="H1050" s="36" t="str">
        <f t="shared" si="33"/>
        <v>HSD_6571_C1_S04</v>
      </c>
      <c r="I1050" s="35">
        <v>349</v>
      </c>
      <c r="J1050" s="37" t="s">
        <v>744</v>
      </c>
      <c r="K1050" s="38" t="s">
        <v>1072</v>
      </c>
      <c r="L1050" s="37" t="str">
        <f t="shared" si="32"/>
        <v>P170_H3</v>
      </c>
      <c r="M1050" s="48" t="s">
        <v>1057</v>
      </c>
      <c r="N1050" s="52" t="s">
        <v>709</v>
      </c>
      <c r="O1050" s="40"/>
      <c r="P1050" s="41" t="s">
        <v>98</v>
      </c>
      <c r="Q1050" s="42"/>
    </row>
    <row r="1051" spans="2:17" x14ac:dyDescent="0.25">
      <c r="B1051" s="34">
        <v>1046</v>
      </c>
      <c r="C1051" s="35" t="s">
        <v>658</v>
      </c>
      <c r="D1051" s="36" t="s">
        <v>659</v>
      </c>
      <c r="E1051" s="35">
        <v>6571</v>
      </c>
      <c r="F1051" s="36" t="s">
        <v>99</v>
      </c>
      <c r="G1051" s="35" t="s">
        <v>268</v>
      </c>
      <c r="H1051" s="36" t="str">
        <f t="shared" si="33"/>
        <v>HSD_6571_C1_S04</v>
      </c>
      <c r="I1051" s="35">
        <v>351</v>
      </c>
      <c r="J1051" s="37" t="s">
        <v>744</v>
      </c>
      <c r="K1051" s="38" t="s">
        <v>1073</v>
      </c>
      <c r="L1051" s="37" t="str">
        <f t="shared" si="32"/>
        <v>P170_H5</v>
      </c>
      <c r="M1051" s="48" t="s">
        <v>1057</v>
      </c>
      <c r="N1051" s="52" t="s">
        <v>709</v>
      </c>
      <c r="O1051" s="40"/>
      <c r="P1051" s="41" t="s">
        <v>98</v>
      </c>
      <c r="Q1051" s="42"/>
    </row>
    <row r="1052" spans="2:17" x14ac:dyDescent="0.25">
      <c r="B1052" s="34">
        <v>1047</v>
      </c>
      <c r="C1052" s="35" t="s">
        <v>658</v>
      </c>
      <c r="D1052" s="36" t="s">
        <v>659</v>
      </c>
      <c r="E1052" s="35">
        <v>6571</v>
      </c>
      <c r="F1052" s="36" t="s">
        <v>99</v>
      </c>
      <c r="G1052" s="35" t="s">
        <v>268</v>
      </c>
      <c r="H1052" s="36" t="str">
        <f t="shared" si="33"/>
        <v>HSD_6571_C1_S04</v>
      </c>
      <c r="I1052" s="35">
        <v>353</v>
      </c>
      <c r="J1052" s="37" t="s">
        <v>744</v>
      </c>
      <c r="K1052" s="38" t="s">
        <v>1074</v>
      </c>
      <c r="L1052" s="37" t="str">
        <f t="shared" si="32"/>
        <v>P170_H7</v>
      </c>
      <c r="M1052" s="48" t="s">
        <v>1057</v>
      </c>
      <c r="N1052" s="52" t="s">
        <v>709</v>
      </c>
      <c r="O1052" s="40"/>
      <c r="P1052" s="41" t="s">
        <v>98</v>
      </c>
      <c r="Q1052" s="42"/>
    </row>
    <row r="1053" spans="2:17" x14ac:dyDescent="0.25">
      <c r="B1053" s="34">
        <v>1048</v>
      </c>
      <c r="C1053" s="35" t="s">
        <v>658</v>
      </c>
      <c r="D1053" s="36" t="s">
        <v>659</v>
      </c>
      <c r="E1053" s="35">
        <v>6571</v>
      </c>
      <c r="F1053" s="36" t="s">
        <v>99</v>
      </c>
      <c r="G1053" s="35" t="s">
        <v>268</v>
      </c>
      <c r="H1053" s="36" t="str">
        <f t="shared" si="33"/>
        <v>HSD_6571_C1_S04</v>
      </c>
      <c r="I1053" s="35">
        <v>355</v>
      </c>
      <c r="J1053" s="37" t="s">
        <v>744</v>
      </c>
      <c r="K1053" s="38" t="s">
        <v>1075</v>
      </c>
      <c r="L1053" s="37" t="str">
        <f t="shared" si="32"/>
        <v>P170_H9</v>
      </c>
      <c r="M1053" s="48" t="s">
        <v>1057</v>
      </c>
      <c r="N1053" s="52" t="s">
        <v>709</v>
      </c>
      <c r="O1053" s="40"/>
      <c r="P1053" s="41" t="s">
        <v>98</v>
      </c>
      <c r="Q1053" s="42"/>
    </row>
    <row r="1054" spans="2:17" x14ac:dyDescent="0.25">
      <c r="B1054" s="25">
        <v>1049</v>
      </c>
      <c r="C1054" s="26" t="s">
        <v>658</v>
      </c>
      <c r="D1054" s="17" t="s">
        <v>659</v>
      </c>
      <c r="E1054" s="26">
        <v>6571</v>
      </c>
      <c r="F1054" s="17" t="s">
        <v>99</v>
      </c>
      <c r="G1054" s="26" t="s">
        <v>274</v>
      </c>
      <c r="H1054" s="17" t="str">
        <f t="shared" si="33"/>
        <v>HSD_6571_C1_S05</v>
      </c>
      <c r="I1054" s="26">
        <v>357</v>
      </c>
      <c r="J1054" s="18" t="s">
        <v>778</v>
      </c>
      <c r="K1054" s="27" t="s">
        <v>81</v>
      </c>
      <c r="L1054" s="18" t="str">
        <f t="shared" si="32"/>
        <v>P174_A2</v>
      </c>
      <c r="M1054" s="43" t="s">
        <v>1057</v>
      </c>
      <c r="N1054" s="53" t="s">
        <v>709</v>
      </c>
      <c r="O1054" s="33"/>
      <c r="P1054" s="41" t="s">
        <v>98</v>
      </c>
      <c r="Q1054" s="32"/>
    </row>
    <row r="1055" spans="2:17" x14ac:dyDescent="0.25">
      <c r="B1055" s="25">
        <v>1050</v>
      </c>
      <c r="C1055" s="26" t="s">
        <v>658</v>
      </c>
      <c r="D1055" s="17" t="s">
        <v>659</v>
      </c>
      <c r="E1055" s="26">
        <v>6571</v>
      </c>
      <c r="F1055" s="17" t="s">
        <v>99</v>
      </c>
      <c r="G1055" s="26" t="s">
        <v>274</v>
      </c>
      <c r="H1055" s="17" t="str">
        <f t="shared" si="33"/>
        <v>HSD_6571_C1_S05</v>
      </c>
      <c r="I1055" s="26">
        <v>359</v>
      </c>
      <c r="J1055" s="18" t="s">
        <v>778</v>
      </c>
      <c r="K1055" s="27" t="s">
        <v>101</v>
      </c>
      <c r="L1055" s="18" t="str">
        <f t="shared" si="32"/>
        <v>P174_A4</v>
      </c>
      <c r="M1055" s="43" t="s">
        <v>1057</v>
      </c>
      <c r="N1055" s="53" t="s">
        <v>709</v>
      </c>
      <c r="O1055" s="33"/>
      <c r="P1055" s="41" t="s">
        <v>98</v>
      </c>
      <c r="Q1055" s="32"/>
    </row>
    <row r="1056" spans="2:17" x14ac:dyDescent="0.25">
      <c r="B1056" s="25">
        <v>1051</v>
      </c>
      <c r="C1056" s="26" t="s">
        <v>658</v>
      </c>
      <c r="D1056" s="17" t="s">
        <v>659</v>
      </c>
      <c r="E1056" s="26">
        <v>6571</v>
      </c>
      <c r="F1056" s="17" t="s">
        <v>99</v>
      </c>
      <c r="G1056" s="26" t="s">
        <v>274</v>
      </c>
      <c r="H1056" s="17" t="str">
        <f t="shared" si="33"/>
        <v>HSD_6571_C1_S05</v>
      </c>
      <c r="I1056" s="26">
        <v>361</v>
      </c>
      <c r="J1056" s="18" t="s">
        <v>778</v>
      </c>
      <c r="K1056" s="27" t="s">
        <v>105</v>
      </c>
      <c r="L1056" s="18" t="str">
        <f t="shared" si="32"/>
        <v>P174_A6</v>
      </c>
      <c r="M1056" s="43" t="s">
        <v>1057</v>
      </c>
      <c r="N1056" s="53" t="s">
        <v>709</v>
      </c>
      <c r="O1056" s="33"/>
      <c r="P1056" s="41" t="s">
        <v>98</v>
      </c>
      <c r="Q1056" s="32"/>
    </row>
    <row r="1057" spans="2:17" x14ac:dyDescent="0.25">
      <c r="B1057" s="25">
        <v>1052</v>
      </c>
      <c r="C1057" s="26" t="s">
        <v>658</v>
      </c>
      <c r="D1057" s="17" t="s">
        <v>659</v>
      </c>
      <c r="E1057" s="26">
        <v>6571</v>
      </c>
      <c r="F1057" s="17" t="s">
        <v>99</v>
      </c>
      <c r="G1057" s="26" t="s">
        <v>274</v>
      </c>
      <c r="H1057" s="17" t="str">
        <f t="shared" si="33"/>
        <v>HSD_6571_C1_S05</v>
      </c>
      <c r="I1057" s="26">
        <v>363</v>
      </c>
      <c r="J1057" s="18" t="s">
        <v>778</v>
      </c>
      <c r="K1057" s="27" t="s">
        <v>1058</v>
      </c>
      <c r="L1057" s="18" t="str">
        <f t="shared" si="32"/>
        <v>P174_A8</v>
      </c>
      <c r="M1057" s="43" t="s">
        <v>1057</v>
      </c>
      <c r="N1057" s="53" t="s">
        <v>709</v>
      </c>
      <c r="O1057" s="33"/>
      <c r="P1057" s="41" t="s">
        <v>98</v>
      </c>
      <c r="Q1057" s="32"/>
    </row>
    <row r="1058" spans="2:17" x14ac:dyDescent="0.25">
      <c r="B1058" s="25">
        <v>1053</v>
      </c>
      <c r="C1058" s="26" t="s">
        <v>658</v>
      </c>
      <c r="D1058" s="17" t="s">
        <v>659</v>
      </c>
      <c r="E1058" s="26">
        <v>6571</v>
      </c>
      <c r="F1058" s="17" t="s">
        <v>99</v>
      </c>
      <c r="G1058" s="26" t="s">
        <v>274</v>
      </c>
      <c r="H1058" s="17" t="str">
        <f t="shared" si="33"/>
        <v>HSD_6571_C1_S05</v>
      </c>
      <c r="I1058" s="26">
        <v>365</v>
      </c>
      <c r="J1058" s="18" t="s">
        <v>778</v>
      </c>
      <c r="K1058" s="27" t="s">
        <v>80</v>
      </c>
      <c r="L1058" s="18" t="str">
        <f t="shared" si="32"/>
        <v>P174_B1</v>
      </c>
      <c r="M1058" s="43" t="s">
        <v>1057</v>
      </c>
      <c r="N1058" s="53" t="s">
        <v>709</v>
      </c>
      <c r="O1058" s="33"/>
      <c r="P1058" s="41" t="s">
        <v>98</v>
      </c>
      <c r="Q1058" s="32"/>
    </row>
    <row r="1059" spans="2:17" x14ac:dyDescent="0.25">
      <c r="B1059" s="25">
        <v>1054</v>
      </c>
      <c r="C1059" s="26" t="s">
        <v>658</v>
      </c>
      <c r="D1059" s="17" t="s">
        <v>659</v>
      </c>
      <c r="E1059" s="26">
        <v>6571</v>
      </c>
      <c r="F1059" s="17" t="s">
        <v>99</v>
      </c>
      <c r="G1059" s="26" t="s">
        <v>274</v>
      </c>
      <c r="H1059" s="17" t="str">
        <f t="shared" si="33"/>
        <v>HSD_6571_C1_S05</v>
      </c>
      <c r="I1059" s="26">
        <v>367</v>
      </c>
      <c r="J1059" s="18" t="s">
        <v>778</v>
      </c>
      <c r="K1059" s="27" t="s">
        <v>87</v>
      </c>
      <c r="L1059" s="18" t="str">
        <f t="shared" si="32"/>
        <v>P174_B3</v>
      </c>
      <c r="M1059" s="43" t="s">
        <v>1057</v>
      </c>
      <c r="N1059" s="53" t="s">
        <v>709</v>
      </c>
      <c r="O1059" s="33"/>
      <c r="P1059" s="41" t="s">
        <v>98</v>
      </c>
      <c r="Q1059" s="32"/>
    </row>
    <row r="1060" spans="2:17" x14ac:dyDescent="0.25">
      <c r="B1060" s="25">
        <v>1055</v>
      </c>
      <c r="C1060" s="26" t="s">
        <v>658</v>
      </c>
      <c r="D1060" s="17" t="s">
        <v>659</v>
      </c>
      <c r="E1060" s="26">
        <v>6571</v>
      </c>
      <c r="F1060" s="17" t="s">
        <v>99</v>
      </c>
      <c r="G1060" s="26" t="s">
        <v>274</v>
      </c>
      <c r="H1060" s="17" t="str">
        <f t="shared" si="33"/>
        <v>HSD_6571_C1_S05</v>
      </c>
      <c r="I1060" s="26">
        <v>369</v>
      </c>
      <c r="J1060" s="18" t="s">
        <v>778</v>
      </c>
      <c r="K1060" s="27" t="s">
        <v>106</v>
      </c>
      <c r="L1060" s="18" t="str">
        <f t="shared" si="32"/>
        <v>P174_B5</v>
      </c>
      <c r="M1060" s="43" t="s">
        <v>1057</v>
      </c>
      <c r="N1060" s="53" t="s">
        <v>709</v>
      </c>
      <c r="O1060" s="33"/>
      <c r="P1060" s="41" t="s">
        <v>98</v>
      </c>
      <c r="Q1060" s="32"/>
    </row>
    <row r="1061" spans="2:17" x14ac:dyDescent="0.25">
      <c r="B1061" s="25">
        <v>1056</v>
      </c>
      <c r="C1061" s="26" t="s">
        <v>658</v>
      </c>
      <c r="D1061" s="17" t="s">
        <v>659</v>
      </c>
      <c r="E1061" s="26">
        <v>6571</v>
      </c>
      <c r="F1061" s="17" t="s">
        <v>99</v>
      </c>
      <c r="G1061" s="26" t="s">
        <v>274</v>
      </c>
      <c r="H1061" s="17" t="str">
        <f t="shared" si="33"/>
        <v>HSD_6571_C1_S05</v>
      </c>
      <c r="I1061" s="26">
        <v>371</v>
      </c>
      <c r="J1061" s="18" t="s">
        <v>778</v>
      </c>
      <c r="K1061" s="27" t="s">
        <v>1059</v>
      </c>
      <c r="L1061" s="18" t="str">
        <f t="shared" si="32"/>
        <v>P174_B7</v>
      </c>
      <c r="M1061" s="43" t="s">
        <v>1057</v>
      </c>
      <c r="N1061" s="53" t="s">
        <v>709</v>
      </c>
      <c r="O1061" s="33"/>
      <c r="P1061" s="41" t="s">
        <v>98</v>
      </c>
      <c r="Q1061" s="32"/>
    </row>
    <row r="1062" spans="2:17" x14ac:dyDescent="0.25">
      <c r="B1062" s="25">
        <v>1057</v>
      </c>
      <c r="C1062" s="26" t="s">
        <v>658</v>
      </c>
      <c r="D1062" s="17" t="s">
        <v>659</v>
      </c>
      <c r="E1062" s="26">
        <v>6571</v>
      </c>
      <c r="F1062" s="17" t="s">
        <v>99</v>
      </c>
      <c r="G1062" s="26" t="s">
        <v>274</v>
      </c>
      <c r="H1062" s="17" t="str">
        <f t="shared" si="33"/>
        <v>HSD_6571_C1_S05</v>
      </c>
      <c r="I1062" s="26">
        <v>373</v>
      </c>
      <c r="J1062" s="18" t="s">
        <v>778</v>
      </c>
      <c r="K1062" s="27" t="s">
        <v>1060</v>
      </c>
      <c r="L1062" s="18" t="str">
        <f t="shared" si="32"/>
        <v>P174_B9</v>
      </c>
      <c r="M1062" s="43" t="s">
        <v>1057</v>
      </c>
      <c r="N1062" s="53" t="s">
        <v>709</v>
      </c>
      <c r="O1062" s="33"/>
      <c r="P1062" s="41" t="s">
        <v>98</v>
      </c>
      <c r="Q1062" s="32"/>
    </row>
    <row r="1063" spans="2:17" x14ac:dyDescent="0.25">
      <c r="B1063" s="25">
        <v>1058</v>
      </c>
      <c r="C1063" s="26" t="s">
        <v>658</v>
      </c>
      <c r="D1063" s="17" t="s">
        <v>659</v>
      </c>
      <c r="E1063" s="26">
        <v>6571</v>
      </c>
      <c r="F1063" s="17" t="s">
        <v>99</v>
      </c>
      <c r="G1063" s="26" t="s">
        <v>274</v>
      </c>
      <c r="H1063" s="17" t="str">
        <f t="shared" si="33"/>
        <v>HSD_6571_C1_S05</v>
      </c>
      <c r="I1063" s="26">
        <v>375</v>
      </c>
      <c r="J1063" s="18" t="s">
        <v>778</v>
      </c>
      <c r="K1063" s="27" t="s">
        <v>100</v>
      </c>
      <c r="L1063" s="18" t="str">
        <f t="shared" si="32"/>
        <v>P174_C2</v>
      </c>
      <c r="M1063" s="43" t="s">
        <v>1057</v>
      </c>
      <c r="N1063" s="53" t="s">
        <v>709</v>
      </c>
      <c r="O1063" s="33"/>
      <c r="P1063" s="41" t="s">
        <v>98</v>
      </c>
      <c r="Q1063" s="32"/>
    </row>
    <row r="1064" spans="2:17" x14ac:dyDescent="0.25">
      <c r="B1064" s="25">
        <v>1059</v>
      </c>
      <c r="C1064" s="26" t="s">
        <v>658</v>
      </c>
      <c r="D1064" s="17" t="s">
        <v>659</v>
      </c>
      <c r="E1064" s="26">
        <v>6571</v>
      </c>
      <c r="F1064" s="17" t="s">
        <v>99</v>
      </c>
      <c r="G1064" s="26" t="s">
        <v>274</v>
      </c>
      <c r="H1064" s="17" t="str">
        <f t="shared" si="33"/>
        <v>HSD_6571_C1_S05</v>
      </c>
      <c r="I1064" s="26">
        <v>377</v>
      </c>
      <c r="J1064" s="18" t="s">
        <v>778</v>
      </c>
      <c r="K1064" s="27" t="s">
        <v>221</v>
      </c>
      <c r="L1064" s="18" t="str">
        <f t="shared" si="32"/>
        <v>P174_C4</v>
      </c>
      <c r="M1064" s="43" t="s">
        <v>1057</v>
      </c>
      <c r="N1064" s="53" t="s">
        <v>709</v>
      </c>
      <c r="O1064" s="33"/>
      <c r="P1064" s="41" t="s">
        <v>98</v>
      </c>
      <c r="Q1064" s="32"/>
    </row>
    <row r="1065" spans="2:17" x14ac:dyDescent="0.25">
      <c r="B1065" s="25">
        <v>1060</v>
      </c>
      <c r="C1065" s="26" t="s">
        <v>658</v>
      </c>
      <c r="D1065" s="17" t="s">
        <v>659</v>
      </c>
      <c r="E1065" s="26">
        <v>6571</v>
      </c>
      <c r="F1065" s="17" t="s">
        <v>99</v>
      </c>
      <c r="G1065" s="26" t="s">
        <v>274</v>
      </c>
      <c r="H1065" s="17" t="str">
        <f t="shared" si="33"/>
        <v>HSD_6571_C1_S05</v>
      </c>
      <c r="I1065" s="26">
        <v>379</v>
      </c>
      <c r="J1065" s="18" t="s">
        <v>778</v>
      </c>
      <c r="K1065" s="27" t="s">
        <v>109</v>
      </c>
      <c r="L1065" s="18" t="str">
        <f t="shared" si="32"/>
        <v>P174_C6</v>
      </c>
      <c r="M1065" s="43" t="s">
        <v>1057</v>
      </c>
      <c r="N1065" s="53" t="s">
        <v>709</v>
      </c>
      <c r="O1065" s="33"/>
      <c r="P1065" s="41" t="s">
        <v>98</v>
      </c>
      <c r="Q1065" s="32"/>
    </row>
    <row r="1066" spans="2:17" x14ac:dyDescent="0.25">
      <c r="B1066" s="25">
        <v>1061</v>
      </c>
      <c r="C1066" s="26" t="s">
        <v>658</v>
      </c>
      <c r="D1066" s="17" t="s">
        <v>659</v>
      </c>
      <c r="E1066" s="26">
        <v>6571</v>
      </c>
      <c r="F1066" s="17" t="s">
        <v>99</v>
      </c>
      <c r="G1066" s="26" t="s">
        <v>274</v>
      </c>
      <c r="H1066" s="17" t="str">
        <f t="shared" si="33"/>
        <v>HSD_6571_C1_S05</v>
      </c>
      <c r="I1066" s="26">
        <v>381</v>
      </c>
      <c r="J1066" s="18" t="s">
        <v>778</v>
      </c>
      <c r="K1066" s="27" t="s">
        <v>1061</v>
      </c>
      <c r="L1066" s="18" t="str">
        <f t="shared" si="32"/>
        <v>P174_C8</v>
      </c>
      <c r="M1066" s="43" t="s">
        <v>1057</v>
      </c>
      <c r="N1066" s="53" t="s">
        <v>709</v>
      </c>
      <c r="O1066" s="33"/>
      <c r="P1066" s="41" t="s">
        <v>98</v>
      </c>
      <c r="Q1066" s="32"/>
    </row>
    <row r="1067" spans="2:17" x14ac:dyDescent="0.25">
      <c r="B1067" s="25">
        <v>1062</v>
      </c>
      <c r="C1067" s="26" t="s">
        <v>658</v>
      </c>
      <c r="D1067" s="17" t="s">
        <v>659</v>
      </c>
      <c r="E1067" s="26">
        <v>6571</v>
      </c>
      <c r="F1067" s="17" t="s">
        <v>99</v>
      </c>
      <c r="G1067" s="26" t="s">
        <v>274</v>
      </c>
      <c r="H1067" s="17" t="str">
        <f t="shared" si="33"/>
        <v>HSD_6571_C1_S05</v>
      </c>
      <c r="I1067" s="26">
        <v>383</v>
      </c>
      <c r="J1067" s="18" t="s">
        <v>778</v>
      </c>
      <c r="K1067" s="27" t="s">
        <v>115</v>
      </c>
      <c r="L1067" s="18" t="str">
        <f t="shared" si="32"/>
        <v>P174_D1</v>
      </c>
      <c r="M1067" s="43" t="s">
        <v>1057</v>
      </c>
      <c r="N1067" s="53" t="s">
        <v>709</v>
      </c>
      <c r="O1067" s="33"/>
      <c r="P1067" s="41" t="s">
        <v>98</v>
      </c>
      <c r="Q1067" s="32"/>
    </row>
    <row r="1068" spans="2:17" x14ac:dyDescent="0.25">
      <c r="B1068" s="25">
        <v>1063</v>
      </c>
      <c r="C1068" s="26" t="s">
        <v>658</v>
      </c>
      <c r="D1068" s="17" t="s">
        <v>659</v>
      </c>
      <c r="E1068" s="26">
        <v>6571</v>
      </c>
      <c r="F1068" s="17" t="s">
        <v>99</v>
      </c>
      <c r="G1068" s="26" t="s">
        <v>274</v>
      </c>
      <c r="H1068" s="17" t="str">
        <f t="shared" si="33"/>
        <v>HSD_6571_C1_S05</v>
      </c>
      <c r="I1068" s="26">
        <v>385</v>
      </c>
      <c r="J1068" s="18" t="s">
        <v>778</v>
      </c>
      <c r="K1068" s="27" t="s">
        <v>89</v>
      </c>
      <c r="L1068" s="18" t="str">
        <f t="shared" si="32"/>
        <v>P174_D3</v>
      </c>
      <c r="M1068" s="43" t="s">
        <v>1057</v>
      </c>
      <c r="N1068" s="53" t="s">
        <v>709</v>
      </c>
      <c r="O1068" s="33"/>
      <c r="P1068" s="41" t="s">
        <v>98</v>
      </c>
      <c r="Q1068" s="32"/>
    </row>
    <row r="1069" spans="2:17" x14ac:dyDescent="0.25">
      <c r="B1069" s="25">
        <v>1064</v>
      </c>
      <c r="C1069" s="26" t="s">
        <v>658</v>
      </c>
      <c r="D1069" s="17" t="s">
        <v>659</v>
      </c>
      <c r="E1069" s="26">
        <v>6571</v>
      </c>
      <c r="F1069" s="17" t="s">
        <v>99</v>
      </c>
      <c r="G1069" s="26" t="s">
        <v>274</v>
      </c>
      <c r="H1069" s="17" t="str">
        <f t="shared" si="33"/>
        <v>HSD_6571_C1_S05</v>
      </c>
      <c r="I1069" s="26">
        <v>387</v>
      </c>
      <c r="J1069" s="18" t="s">
        <v>778</v>
      </c>
      <c r="K1069" s="27" t="s">
        <v>122</v>
      </c>
      <c r="L1069" s="18" t="str">
        <f t="shared" si="32"/>
        <v>P174_D5</v>
      </c>
      <c r="M1069" s="43" t="s">
        <v>1057</v>
      </c>
      <c r="N1069" s="53" t="s">
        <v>709</v>
      </c>
      <c r="O1069" s="33"/>
      <c r="P1069" s="41" t="s">
        <v>98</v>
      </c>
      <c r="Q1069" s="32"/>
    </row>
    <row r="1070" spans="2:17" x14ac:dyDescent="0.25">
      <c r="B1070" s="25">
        <v>1065</v>
      </c>
      <c r="C1070" s="26" t="s">
        <v>658</v>
      </c>
      <c r="D1070" s="17" t="s">
        <v>659</v>
      </c>
      <c r="E1070" s="26">
        <v>6571</v>
      </c>
      <c r="F1070" s="17" t="s">
        <v>99</v>
      </c>
      <c r="G1070" s="26" t="s">
        <v>274</v>
      </c>
      <c r="H1070" s="17" t="str">
        <f t="shared" si="33"/>
        <v>HSD_6571_C1_S05</v>
      </c>
      <c r="I1070" s="26">
        <v>389</v>
      </c>
      <c r="J1070" s="18" t="s">
        <v>778</v>
      </c>
      <c r="K1070" s="27" t="s">
        <v>1062</v>
      </c>
      <c r="L1070" s="18" t="str">
        <f t="shared" si="32"/>
        <v>P174_D7</v>
      </c>
      <c r="M1070" s="43" t="s">
        <v>1057</v>
      </c>
      <c r="N1070" s="53" t="s">
        <v>709</v>
      </c>
      <c r="O1070" s="33"/>
      <c r="P1070" s="41" t="s">
        <v>98</v>
      </c>
      <c r="Q1070" s="32"/>
    </row>
    <row r="1071" spans="2:17" x14ac:dyDescent="0.25">
      <c r="B1071" s="25">
        <v>1066</v>
      </c>
      <c r="C1071" s="26" t="s">
        <v>658</v>
      </c>
      <c r="D1071" s="17" t="s">
        <v>659</v>
      </c>
      <c r="E1071" s="26">
        <v>6571</v>
      </c>
      <c r="F1071" s="17" t="s">
        <v>99</v>
      </c>
      <c r="G1071" s="26" t="s">
        <v>274</v>
      </c>
      <c r="H1071" s="17" t="str">
        <f t="shared" si="33"/>
        <v>HSD_6571_C1_S05</v>
      </c>
      <c r="I1071" s="26">
        <v>391</v>
      </c>
      <c r="J1071" s="18" t="s">
        <v>778</v>
      </c>
      <c r="K1071" s="27" t="s">
        <v>1063</v>
      </c>
      <c r="L1071" s="18" t="str">
        <f t="shared" si="32"/>
        <v>P174_D9</v>
      </c>
      <c r="M1071" s="43" t="s">
        <v>1057</v>
      </c>
      <c r="N1071" s="53" t="s">
        <v>709</v>
      </c>
      <c r="O1071" s="33"/>
      <c r="P1071" s="41" t="s">
        <v>98</v>
      </c>
      <c r="Q1071" s="32"/>
    </row>
    <row r="1072" spans="2:17" x14ac:dyDescent="0.25">
      <c r="B1072" s="25">
        <v>1067</v>
      </c>
      <c r="C1072" s="26" t="s">
        <v>658</v>
      </c>
      <c r="D1072" s="17" t="s">
        <v>659</v>
      </c>
      <c r="E1072" s="26">
        <v>6571</v>
      </c>
      <c r="F1072" s="17" t="s">
        <v>99</v>
      </c>
      <c r="G1072" s="26" t="s">
        <v>274</v>
      </c>
      <c r="H1072" s="17" t="str">
        <f t="shared" si="33"/>
        <v>HSD_6571_C1_S05</v>
      </c>
      <c r="I1072" s="26">
        <v>393</v>
      </c>
      <c r="J1072" s="18" t="s">
        <v>778</v>
      </c>
      <c r="K1072" s="27" t="s">
        <v>120</v>
      </c>
      <c r="L1072" s="18" t="str">
        <f t="shared" si="32"/>
        <v>P174_E2</v>
      </c>
      <c r="M1072" s="43" t="s">
        <v>1057</v>
      </c>
      <c r="N1072" s="53" t="s">
        <v>709</v>
      </c>
      <c r="O1072" s="33"/>
      <c r="P1072" s="41" t="s">
        <v>98</v>
      </c>
      <c r="Q1072" s="32"/>
    </row>
    <row r="1073" spans="2:17" x14ac:dyDescent="0.25">
      <c r="B1073" s="25">
        <v>1068</v>
      </c>
      <c r="C1073" s="26" t="s">
        <v>658</v>
      </c>
      <c r="D1073" s="17" t="s">
        <v>659</v>
      </c>
      <c r="E1073" s="26">
        <v>6571</v>
      </c>
      <c r="F1073" s="17" t="s">
        <v>99</v>
      </c>
      <c r="G1073" s="26" t="s">
        <v>274</v>
      </c>
      <c r="H1073" s="17" t="str">
        <f t="shared" si="33"/>
        <v>HSD_6571_C1_S05</v>
      </c>
      <c r="I1073" s="26">
        <v>395</v>
      </c>
      <c r="J1073" s="18" t="s">
        <v>778</v>
      </c>
      <c r="K1073" s="27" t="s">
        <v>159</v>
      </c>
      <c r="L1073" s="18" t="str">
        <f t="shared" si="32"/>
        <v>P174_E4</v>
      </c>
      <c r="M1073" s="43" t="s">
        <v>1057</v>
      </c>
      <c r="N1073" s="53" t="s">
        <v>709</v>
      </c>
      <c r="O1073" s="33"/>
      <c r="P1073" s="41" t="s">
        <v>98</v>
      </c>
      <c r="Q1073" s="32"/>
    </row>
    <row r="1074" spans="2:17" x14ac:dyDescent="0.25">
      <c r="B1074" s="25">
        <v>1069</v>
      </c>
      <c r="C1074" s="26" t="s">
        <v>658</v>
      </c>
      <c r="D1074" s="17" t="s">
        <v>659</v>
      </c>
      <c r="E1074" s="26">
        <v>6571</v>
      </c>
      <c r="F1074" s="17" t="s">
        <v>99</v>
      </c>
      <c r="G1074" s="26" t="s">
        <v>274</v>
      </c>
      <c r="H1074" s="17" t="str">
        <f t="shared" si="33"/>
        <v>HSD_6571_C1_S05</v>
      </c>
      <c r="I1074" s="26">
        <v>397</v>
      </c>
      <c r="J1074" s="18" t="s">
        <v>778</v>
      </c>
      <c r="K1074" s="27" t="s">
        <v>127</v>
      </c>
      <c r="L1074" s="18" t="str">
        <f t="shared" si="32"/>
        <v>P174_E6</v>
      </c>
      <c r="M1074" s="43" t="s">
        <v>1057</v>
      </c>
      <c r="N1074" s="53" t="s">
        <v>709</v>
      </c>
      <c r="O1074" s="33"/>
      <c r="P1074" s="41" t="s">
        <v>98</v>
      </c>
      <c r="Q1074" s="32"/>
    </row>
    <row r="1075" spans="2:17" x14ac:dyDescent="0.25">
      <c r="B1075" s="25">
        <v>1070</v>
      </c>
      <c r="C1075" s="26" t="s">
        <v>658</v>
      </c>
      <c r="D1075" s="17" t="s">
        <v>659</v>
      </c>
      <c r="E1075" s="26">
        <v>6571</v>
      </c>
      <c r="F1075" s="17" t="s">
        <v>99</v>
      </c>
      <c r="G1075" s="26" t="s">
        <v>274</v>
      </c>
      <c r="H1075" s="17" t="str">
        <f t="shared" si="33"/>
        <v>HSD_6571_C1_S05</v>
      </c>
      <c r="I1075" s="26">
        <v>399</v>
      </c>
      <c r="J1075" s="18" t="s">
        <v>778</v>
      </c>
      <c r="K1075" s="27" t="s">
        <v>1064</v>
      </c>
      <c r="L1075" s="18" t="str">
        <f t="shared" si="32"/>
        <v>P174_E8</v>
      </c>
      <c r="M1075" s="43" t="s">
        <v>1057</v>
      </c>
      <c r="N1075" s="53" t="s">
        <v>709</v>
      </c>
      <c r="O1075" s="33"/>
      <c r="P1075" s="41" t="s">
        <v>98</v>
      </c>
      <c r="Q1075" s="32"/>
    </row>
    <row r="1076" spans="2:17" x14ac:dyDescent="0.25">
      <c r="B1076" s="25">
        <v>1071</v>
      </c>
      <c r="C1076" s="26" t="s">
        <v>658</v>
      </c>
      <c r="D1076" s="17" t="s">
        <v>659</v>
      </c>
      <c r="E1076" s="26">
        <v>6571</v>
      </c>
      <c r="F1076" s="17" t="s">
        <v>99</v>
      </c>
      <c r="G1076" s="26" t="s">
        <v>274</v>
      </c>
      <c r="H1076" s="17" t="str">
        <f t="shared" si="33"/>
        <v>HSD_6571_C1_S05</v>
      </c>
      <c r="I1076" s="26">
        <v>401</v>
      </c>
      <c r="J1076" s="18" t="s">
        <v>778</v>
      </c>
      <c r="K1076" s="27" t="s">
        <v>121</v>
      </c>
      <c r="L1076" s="18" t="str">
        <f t="shared" si="32"/>
        <v>P174_F1</v>
      </c>
      <c r="M1076" s="43" t="s">
        <v>1057</v>
      </c>
      <c r="N1076" s="53" t="s">
        <v>709</v>
      </c>
      <c r="O1076" s="33"/>
      <c r="P1076" s="41" t="s">
        <v>98</v>
      </c>
      <c r="Q1076" s="32"/>
    </row>
    <row r="1077" spans="2:17" x14ac:dyDescent="0.25">
      <c r="B1077" s="25">
        <v>1072</v>
      </c>
      <c r="C1077" s="45" t="s">
        <v>658</v>
      </c>
      <c r="D1077" s="54" t="s">
        <v>659</v>
      </c>
      <c r="E1077" s="45">
        <v>6571</v>
      </c>
      <c r="F1077" s="54" t="s">
        <v>99</v>
      </c>
      <c r="G1077" s="45" t="s">
        <v>274</v>
      </c>
      <c r="H1077" s="17" t="str">
        <f t="shared" si="33"/>
        <v>HSD_6571_C1_S05</v>
      </c>
      <c r="I1077" s="26">
        <v>403</v>
      </c>
      <c r="J1077" s="18" t="s">
        <v>778</v>
      </c>
      <c r="K1077" s="27" t="s">
        <v>188</v>
      </c>
      <c r="L1077" s="18" t="str">
        <f t="shared" si="32"/>
        <v>P174_F3</v>
      </c>
      <c r="M1077" s="43" t="s">
        <v>1057</v>
      </c>
      <c r="N1077" s="53" t="s">
        <v>709</v>
      </c>
      <c r="O1077" s="33"/>
      <c r="P1077" s="41" t="s">
        <v>98</v>
      </c>
      <c r="Q1077" s="32"/>
    </row>
    <row r="1078" spans="2:17" x14ac:dyDescent="0.25">
      <c r="B1078" s="25">
        <v>1073</v>
      </c>
      <c r="C1078" s="45" t="s">
        <v>658</v>
      </c>
      <c r="D1078" s="54" t="s">
        <v>659</v>
      </c>
      <c r="E1078" s="45">
        <v>6571</v>
      </c>
      <c r="F1078" s="54" t="s">
        <v>99</v>
      </c>
      <c r="G1078" s="45" t="s">
        <v>274</v>
      </c>
      <c r="H1078" s="17" t="str">
        <f t="shared" si="33"/>
        <v>HSD_6571_C1_S05</v>
      </c>
      <c r="I1078" s="26">
        <v>405</v>
      </c>
      <c r="J1078" s="18" t="s">
        <v>778</v>
      </c>
      <c r="K1078" s="27" t="s">
        <v>129</v>
      </c>
      <c r="L1078" s="18" t="str">
        <f t="shared" si="32"/>
        <v>P174_F5</v>
      </c>
      <c r="M1078" s="43" t="s">
        <v>1057</v>
      </c>
      <c r="N1078" s="53" t="s">
        <v>709</v>
      </c>
      <c r="O1078" s="33"/>
      <c r="P1078" s="41" t="s">
        <v>98</v>
      </c>
      <c r="Q1078" s="32"/>
    </row>
    <row r="1079" spans="2:17" x14ac:dyDescent="0.25">
      <c r="B1079" s="25">
        <v>1074</v>
      </c>
      <c r="C1079" s="45" t="s">
        <v>658</v>
      </c>
      <c r="D1079" s="54" t="s">
        <v>659</v>
      </c>
      <c r="E1079" s="45">
        <v>6571</v>
      </c>
      <c r="F1079" s="54" t="s">
        <v>99</v>
      </c>
      <c r="G1079" s="45" t="s">
        <v>274</v>
      </c>
      <c r="H1079" s="17" t="str">
        <f t="shared" si="33"/>
        <v>HSD_6571_C1_S05</v>
      </c>
      <c r="I1079" s="26">
        <v>407</v>
      </c>
      <c r="J1079" s="18" t="s">
        <v>778</v>
      </c>
      <c r="K1079" s="27" t="s">
        <v>1065</v>
      </c>
      <c r="L1079" s="18" t="str">
        <f t="shared" si="32"/>
        <v>P174_F7</v>
      </c>
      <c r="M1079" s="43" t="s">
        <v>1057</v>
      </c>
      <c r="N1079" s="53" t="s">
        <v>709</v>
      </c>
      <c r="O1079" s="33"/>
      <c r="P1079" s="41" t="s">
        <v>98</v>
      </c>
      <c r="Q1079" s="32"/>
    </row>
    <row r="1080" spans="2:17" x14ac:dyDescent="0.25">
      <c r="B1080" s="25">
        <v>1075</v>
      </c>
      <c r="C1080" s="45" t="s">
        <v>658</v>
      </c>
      <c r="D1080" s="54" t="s">
        <v>659</v>
      </c>
      <c r="E1080" s="45">
        <v>6571</v>
      </c>
      <c r="F1080" s="54" t="s">
        <v>99</v>
      </c>
      <c r="G1080" s="45" t="s">
        <v>274</v>
      </c>
      <c r="H1080" s="17" t="str">
        <f t="shared" si="33"/>
        <v>HSD_6571_C1_S05</v>
      </c>
      <c r="I1080" s="26">
        <v>409</v>
      </c>
      <c r="J1080" s="18" t="s">
        <v>778</v>
      </c>
      <c r="K1080" s="27" t="s">
        <v>1066</v>
      </c>
      <c r="L1080" s="18" t="str">
        <f t="shared" si="32"/>
        <v>P174_F9</v>
      </c>
      <c r="M1080" s="43" t="s">
        <v>1057</v>
      </c>
      <c r="N1080" s="53" t="s">
        <v>709</v>
      </c>
      <c r="O1080" s="33"/>
      <c r="P1080" s="41" t="s">
        <v>98</v>
      </c>
      <c r="Q1080" s="32"/>
    </row>
    <row r="1081" spans="2:17" x14ac:dyDescent="0.25">
      <c r="B1081" s="25">
        <v>1076</v>
      </c>
      <c r="C1081" s="45" t="s">
        <v>658</v>
      </c>
      <c r="D1081" s="54" t="s">
        <v>659</v>
      </c>
      <c r="E1081" s="45">
        <v>6571</v>
      </c>
      <c r="F1081" s="54" t="s">
        <v>99</v>
      </c>
      <c r="G1081" s="45" t="s">
        <v>274</v>
      </c>
      <c r="H1081" s="17" t="str">
        <f t="shared" si="33"/>
        <v>HSD_6571_C1_S05</v>
      </c>
      <c r="I1081" s="26">
        <v>411</v>
      </c>
      <c r="J1081" s="18" t="s">
        <v>778</v>
      </c>
      <c r="K1081" s="27" t="s">
        <v>1067</v>
      </c>
      <c r="L1081" s="18" t="str">
        <f t="shared" si="32"/>
        <v>P174_G2</v>
      </c>
      <c r="M1081" s="43" t="s">
        <v>1057</v>
      </c>
      <c r="N1081" s="53" t="s">
        <v>709</v>
      </c>
      <c r="O1081" s="33"/>
      <c r="P1081" s="41" t="s">
        <v>98</v>
      </c>
      <c r="Q1081" s="32"/>
    </row>
    <row r="1082" spans="2:17" x14ac:dyDescent="0.25">
      <c r="B1082" s="25">
        <v>1077</v>
      </c>
      <c r="C1082" s="45" t="s">
        <v>658</v>
      </c>
      <c r="D1082" s="54" t="s">
        <v>659</v>
      </c>
      <c r="E1082" s="45">
        <v>6571</v>
      </c>
      <c r="F1082" s="54" t="s">
        <v>99</v>
      </c>
      <c r="G1082" s="45" t="s">
        <v>274</v>
      </c>
      <c r="H1082" s="17" t="str">
        <f t="shared" si="33"/>
        <v>HSD_6571_C1_S05</v>
      </c>
      <c r="I1082" s="26">
        <v>413</v>
      </c>
      <c r="J1082" s="18" t="s">
        <v>778</v>
      </c>
      <c r="K1082" s="27" t="s">
        <v>1068</v>
      </c>
      <c r="L1082" s="18" t="str">
        <f t="shared" si="32"/>
        <v>P174_G4</v>
      </c>
      <c r="M1082" s="43" t="s">
        <v>1057</v>
      </c>
      <c r="N1082" s="53" t="s">
        <v>709</v>
      </c>
      <c r="O1082" s="33"/>
      <c r="P1082" s="41" t="s">
        <v>98</v>
      </c>
      <c r="Q1082" s="32"/>
    </row>
    <row r="1083" spans="2:17" x14ac:dyDescent="0.25">
      <c r="B1083" s="25">
        <v>1078</v>
      </c>
      <c r="C1083" s="45" t="s">
        <v>658</v>
      </c>
      <c r="D1083" s="54" t="s">
        <v>659</v>
      </c>
      <c r="E1083" s="45">
        <v>6571</v>
      </c>
      <c r="F1083" s="54" t="s">
        <v>99</v>
      </c>
      <c r="G1083" s="45" t="s">
        <v>274</v>
      </c>
      <c r="H1083" s="17" t="str">
        <f t="shared" si="33"/>
        <v>HSD_6571_C1_S05</v>
      </c>
      <c r="I1083" s="26">
        <v>415</v>
      </c>
      <c r="J1083" s="18" t="s">
        <v>778</v>
      </c>
      <c r="K1083" s="27" t="s">
        <v>1069</v>
      </c>
      <c r="L1083" s="18" t="str">
        <f t="shared" si="32"/>
        <v>P174_G6</v>
      </c>
      <c r="M1083" s="43" t="s">
        <v>1057</v>
      </c>
      <c r="N1083" s="53" t="s">
        <v>709</v>
      </c>
      <c r="O1083" s="33"/>
      <c r="P1083" s="41" t="s">
        <v>98</v>
      </c>
      <c r="Q1083" s="32"/>
    </row>
    <row r="1084" spans="2:17" x14ac:dyDescent="0.25">
      <c r="B1084" s="25">
        <v>1079</v>
      </c>
      <c r="C1084" s="45" t="s">
        <v>658</v>
      </c>
      <c r="D1084" s="54" t="s">
        <v>659</v>
      </c>
      <c r="E1084" s="45">
        <v>6571</v>
      </c>
      <c r="F1084" s="54" t="s">
        <v>99</v>
      </c>
      <c r="G1084" s="45" t="s">
        <v>274</v>
      </c>
      <c r="H1084" s="17" t="str">
        <f t="shared" si="33"/>
        <v>HSD_6571_C1_S05</v>
      </c>
      <c r="I1084" s="26">
        <v>417</v>
      </c>
      <c r="J1084" s="18" t="s">
        <v>778</v>
      </c>
      <c r="K1084" s="27" t="s">
        <v>1070</v>
      </c>
      <c r="L1084" s="18" t="str">
        <f t="shared" si="32"/>
        <v>P174_G8</v>
      </c>
      <c r="M1084" s="43" t="s">
        <v>1057</v>
      </c>
      <c r="N1084" s="53" t="s">
        <v>709</v>
      </c>
      <c r="O1084" s="33"/>
      <c r="P1084" s="41" t="s">
        <v>98</v>
      </c>
      <c r="Q1084" s="32"/>
    </row>
    <row r="1085" spans="2:17" x14ac:dyDescent="0.25">
      <c r="B1085" s="25">
        <v>1080</v>
      </c>
      <c r="C1085" s="45" t="s">
        <v>658</v>
      </c>
      <c r="D1085" s="54" t="s">
        <v>659</v>
      </c>
      <c r="E1085" s="45">
        <v>6571</v>
      </c>
      <c r="F1085" s="54" t="s">
        <v>99</v>
      </c>
      <c r="G1085" s="45" t="s">
        <v>274</v>
      </c>
      <c r="H1085" s="17" t="str">
        <f t="shared" si="33"/>
        <v>HSD_6571_C1_S05</v>
      </c>
      <c r="I1085" s="26">
        <v>419</v>
      </c>
      <c r="J1085" s="18" t="s">
        <v>778</v>
      </c>
      <c r="K1085" s="27" t="s">
        <v>1071</v>
      </c>
      <c r="L1085" s="18" t="str">
        <f t="shared" si="32"/>
        <v>P174_H1</v>
      </c>
      <c r="M1085" s="43" t="s">
        <v>1057</v>
      </c>
      <c r="N1085" s="53" t="s">
        <v>709</v>
      </c>
      <c r="O1085" s="33"/>
      <c r="P1085" s="41" t="s">
        <v>98</v>
      </c>
      <c r="Q1085" s="32"/>
    </row>
    <row r="1086" spans="2:17" x14ac:dyDescent="0.25">
      <c r="B1086" s="25">
        <v>1081</v>
      </c>
      <c r="C1086" s="45" t="s">
        <v>658</v>
      </c>
      <c r="D1086" s="54" t="s">
        <v>659</v>
      </c>
      <c r="E1086" s="45">
        <v>6571</v>
      </c>
      <c r="F1086" s="54" t="s">
        <v>99</v>
      </c>
      <c r="G1086" s="45" t="s">
        <v>274</v>
      </c>
      <c r="H1086" s="17" t="str">
        <f t="shared" si="33"/>
        <v>HSD_6571_C1_S05</v>
      </c>
      <c r="I1086" s="26">
        <v>421</v>
      </c>
      <c r="J1086" s="18" t="s">
        <v>778</v>
      </c>
      <c r="K1086" s="27" t="s">
        <v>1072</v>
      </c>
      <c r="L1086" s="18" t="str">
        <f t="shared" si="32"/>
        <v>P174_H3</v>
      </c>
      <c r="M1086" s="43" t="s">
        <v>1057</v>
      </c>
      <c r="N1086" s="53" t="s">
        <v>709</v>
      </c>
      <c r="O1086" s="33"/>
      <c r="P1086" s="41" t="s">
        <v>98</v>
      </c>
      <c r="Q1086" s="32"/>
    </row>
    <row r="1087" spans="2:17" x14ac:dyDescent="0.25">
      <c r="B1087" s="25">
        <v>1082</v>
      </c>
      <c r="C1087" s="45" t="s">
        <v>658</v>
      </c>
      <c r="D1087" s="54" t="s">
        <v>659</v>
      </c>
      <c r="E1087" s="45">
        <v>6571</v>
      </c>
      <c r="F1087" s="54" t="s">
        <v>99</v>
      </c>
      <c r="G1087" s="45" t="s">
        <v>274</v>
      </c>
      <c r="H1087" s="17" t="str">
        <f t="shared" si="33"/>
        <v>HSD_6571_C1_S05</v>
      </c>
      <c r="I1087" s="26">
        <v>423</v>
      </c>
      <c r="J1087" s="18" t="s">
        <v>778</v>
      </c>
      <c r="K1087" s="27" t="s">
        <v>1073</v>
      </c>
      <c r="L1087" s="18" t="str">
        <f t="shared" si="32"/>
        <v>P174_H5</v>
      </c>
      <c r="M1087" s="43" t="s">
        <v>1057</v>
      </c>
      <c r="N1087" s="53" t="s">
        <v>709</v>
      </c>
      <c r="O1087" s="33"/>
      <c r="P1087" s="41" t="s">
        <v>98</v>
      </c>
      <c r="Q1087" s="32"/>
    </row>
    <row r="1088" spans="2:17" x14ac:dyDescent="0.25">
      <c r="B1088" s="25">
        <v>1083</v>
      </c>
      <c r="C1088" s="45" t="s">
        <v>658</v>
      </c>
      <c r="D1088" s="54" t="s">
        <v>659</v>
      </c>
      <c r="E1088" s="45">
        <v>6571</v>
      </c>
      <c r="F1088" s="54" t="s">
        <v>99</v>
      </c>
      <c r="G1088" s="45" t="s">
        <v>274</v>
      </c>
      <c r="H1088" s="17" t="str">
        <f t="shared" si="33"/>
        <v>HSD_6571_C1_S05</v>
      </c>
      <c r="I1088" s="26">
        <v>425</v>
      </c>
      <c r="J1088" s="18" t="s">
        <v>778</v>
      </c>
      <c r="K1088" s="27" t="s">
        <v>1074</v>
      </c>
      <c r="L1088" s="18" t="str">
        <f t="shared" si="32"/>
        <v>P174_H7</v>
      </c>
      <c r="M1088" s="43" t="s">
        <v>1057</v>
      </c>
      <c r="N1088" s="53" t="s">
        <v>709</v>
      </c>
      <c r="O1088" s="33"/>
      <c r="P1088" s="41" t="s">
        <v>98</v>
      </c>
      <c r="Q1088" s="32"/>
    </row>
    <row r="1089" spans="2:17" x14ac:dyDescent="0.25">
      <c r="B1089" s="25">
        <v>1084</v>
      </c>
      <c r="C1089" s="45" t="s">
        <v>658</v>
      </c>
      <c r="D1089" s="54" t="s">
        <v>659</v>
      </c>
      <c r="E1089" s="45">
        <v>6571</v>
      </c>
      <c r="F1089" s="54" t="s">
        <v>99</v>
      </c>
      <c r="G1089" s="45" t="s">
        <v>274</v>
      </c>
      <c r="H1089" s="17" t="str">
        <f t="shared" si="33"/>
        <v>HSD_6571_C1_S05</v>
      </c>
      <c r="I1089" s="26">
        <v>427</v>
      </c>
      <c r="J1089" s="18" t="s">
        <v>778</v>
      </c>
      <c r="K1089" s="27" t="s">
        <v>1075</v>
      </c>
      <c r="L1089" s="18" t="str">
        <f t="shared" si="32"/>
        <v>P174_H9</v>
      </c>
      <c r="M1089" s="43" t="s">
        <v>1057</v>
      </c>
      <c r="N1089" s="53" t="s">
        <v>709</v>
      </c>
      <c r="O1089" s="33"/>
      <c r="P1089" s="41" t="s">
        <v>98</v>
      </c>
      <c r="Q1089" s="32"/>
    </row>
    <row r="1090" spans="2:17" x14ac:dyDescent="0.25">
      <c r="B1090" s="34">
        <v>1085</v>
      </c>
      <c r="C1090" s="55" t="s">
        <v>658</v>
      </c>
      <c r="D1090" s="56" t="s">
        <v>659</v>
      </c>
      <c r="E1090" s="55">
        <v>6571</v>
      </c>
      <c r="F1090" s="56" t="s">
        <v>99</v>
      </c>
      <c r="G1090" s="55" t="s">
        <v>297</v>
      </c>
      <c r="H1090" s="36" t="str">
        <f t="shared" si="33"/>
        <v>HSD_6571_C1_S06</v>
      </c>
      <c r="I1090" s="35">
        <v>429</v>
      </c>
      <c r="J1090" s="37" t="s">
        <v>812</v>
      </c>
      <c r="K1090" s="38" t="s">
        <v>81</v>
      </c>
      <c r="L1090" s="37" t="str">
        <f t="shared" si="32"/>
        <v>P154_A2</v>
      </c>
      <c r="M1090" s="48" t="s">
        <v>1057</v>
      </c>
      <c r="N1090" s="52" t="s">
        <v>709</v>
      </c>
      <c r="O1090" s="40"/>
      <c r="P1090" s="41" t="s">
        <v>98</v>
      </c>
      <c r="Q1090" s="42"/>
    </row>
    <row r="1091" spans="2:17" x14ac:dyDescent="0.25">
      <c r="B1091" s="34">
        <v>1086</v>
      </c>
      <c r="C1091" s="55" t="s">
        <v>658</v>
      </c>
      <c r="D1091" s="56" t="s">
        <v>659</v>
      </c>
      <c r="E1091" s="55">
        <v>6571</v>
      </c>
      <c r="F1091" s="56" t="s">
        <v>99</v>
      </c>
      <c r="G1091" s="55" t="s">
        <v>297</v>
      </c>
      <c r="H1091" s="36" t="str">
        <f t="shared" si="33"/>
        <v>HSD_6571_C1_S06</v>
      </c>
      <c r="I1091" s="35">
        <v>431</v>
      </c>
      <c r="J1091" s="37" t="s">
        <v>812</v>
      </c>
      <c r="K1091" s="38" t="s">
        <v>101</v>
      </c>
      <c r="L1091" s="37" t="str">
        <f t="shared" si="32"/>
        <v>P154_A4</v>
      </c>
      <c r="M1091" s="48" t="s">
        <v>1057</v>
      </c>
      <c r="N1091" s="52" t="s">
        <v>709</v>
      </c>
      <c r="O1091" s="40"/>
      <c r="P1091" s="41" t="s">
        <v>98</v>
      </c>
      <c r="Q1091" s="42"/>
    </row>
    <row r="1092" spans="2:17" x14ac:dyDescent="0.25">
      <c r="B1092" s="34">
        <v>1087</v>
      </c>
      <c r="C1092" s="55" t="s">
        <v>658</v>
      </c>
      <c r="D1092" s="56" t="s">
        <v>659</v>
      </c>
      <c r="E1092" s="55">
        <v>6571</v>
      </c>
      <c r="F1092" s="56" t="s">
        <v>99</v>
      </c>
      <c r="G1092" s="55" t="s">
        <v>297</v>
      </c>
      <c r="H1092" s="36" t="str">
        <f t="shared" si="33"/>
        <v>HSD_6571_C1_S06</v>
      </c>
      <c r="I1092" s="35">
        <v>433</v>
      </c>
      <c r="J1092" s="37" t="s">
        <v>812</v>
      </c>
      <c r="K1092" s="38" t="s">
        <v>105</v>
      </c>
      <c r="L1092" s="37" t="str">
        <f t="shared" si="32"/>
        <v>P154_A6</v>
      </c>
      <c r="M1092" s="48" t="s">
        <v>1057</v>
      </c>
      <c r="N1092" s="52" t="s">
        <v>709</v>
      </c>
      <c r="O1092" s="40"/>
      <c r="P1092" s="41" t="s">
        <v>98</v>
      </c>
      <c r="Q1092" s="42"/>
    </row>
    <row r="1093" spans="2:17" x14ac:dyDescent="0.25">
      <c r="B1093" s="34">
        <v>1088</v>
      </c>
      <c r="C1093" s="55" t="s">
        <v>658</v>
      </c>
      <c r="D1093" s="56" t="s">
        <v>659</v>
      </c>
      <c r="E1093" s="55">
        <v>6571</v>
      </c>
      <c r="F1093" s="56" t="s">
        <v>99</v>
      </c>
      <c r="G1093" s="55" t="s">
        <v>297</v>
      </c>
      <c r="H1093" s="36" t="str">
        <f t="shared" si="33"/>
        <v>HSD_6571_C1_S06</v>
      </c>
      <c r="I1093" s="35">
        <v>435</v>
      </c>
      <c r="J1093" s="37" t="s">
        <v>812</v>
      </c>
      <c r="K1093" s="38" t="s">
        <v>1058</v>
      </c>
      <c r="L1093" s="37" t="str">
        <f t="shared" si="32"/>
        <v>P154_A8</v>
      </c>
      <c r="M1093" s="48" t="s">
        <v>1057</v>
      </c>
      <c r="N1093" s="52" t="s">
        <v>709</v>
      </c>
      <c r="O1093" s="40"/>
      <c r="P1093" s="41" t="s">
        <v>98</v>
      </c>
      <c r="Q1093" s="42"/>
    </row>
    <row r="1094" spans="2:17" x14ac:dyDescent="0.25">
      <c r="B1094" s="34">
        <v>1089</v>
      </c>
      <c r="C1094" s="55" t="s">
        <v>658</v>
      </c>
      <c r="D1094" s="56" t="s">
        <v>659</v>
      </c>
      <c r="E1094" s="55">
        <v>6571</v>
      </c>
      <c r="F1094" s="56" t="s">
        <v>99</v>
      </c>
      <c r="G1094" s="55" t="s">
        <v>297</v>
      </c>
      <c r="H1094" s="36" t="str">
        <f t="shared" si="33"/>
        <v>HSD_6571_C1_S06</v>
      </c>
      <c r="I1094" s="35">
        <v>437</v>
      </c>
      <c r="J1094" s="37" t="s">
        <v>812</v>
      </c>
      <c r="K1094" s="38" t="s">
        <v>80</v>
      </c>
      <c r="L1094" s="37" t="str">
        <f t="shared" si="32"/>
        <v>P154_B1</v>
      </c>
      <c r="M1094" s="48" t="s">
        <v>1057</v>
      </c>
      <c r="N1094" s="52" t="s">
        <v>709</v>
      </c>
      <c r="O1094" s="40"/>
      <c r="P1094" s="41" t="s">
        <v>98</v>
      </c>
      <c r="Q1094" s="42"/>
    </row>
    <row r="1095" spans="2:17" x14ac:dyDescent="0.25">
      <c r="B1095" s="34">
        <v>1090</v>
      </c>
      <c r="C1095" s="55" t="s">
        <v>658</v>
      </c>
      <c r="D1095" s="56" t="s">
        <v>659</v>
      </c>
      <c r="E1095" s="55">
        <v>6571</v>
      </c>
      <c r="F1095" s="56" t="s">
        <v>99</v>
      </c>
      <c r="G1095" s="55" t="s">
        <v>297</v>
      </c>
      <c r="H1095" s="36" t="str">
        <f t="shared" si="33"/>
        <v>HSD_6571_C1_S06</v>
      </c>
      <c r="I1095" s="35">
        <v>439</v>
      </c>
      <c r="J1095" s="37" t="s">
        <v>812</v>
      </c>
      <c r="K1095" s="38" t="s">
        <v>87</v>
      </c>
      <c r="L1095" s="37" t="str">
        <f t="shared" si="32"/>
        <v>P154_B3</v>
      </c>
      <c r="M1095" s="48" t="s">
        <v>1057</v>
      </c>
      <c r="N1095" s="52" t="s">
        <v>709</v>
      </c>
      <c r="O1095" s="40"/>
      <c r="P1095" s="41" t="s">
        <v>98</v>
      </c>
      <c r="Q1095" s="42"/>
    </row>
    <row r="1096" spans="2:17" x14ac:dyDescent="0.25">
      <c r="B1096" s="34">
        <v>1091</v>
      </c>
      <c r="C1096" s="55" t="s">
        <v>658</v>
      </c>
      <c r="D1096" s="56" t="s">
        <v>659</v>
      </c>
      <c r="E1096" s="55">
        <v>6571</v>
      </c>
      <c r="F1096" s="56" t="s">
        <v>99</v>
      </c>
      <c r="G1096" s="55" t="s">
        <v>297</v>
      </c>
      <c r="H1096" s="36" t="str">
        <f t="shared" si="33"/>
        <v>HSD_6571_C1_S06</v>
      </c>
      <c r="I1096" s="35">
        <v>441</v>
      </c>
      <c r="J1096" s="37" t="s">
        <v>812</v>
      </c>
      <c r="K1096" s="38" t="s">
        <v>106</v>
      </c>
      <c r="L1096" s="37" t="str">
        <f t="shared" si="32"/>
        <v>P154_B5</v>
      </c>
      <c r="M1096" s="48" t="s">
        <v>1057</v>
      </c>
      <c r="N1096" s="52" t="s">
        <v>709</v>
      </c>
      <c r="O1096" s="40"/>
      <c r="P1096" s="41" t="s">
        <v>98</v>
      </c>
      <c r="Q1096" s="42"/>
    </row>
    <row r="1097" spans="2:17" x14ac:dyDescent="0.25">
      <c r="B1097" s="34">
        <v>1092</v>
      </c>
      <c r="C1097" s="55" t="s">
        <v>658</v>
      </c>
      <c r="D1097" s="56" t="s">
        <v>659</v>
      </c>
      <c r="E1097" s="55">
        <v>6571</v>
      </c>
      <c r="F1097" s="56" t="s">
        <v>99</v>
      </c>
      <c r="G1097" s="55" t="s">
        <v>297</v>
      </c>
      <c r="H1097" s="36" t="str">
        <f t="shared" si="33"/>
        <v>HSD_6571_C1_S06</v>
      </c>
      <c r="I1097" s="35">
        <v>443</v>
      </c>
      <c r="J1097" s="37" t="s">
        <v>812</v>
      </c>
      <c r="K1097" s="38" t="s">
        <v>1059</v>
      </c>
      <c r="L1097" s="37" t="str">
        <f t="shared" si="32"/>
        <v>P154_B7</v>
      </c>
      <c r="M1097" s="48" t="s">
        <v>1057</v>
      </c>
      <c r="N1097" s="52" t="s">
        <v>709</v>
      </c>
      <c r="O1097" s="40"/>
      <c r="P1097" s="41" t="s">
        <v>98</v>
      </c>
      <c r="Q1097" s="42"/>
    </row>
    <row r="1098" spans="2:17" x14ac:dyDescent="0.25">
      <c r="B1098" s="34">
        <v>1093</v>
      </c>
      <c r="C1098" s="55" t="s">
        <v>658</v>
      </c>
      <c r="D1098" s="56" t="s">
        <v>659</v>
      </c>
      <c r="E1098" s="55">
        <v>6571</v>
      </c>
      <c r="F1098" s="56" t="s">
        <v>99</v>
      </c>
      <c r="G1098" s="55" t="s">
        <v>297</v>
      </c>
      <c r="H1098" s="36" t="str">
        <f t="shared" si="33"/>
        <v>HSD_6571_C1_S06</v>
      </c>
      <c r="I1098" s="35">
        <v>445</v>
      </c>
      <c r="J1098" s="37" t="s">
        <v>812</v>
      </c>
      <c r="K1098" s="38" t="s">
        <v>1060</v>
      </c>
      <c r="L1098" s="37" t="str">
        <f t="shared" si="32"/>
        <v>P154_B9</v>
      </c>
      <c r="M1098" s="48" t="s">
        <v>1057</v>
      </c>
      <c r="N1098" s="52" t="s">
        <v>709</v>
      </c>
      <c r="O1098" s="40"/>
      <c r="P1098" s="41" t="s">
        <v>98</v>
      </c>
      <c r="Q1098" s="42"/>
    </row>
    <row r="1099" spans="2:17" x14ac:dyDescent="0.25">
      <c r="B1099" s="34">
        <v>1094</v>
      </c>
      <c r="C1099" s="55" t="s">
        <v>658</v>
      </c>
      <c r="D1099" s="56" t="s">
        <v>659</v>
      </c>
      <c r="E1099" s="55">
        <v>6571</v>
      </c>
      <c r="F1099" s="56" t="s">
        <v>99</v>
      </c>
      <c r="G1099" s="55" t="s">
        <v>297</v>
      </c>
      <c r="H1099" s="36" t="str">
        <f t="shared" si="33"/>
        <v>HSD_6571_C1_S06</v>
      </c>
      <c r="I1099" s="35">
        <v>447</v>
      </c>
      <c r="J1099" s="37" t="s">
        <v>812</v>
      </c>
      <c r="K1099" s="38" t="s">
        <v>100</v>
      </c>
      <c r="L1099" s="37" t="str">
        <f t="shared" si="32"/>
        <v>P154_C2</v>
      </c>
      <c r="M1099" s="48" t="s">
        <v>1057</v>
      </c>
      <c r="N1099" s="52" t="s">
        <v>709</v>
      </c>
      <c r="O1099" s="40"/>
      <c r="P1099" s="41" t="s">
        <v>98</v>
      </c>
      <c r="Q1099" s="42"/>
    </row>
    <row r="1100" spans="2:17" x14ac:dyDescent="0.25">
      <c r="B1100" s="34">
        <v>1095</v>
      </c>
      <c r="C1100" s="55" t="s">
        <v>658</v>
      </c>
      <c r="D1100" s="56" t="s">
        <v>659</v>
      </c>
      <c r="E1100" s="55">
        <v>6571</v>
      </c>
      <c r="F1100" s="56" t="s">
        <v>99</v>
      </c>
      <c r="G1100" s="55" t="s">
        <v>297</v>
      </c>
      <c r="H1100" s="36" t="str">
        <f t="shared" si="33"/>
        <v>HSD_6571_C1_S06</v>
      </c>
      <c r="I1100" s="35">
        <v>449</v>
      </c>
      <c r="J1100" s="37" t="s">
        <v>812</v>
      </c>
      <c r="K1100" s="38" t="s">
        <v>221</v>
      </c>
      <c r="L1100" s="37" t="str">
        <f t="shared" si="32"/>
        <v>P154_C4</v>
      </c>
      <c r="M1100" s="48" t="s">
        <v>1057</v>
      </c>
      <c r="N1100" s="52" t="s">
        <v>709</v>
      </c>
      <c r="O1100" s="40"/>
      <c r="P1100" s="41" t="s">
        <v>98</v>
      </c>
      <c r="Q1100" s="42"/>
    </row>
    <row r="1101" spans="2:17" x14ac:dyDescent="0.25">
      <c r="B1101" s="34">
        <v>1096</v>
      </c>
      <c r="C1101" s="55" t="s">
        <v>658</v>
      </c>
      <c r="D1101" s="56" t="s">
        <v>659</v>
      </c>
      <c r="E1101" s="55">
        <v>6571</v>
      </c>
      <c r="F1101" s="56" t="s">
        <v>99</v>
      </c>
      <c r="G1101" s="55" t="s">
        <v>297</v>
      </c>
      <c r="H1101" s="36" t="str">
        <f t="shared" si="33"/>
        <v>HSD_6571_C1_S06</v>
      </c>
      <c r="I1101" s="35">
        <v>451</v>
      </c>
      <c r="J1101" s="37" t="s">
        <v>812</v>
      </c>
      <c r="K1101" s="38" t="s">
        <v>109</v>
      </c>
      <c r="L1101" s="37" t="str">
        <f t="shared" si="32"/>
        <v>P154_C6</v>
      </c>
      <c r="M1101" s="48" t="s">
        <v>1057</v>
      </c>
      <c r="N1101" s="52" t="s">
        <v>709</v>
      </c>
      <c r="O1101" s="40"/>
      <c r="P1101" s="41" t="s">
        <v>98</v>
      </c>
      <c r="Q1101" s="42"/>
    </row>
    <row r="1102" spans="2:17" x14ac:dyDescent="0.25">
      <c r="B1102" s="34">
        <v>1097</v>
      </c>
      <c r="C1102" s="55" t="s">
        <v>658</v>
      </c>
      <c r="D1102" s="56" t="s">
        <v>659</v>
      </c>
      <c r="E1102" s="55">
        <v>6571</v>
      </c>
      <c r="F1102" s="56" t="s">
        <v>99</v>
      </c>
      <c r="G1102" s="55" t="s">
        <v>297</v>
      </c>
      <c r="H1102" s="36" t="str">
        <f t="shared" si="33"/>
        <v>HSD_6571_C1_S06</v>
      </c>
      <c r="I1102" s="35">
        <v>453</v>
      </c>
      <c r="J1102" s="37" t="s">
        <v>812</v>
      </c>
      <c r="K1102" s="38" t="s">
        <v>1061</v>
      </c>
      <c r="L1102" s="37" t="str">
        <f t="shared" si="32"/>
        <v>P154_C8</v>
      </c>
      <c r="M1102" s="48" t="s">
        <v>1057</v>
      </c>
      <c r="N1102" s="52" t="s">
        <v>709</v>
      </c>
      <c r="O1102" s="40"/>
      <c r="P1102" s="41" t="s">
        <v>98</v>
      </c>
      <c r="Q1102" s="42"/>
    </row>
    <row r="1103" spans="2:17" x14ac:dyDescent="0.25">
      <c r="B1103" s="34">
        <v>1098</v>
      </c>
      <c r="C1103" s="55" t="s">
        <v>658</v>
      </c>
      <c r="D1103" s="56" t="s">
        <v>659</v>
      </c>
      <c r="E1103" s="55">
        <v>6571</v>
      </c>
      <c r="F1103" s="56" t="s">
        <v>99</v>
      </c>
      <c r="G1103" s="55" t="s">
        <v>297</v>
      </c>
      <c r="H1103" s="36" t="str">
        <f t="shared" si="33"/>
        <v>HSD_6571_C1_S06</v>
      </c>
      <c r="I1103" s="35">
        <v>455</v>
      </c>
      <c r="J1103" s="37" t="s">
        <v>812</v>
      </c>
      <c r="K1103" s="38" t="s">
        <v>115</v>
      </c>
      <c r="L1103" s="37" t="str">
        <f t="shared" si="32"/>
        <v>P154_D1</v>
      </c>
      <c r="M1103" s="48" t="s">
        <v>1057</v>
      </c>
      <c r="N1103" s="52" t="s">
        <v>709</v>
      </c>
      <c r="O1103" s="40"/>
      <c r="P1103" s="41" t="s">
        <v>98</v>
      </c>
      <c r="Q1103" s="42"/>
    </row>
    <row r="1104" spans="2:17" x14ac:dyDescent="0.25">
      <c r="B1104" s="34">
        <v>1099</v>
      </c>
      <c r="C1104" s="55" t="s">
        <v>658</v>
      </c>
      <c r="D1104" s="56" t="s">
        <v>659</v>
      </c>
      <c r="E1104" s="55">
        <v>6571</v>
      </c>
      <c r="F1104" s="56" t="s">
        <v>99</v>
      </c>
      <c r="G1104" s="55" t="s">
        <v>297</v>
      </c>
      <c r="H1104" s="36" t="str">
        <f t="shared" si="33"/>
        <v>HSD_6571_C1_S06</v>
      </c>
      <c r="I1104" s="35">
        <v>457</v>
      </c>
      <c r="J1104" s="37" t="s">
        <v>812</v>
      </c>
      <c r="K1104" s="38" t="s">
        <v>89</v>
      </c>
      <c r="L1104" s="37" t="str">
        <f t="shared" si="32"/>
        <v>P154_D3</v>
      </c>
      <c r="M1104" s="48" t="s">
        <v>1057</v>
      </c>
      <c r="N1104" s="52" t="s">
        <v>709</v>
      </c>
      <c r="O1104" s="40"/>
      <c r="P1104" s="41" t="s">
        <v>98</v>
      </c>
      <c r="Q1104" s="42"/>
    </row>
    <row r="1105" spans="2:17" x14ac:dyDescent="0.25">
      <c r="B1105" s="34">
        <v>1100</v>
      </c>
      <c r="C1105" s="55" t="s">
        <v>658</v>
      </c>
      <c r="D1105" s="56" t="s">
        <v>659</v>
      </c>
      <c r="E1105" s="55">
        <v>6571</v>
      </c>
      <c r="F1105" s="56" t="s">
        <v>99</v>
      </c>
      <c r="G1105" s="55" t="s">
        <v>297</v>
      </c>
      <c r="H1105" s="36" t="str">
        <f t="shared" si="33"/>
        <v>HSD_6571_C1_S06</v>
      </c>
      <c r="I1105" s="35">
        <v>459</v>
      </c>
      <c r="J1105" s="37" t="s">
        <v>812</v>
      </c>
      <c r="K1105" s="38" t="s">
        <v>122</v>
      </c>
      <c r="L1105" s="37" t="str">
        <f t="shared" si="32"/>
        <v>P154_D5</v>
      </c>
      <c r="M1105" s="48" t="s">
        <v>1057</v>
      </c>
      <c r="N1105" s="52" t="s">
        <v>709</v>
      </c>
      <c r="O1105" s="40"/>
      <c r="P1105" s="41" t="s">
        <v>98</v>
      </c>
      <c r="Q1105" s="42"/>
    </row>
    <row r="1106" spans="2:17" x14ac:dyDescent="0.25">
      <c r="B1106" s="34">
        <v>1101</v>
      </c>
      <c r="C1106" s="55" t="s">
        <v>658</v>
      </c>
      <c r="D1106" s="56" t="s">
        <v>659</v>
      </c>
      <c r="E1106" s="55">
        <v>6571</v>
      </c>
      <c r="F1106" s="56" t="s">
        <v>99</v>
      </c>
      <c r="G1106" s="55" t="s">
        <v>297</v>
      </c>
      <c r="H1106" s="36" t="str">
        <f t="shared" si="33"/>
        <v>HSD_6571_C1_S06</v>
      </c>
      <c r="I1106" s="35">
        <v>461</v>
      </c>
      <c r="J1106" s="37" t="s">
        <v>812</v>
      </c>
      <c r="K1106" s="38" t="s">
        <v>1062</v>
      </c>
      <c r="L1106" s="37" t="str">
        <f t="shared" si="32"/>
        <v>P154_D7</v>
      </c>
      <c r="M1106" s="48" t="s">
        <v>1057</v>
      </c>
      <c r="N1106" s="52" t="s">
        <v>709</v>
      </c>
      <c r="O1106" s="40"/>
      <c r="P1106" s="41" t="s">
        <v>98</v>
      </c>
      <c r="Q1106" s="42"/>
    </row>
    <row r="1107" spans="2:17" x14ac:dyDescent="0.25">
      <c r="B1107" s="34">
        <v>1102</v>
      </c>
      <c r="C1107" s="55" t="s">
        <v>658</v>
      </c>
      <c r="D1107" s="56" t="s">
        <v>659</v>
      </c>
      <c r="E1107" s="55">
        <v>6571</v>
      </c>
      <c r="F1107" s="56" t="s">
        <v>99</v>
      </c>
      <c r="G1107" s="55" t="s">
        <v>297</v>
      </c>
      <c r="H1107" s="36" t="str">
        <f t="shared" si="33"/>
        <v>HSD_6571_C1_S06</v>
      </c>
      <c r="I1107" s="35">
        <v>463</v>
      </c>
      <c r="J1107" s="37" t="s">
        <v>812</v>
      </c>
      <c r="K1107" s="38" t="s">
        <v>1063</v>
      </c>
      <c r="L1107" s="37" t="str">
        <f t="shared" si="32"/>
        <v>P154_D9</v>
      </c>
      <c r="M1107" s="48" t="s">
        <v>1057</v>
      </c>
      <c r="N1107" s="52" t="s">
        <v>709</v>
      </c>
      <c r="O1107" s="40"/>
      <c r="P1107" s="41" t="s">
        <v>98</v>
      </c>
      <c r="Q1107" s="42"/>
    </row>
    <row r="1108" spans="2:17" x14ac:dyDescent="0.25">
      <c r="B1108" s="34">
        <v>1103</v>
      </c>
      <c r="C1108" s="55" t="s">
        <v>658</v>
      </c>
      <c r="D1108" s="56" t="s">
        <v>659</v>
      </c>
      <c r="E1108" s="55">
        <v>6571</v>
      </c>
      <c r="F1108" s="56" t="s">
        <v>99</v>
      </c>
      <c r="G1108" s="55" t="s">
        <v>297</v>
      </c>
      <c r="H1108" s="36" t="str">
        <f t="shared" si="33"/>
        <v>HSD_6571_C1_S06</v>
      </c>
      <c r="I1108" s="35">
        <v>465</v>
      </c>
      <c r="J1108" s="37" t="s">
        <v>812</v>
      </c>
      <c r="K1108" s="38" t="s">
        <v>120</v>
      </c>
      <c r="L1108" s="37" t="str">
        <f t="shared" ref="L1108:L1171" si="34">J1108&amp;"_"&amp;K1108</f>
        <v>P154_E2</v>
      </c>
      <c r="M1108" s="48" t="s">
        <v>1057</v>
      </c>
      <c r="N1108" s="52" t="s">
        <v>709</v>
      </c>
      <c r="O1108" s="40"/>
      <c r="P1108" s="41" t="s">
        <v>98</v>
      </c>
      <c r="Q1108" s="42"/>
    </row>
    <row r="1109" spans="2:17" x14ac:dyDescent="0.25">
      <c r="B1109" s="34">
        <v>1104</v>
      </c>
      <c r="C1109" s="55" t="s">
        <v>658</v>
      </c>
      <c r="D1109" s="56" t="s">
        <v>659</v>
      </c>
      <c r="E1109" s="55">
        <v>6571</v>
      </c>
      <c r="F1109" s="56" t="s">
        <v>99</v>
      </c>
      <c r="G1109" s="55" t="s">
        <v>297</v>
      </c>
      <c r="H1109" s="36" t="str">
        <f t="shared" si="33"/>
        <v>HSD_6571_C1_S06</v>
      </c>
      <c r="I1109" s="35">
        <v>467</v>
      </c>
      <c r="J1109" s="37" t="s">
        <v>812</v>
      </c>
      <c r="K1109" s="38" t="s">
        <v>159</v>
      </c>
      <c r="L1109" s="37" t="str">
        <f t="shared" si="34"/>
        <v>P154_E4</v>
      </c>
      <c r="M1109" s="48" t="s">
        <v>1057</v>
      </c>
      <c r="N1109" s="52" t="s">
        <v>709</v>
      </c>
      <c r="O1109" s="40"/>
      <c r="P1109" s="41" t="s">
        <v>98</v>
      </c>
      <c r="Q1109" s="42"/>
    </row>
    <row r="1110" spans="2:17" x14ac:dyDescent="0.25">
      <c r="B1110" s="34">
        <v>1105</v>
      </c>
      <c r="C1110" s="35" t="s">
        <v>658</v>
      </c>
      <c r="D1110" s="36" t="s">
        <v>659</v>
      </c>
      <c r="E1110" s="35">
        <v>6571</v>
      </c>
      <c r="F1110" s="36" t="s">
        <v>99</v>
      </c>
      <c r="G1110" s="35" t="s">
        <v>297</v>
      </c>
      <c r="H1110" s="36" t="str">
        <f t="shared" ref="H1110:H1173" si="35">D1110&amp;"_"&amp;E1110&amp;"_"&amp;F1110&amp;"_"&amp;G1110</f>
        <v>HSD_6571_C1_S06</v>
      </c>
      <c r="I1110" s="35">
        <v>469</v>
      </c>
      <c r="J1110" s="37" t="s">
        <v>812</v>
      </c>
      <c r="K1110" s="38" t="s">
        <v>127</v>
      </c>
      <c r="L1110" s="37" t="str">
        <f t="shared" si="34"/>
        <v>P154_E6</v>
      </c>
      <c r="M1110" s="48" t="s">
        <v>1057</v>
      </c>
      <c r="N1110" s="52" t="s">
        <v>709</v>
      </c>
      <c r="O1110" s="40"/>
      <c r="P1110" s="41" t="s">
        <v>98</v>
      </c>
      <c r="Q1110" s="42"/>
    </row>
    <row r="1111" spans="2:17" x14ac:dyDescent="0.25">
      <c r="B1111" s="34">
        <v>1106</v>
      </c>
      <c r="C1111" s="35" t="s">
        <v>658</v>
      </c>
      <c r="D1111" s="36" t="s">
        <v>659</v>
      </c>
      <c r="E1111" s="35">
        <v>6571</v>
      </c>
      <c r="F1111" s="36" t="s">
        <v>99</v>
      </c>
      <c r="G1111" s="35" t="s">
        <v>297</v>
      </c>
      <c r="H1111" s="36" t="str">
        <f t="shared" si="35"/>
        <v>HSD_6571_C1_S06</v>
      </c>
      <c r="I1111" s="35">
        <v>471</v>
      </c>
      <c r="J1111" s="37" t="s">
        <v>812</v>
      </c>
      <c r="K1111" s="38" t="s">
        <v>1064</v>
      </c>
      <c r="L1111" s="37" t="str">
        <f t="shared" si="34"/>
        <v>P154_E8</v>
      </c>
      <c r="M1111" s="48" t="s">
        <v>1057</v>
      </c>
      <c r="N1111" s="52" t="s">
        <v>709</v>
      </c>
      <c r="O1111" s="40"/>
      <c r="P1111" s="41" t="s">
        <v>98</v>
      </c>
      <c r="Q1111" s="42"/>
    </row>
    <row r="1112" spans="2:17" x14ac:dyDescent="0.25">
      <c r="B1112" s="34">
        <v>1107</v>
      </c>
      <c r="C1112" s="35" t="s">
        <v>658</v>
      </c>
      <c r="D1112" s="36" t="s">
        <v>659</v>
      </c>
      <c r="E1112" s="35">
        <v>6571</v>
      </c>
      <c r="F1112" s="36" t="s">
        <v>99</v>
      </c>
      <c r="G1112" s="35" t="s">
        <v>297</v>
      </c>
      <c r="H1112" s="36" t="str">
        <f t="shared" si="35"/>
        <v>HSD_6571_C1_S06</v>
      </c>
      <c r="I1112" s="35">
        <v>473</v>
      </c>
      <c r="J1112" s="37" t="s">
        <v>812</v>
      </c>
      <c r="K1112" s="38" t="s">
        <v>121</v>
      </c>
      <c r="L1112" s="37" t="str">
        <f t="shared" si="34"/>
        <v>P154_F1</v>
      </c>
      <c r="M1112" s="48" t="s">
        <v>1057</v>
      </c>
      <c r="N1112" s="52" t="s">
        <v>709</v>
      </c>
      <c r="O1112" s="40"/>
      <c r="P1112" s="41" t="s">
        <v>98</v>
      </c>
      <c r="Q1112" s="42"/>
    </row>
    <row r="1113" spans="2:17" x14ac:dyDescent="0.25">
      <c r="B1113" s="34">
        <v>1108</v>
      </c>
      <c r="C1113" s="35" t="s">
        <v>658</v>
      </c>
      <c r="D1113" s="36" t="s">
        <v>659</v>
      </c>
      <c r="E1113" s="35">
        <v>6571</v>
      </c>
      <c r="F1113" s="36" t="s">
        <v>99</v>
      </c>
      <c r="G1113" s="35" t="s">
        <v>297</v>
      </c>
      <c r="H1113" s="36" t="str">
        <f t="shared" si="35"/>
        <v>HSD_6571_C1_S06</v>
      </c>
      <c r="I1113" s="35">
        <v>475</v>
      </c>
      <c r="J1113" s="37" t="s">
        <v>812</v>
      </c>
      <c r="K1113" s="38" t="s">
        <v>188</v>
      </c>
      <c r="L1113" s="37" t="str">
        <f t="shared" si="34"/>
        <v>P154_F3</v>
      </c>
      <c r="M1113" s="48" t="s">
        <v>1057</v>
      </c>
      <c r="N1113" s="52" t="s">
        <v>709</v>
      </c>
      <c r="O1113" s="40"/>
      <c r="P1113" s="41" t="s">
        <v>98</v>
      </c>
      <c r="Q1113" s="42"/>
    </row>
    <row r="1114" spans="2:17" x14ac:dyDescent="0.25">
      <c r="B1114" s="34">
        <v>1109</v>
      </c>
      <c r="C1114" s="35" t="s">
        <v>658</v>
      </c>
      <c r="D1114" s="36" t="s">
        <v>659</v>
      </c>
      <c r="E1114" s="35">
        <v>6571</v>
      </c>
      <c r="F1114" s="36" t="s">
        <v>99</v>
      </c>
      <c r="G1114" s="35" t="s">
        <v>297</v>
      </c>
      <c r="H1114" s="36" t="str">
        <f t="shared" si="35"/>
        <v>HSD_6571_C1_S06</v>
      </c>
      <c r="I1114" s="35">
        <v>477</v>
      </c>
      <c r="J1114" s="37" t="s">
        <v>812</v>
      </c>
      <c r="K1114" s="38" t="s">
        <v>129</v>
      </c>
      <c r="L1114" s="37" t="str">
        <f t="shared" si="34"/>
        <v>P154_F5</v>
      </c>
      <c r="M1114" s="48" t="s">
        <v>1057</v>
      </c>
      <c r="N1114" s="52" t="s">
        <v>709</v>
      </c>
      <c r="O1114" s="40"/>
      <c r="P1114" s="41" t="s">
        <v>98</v>
      </c>
      <c r="Q1114" s="42"/>
    </row>
    <row r="1115" spans="2:17" x14ac:dyDescent="0.25">
      <c r="B1115" s="34">
        <v>1110</v>
      </c>
      <c r="C1115" s="35" t="s">
        <v>658</v>
      </c>
      <c r="D1115" s="36" t="s">
        <v>659</v>
      </c>
      <c r="E1115" s="35">
        <v>6571</v>
      </c>
      <c r="F1115" s="36" t="s">
        <v>99</v>
      </c>
      <c r="G1115" s="35" t="s">
        <v>297</v>
      </c>
      <c r="H1115" s="36" t="str">
        <f t="shared" si="35"/>
        <v>HSD_6571_C1_S06</v>
      </c>
      <c r="I1115" s="35">
        <v>479</v>
      </c>
      <c r="J1115" s="37" t="s">
        <v>812</v>
      </c>
      <c r="K1115" s="38" t="s">
        <v>1065</v>
      </c>
      <c r="L1115" s="37" t="str">
        <f t="shared" si="34"/>
        <v>P154_F7</v>
      </c>
      <c r="M1115" s="48" t="s">
        <v>1057</v>
      </c>
      <c r="N1115" s="52" t="s">
        <v>709</v>
      </c>
      <c r="O1115" s="40"/>
      <c r="P1115" s="41" t="s">
        <v>98</v>
      </c>
      <c r="Q1115" s="42"/>
    </row>
    <row r="1116" spans="2:17" x14ac:dyDescent="0.25">
      <c r="B1116" s="34">
        <v>1111</v>
      </c>
      <c r="C1116" s="35" t="s">
        <v>658</v>
      </c>
      <c r="D1116" s="36" t="s">
        <v>659</v>
      </c>
      <c r="E1116" s="35">
        <v>6571</v>
      </c>
      <c r="F1116" s="36" t="s">
        <v>99</v>
      </c>
      <c r="G1116" s="35" t="s">
        <v>297</v>
      </c>
      <c r="H1116" s="36" t="str">
        <f t="shared" si="35"/>
        <v>HSD_6571_C1_S06</v>
      </c>
      <c r="I1116" s="35">
        <v>481</v>
      </c>
      <c r="J1116" s="37" t="s">
        <v>812</v>
      </c>
      <c r="K1116" s="38" t="s">
        <v>1066</v>
      </c>
      <c r="L1116" s="37" t="str">
        <f t="shared" si="34"/>
        <v>P154_F9</v>
      </c>
      <c r="M1116" s="48" t="s">
        <v>1057</v>
      </c>
      <c r="N1116" s="52" t="s">
        <v>709</v>
      </c>
      <c r="O1116" s="40"/>
      <c r="P1116" s="41" t="s">
        <v>98</v>
      </c>
      <c r="Q1116" s="42"/>
    </row>
    <row r="1117" spans="2:17" x14ac:dyDescent="0.25">
      <c r="B1117" s="34">
        <v>1112</v>
      </c>
      <c r="C1117" s="35" t="s">
        <v>658</v>
      </c>
      <c r="D1117" s="36" t="s">
        <v>659</v>
      </c>
      <c r="E1117" s="35">
        <v>6571</v>
      </c>
      <c r="F1117" s="36" t="s">
        <v>99</v>
      </c>
      <c r="G1117" s="35" t="s">
        <v>297</v>
      </c>
      <c r="H1117" s="36" t="str">
        <f t="shared" si="35"/>
        <v>HSD_6571_C1_S06</v>
      </c>
      <c r="I1117" s="35">
        <v>483</v>
      </c>
      <c r="J1117" s="37" t="s">
        <v>812</v>
      </c>
      <c r="K1117" s="38" t="s">
        <v>1067</v>
      </c>
      <c r="L1117" s="37" t="str">
        <f t="shared" si="34"/>
        <v>P154_G2</v>
      </c>
      <c r="M1117" s="48" t="s">
        <v>1057</v>
      </c>
      <c r="N1117" s="52" t="s">
        <v>709</v>
      </c>
      <c r="O1117" s="40"/>
      <c r="P1117" s="41" t="s">
        <v>98</v>
      </c>
      <c r="Q1117" s="42"/>
    </row>
    <row r="1118" spans="2:17" x14ac:dyDescent="0.25">
      <c r="B1118" s="34">
        <v>1113</v>
      </c>
      <c r="C1118" s="35" t="s">
        <v>658</v>
      </c>
      <c r="D1118" s="36" t="s">
        <v>659</v>
      </c>
      <c r="E1118" s="35">
        <v>6571</v>
      </c>
      <c r="F1118" s="36" t="s">
        <v>99</v>
      </c>
      <c r="G1118" s="35" t="s">
        <v>297</v>
      </c>
      <c r="H1118" s="36" t="str">
        <f t="shared" si="35"/>
        <v>HSD_6571_C1_S06</v>
      </c>
      <c r="I1118" s="35">
        <v>485</v>
      </c>
      <c r="J1118" s="37" t="s">
        <v>812</v>
      </c>
      <c r="K1118" s="38" t="s">
        <v>1068</v>
      </c>
      <c r="L1118" s="37" t="str">
        <f t="shared" si="34"/>
        <v>P154_G4</v>
      </c>
      <c r="M1118" s="48" t="s">
        <v>1057</v>
      </c>
      <c r="N1118" s="52" t="s">
        <v>709</v>
      </c>
      <c r="O1118" s="40"/>
      <c r="P1118" s="41" t="s">
        <v>98</v>
      </c>
      <c r="Q1118" s="42"/>
    </row>
    <row r="1119" spans="2:17" x14ac:dyDescent="0.25">
      <c r="B1119" s="34">
        <v>1114</v>
      </c>
      <c r="C1119" s="35" t="s">
        <v>658</v>
      </c>
      <c r="D1119" s="36" t="s">
        <v>659</v>
      </c>
      <c r="E1119" s="35">
        <v>6571</v>
      </c>
      <c r="F1119" s="36" t="s">
        <v>99</v>
      </c>
      <c r="G1119" s="35" t="s">
        <v>297</v>
      </c>
      <c r="H1119" s="36" t="str">
        <f t="shared" si="35"/>
        <v>HSD_6571_C1_S06</v>
      </c>
      <c r="I1119" s="35">
        <v>487</v>
      </c>
      <c r="J1119" s="37" t="s">
        <v>812</v>
      </c>
      <c r="K1119" s="38" t="s">
        <v>1069</v>
      </c>
      <c r="L1119" s="37" t="str">
        <f t="shared" si="34"/>
        <v>P154_G6</v>
      </c>
      <c r="M1119" s="48" t="s">
        <v>1057</v>
      </c>
      <c r="N1119" s="52" t="s">
        <v>709</v>
      </c>
      <c r="O1119" s="40"/>
      <c r="P1119" s="41" t="s">
        <v>98</v>
      </c>
      <c r="Q1119" s="42"/>
    </row>
    <row r="1120" spans="2:17" x14ac:dyDescent="0.25">
      <c r="B1120" s="34">
        <v>1115</v>
      </c>
      <c r="C1120" s="35" t="s">
        <v>658</v>
      </c>
      <c r="D1120" s="36" t="s">
        <v>659</v>
      </c>
      <c r="E1120" s="35">
        <v>6571</v>
      </c>
      <c r="F1120" s="36" t="s">
        <v>99</v>
      </c>
      <c r="G1120" s="35" t="s">
        <v>297</v>
      </c>
      <c r="H1120" s="36" t="str">
        <f t="shared" si="35"/>
        <v>HSD_6571_C1_S06</v>
      </c>
      <c r="I1120" s="35">
        <v>489</v>
      </c>
      <c r="J1120" s="37" t="s">
        <v>812</v>
      </c>
      <c r="K1120" s="38" t="s">
        <v>1070</v>
      </c>
      <c r="L1120" s="37" t="str">
        <f t="shared" si="34"/>
        <v>P154_G8</v>
      </c>
      <c r="M1120" s="48" t="s">
        <v>1057</v>
      </c>
      <c r="N1120" s="52" t="s">
        <v>709</v>
      </c>
      <c r="O1120" s="40"/>
      <c r="P1120" s="41" t="s">
        <v>98</v>
      </c>
      <c r="Q1120" s="42"/>
    </row>
    <row r="1121" spans="2:17" x14ac:dyDescent="0.25">
      <c r="B1121" s="34">
        <v>1116</v>
      </c>
      <c r="C1121" s="35" t="s">
        <v>658</v>
      </c>
      <c r="D1121" s="36" t="s">
        <v>659</v>
      </c>
      <c r="E1121" s="35">
        <v>6571</v>
      </c>
      <c r="F1121" s="36" t="s">
        <v>99</v>
      </c>
      <c r="G1121" s="35" t="s">
        <v>297</v>
      </c>
      <c r="H1121" s="36" t="str">
        <f t="shared" si="35"/>
        <v>HSD_6571_C1_S06</v>
      </c>
      <c r="I1121" s="35">
        <v>491</v>
      </c>
      <c r="J1121" s="37" t="s">
        <v>812</v>
      </c>
      <c r="K1121" s="38" t="s">
        <v>1071</v>
      </c>
      <c r="L1121" s="37" t="str">
        <f t="shared" si="34"/>
        <v>P154_H1</v>
      </c>
      <c r="M1121" s="48" t="s">
        <v>1057</v>
      </c>
      <c r="N1121" s="52" t="s">
        <v>709</v>
      </c>
      <c r="O1121" s="40"/>
      <c r="P1121" s="41" t="s">
        <v>98</v>
      </c>
      <c r="Q1121" s="42"/>
    </row>
    <row r="1122" spans="2:17" x14ac:dyDescent="0.25">
      <c r="B1122" s="34">
        <v>1117</v>
      </c>
      <c r="C1122" s="35" t="s">
        <v>658</v>
      </c>
      <c r="D1122" s="36" t="s">
        <v>659</v>
      </c>
      <c r="E1122" s="35">
        <v>6571</v>
      </c>
      <c r="F1122" s="36" t="s">
        <v>99</v>
      </c>
      <c r="G1122" s="35" t="s">
        <v>297</v>
      </c>
      <c r="H1122" s="36" t="str">
        <f t="shared" si="35"/>
        <v>HSD_6571_C1_S06</v>
      </c>
      <c r="I1122" s="35">
        <v>493</v>
      </c>
      <c r="J1122" s="37" t="s">
        <v>812</v>
      </c>
      <c r="K1122" s="38" t="s">
        <v>1072</v>
      </c>
      <c r="L1122" s="37" t="str">
        <f t="shared" si="34"/>
        <v>P154_H3</v>
      </c>
      <c r="M1122" s="48" t="s">
        <v>1057</v>
      </c>
      <c r="N1122" s="52" t="s">
        <v>709</v>
      </c>
      <c r="O1122" s="40"/>
      <c r="P1122" s="41" t="s">
        <v>98</v>
      </c>
      <c r="Q1122" s="42"/>
    </row>
    <row r="1123" spans="2:17" x14ac:dyDescent="0.25">
      <c r="B1123" s="34">
        <v>1118</v>
      </c>
      <c r="C1123" s="35" t="s">
        <v>658</v>
      </c>
      <c r="D1123" s="36" t="s">
        <v>659</v>
      </c>
      <c r="E1123" s="35">
        <v>6571</v>
      </c>
      <c r="F1123" s="36" t="s">
        <v>99</v>
      </c>
      <c r="G1123" s="35" t="s">
        <v>297</v>
      </c>
      <c r="H1123" s="36" t="str">
        <f t="shared" si="35"/>
        <v>HSD_6571_C1_S06</v>
      </c>
      <c r="I1123" s="35">
        <v>495</v>
      </c>
      <c r="J1123" s="37" t="s">
        <v>812</v>
      </c>
      <c r="K1123" s="38" t="s">
        <v>1073</v>
      </c>
      <c r="L1123" s="37" t="str">
        <f t="shared" si="34"/>
        <v>P154_H5</v>
      </c>
      <c r="M1123" s="48" t="s">
        <v>1057</v>
      </c>
      <c r="N1123" s="52" t="s">
        <v>709</v>
      </c>
      <c r="O1123" s="40"/>
      <c r="P1123" s="41" t="s">
        <v>98</v>
      </c>
      <c r="Q1123" s="42"/>
    </row>
    <row r="1124" spans="2:17" x14ac:dyDescent="0.25">
      <c r="B1124" s="34">
        <v>1119</v>
      </c>
      <c r="C1124" s="35" t="s">
        <v>658</v>
      </c>
      <c r="D1124" s="36" t="s">
        <v>659</v>
      </c>
      <c r="E1124" s="35">
        <v>6571</v>
      </c>
      <c r="F1124" s="36" t="s">
        <v>99</v>
      </c>
      <c r="G1124" s="35" t="s">
        <v>297</v>
      </c>
      <c r="H1124" s="36" t="str">
        <f t="shared" si="35"/>
        <v>HSD_6571_C1_S06</v>
      </c>
      <c r="I1124" s="35">
        <v>497</v>
      </c>
      <c r="J1124" s="37" t="s">
        <v>812</v>
      </c>
      <c r="K1124" s="38" t="s">
        <v>1074</v>
      </c>
      <c r="L1124" s="37" t="str">
        <f t="shared" si="34"/>
        <v>P154_H7</v>
      </c>
      <c r="M1124" s="48" t="s">
        <v>1057</v>
      </c>
      <c r="N1124" s="52" t="s">
        <v>709</v>
      </c>
      <c r="O1124" s="40"/>
      <c r="P1124" s="41" t="s">
        <v>98</v>
      </c>
      <c r="Q1124" s="42"/>
    </row>
    <row r="1125" spans="2:17" x14ac:dyDescent="0.25">
      <c r="B1125" s="34">
        <v>1120</v>
      </c>
      <c r="C1125" s="35" t="s">
        <v>658</v>
      </c>
      <c r="D1125" s="36" t="s">
        <v>659</v>
      </c>
      <c r="E1125" s="35">
        <v>6571</v>
      </c>
      <c r="F1125" s="36" t="s">
        <v>99</v>
      </c>
      <c r="G1125" s="35" t="s">
        <v>297</v>
      </c>
      <c r="H1125" s="36" t="str">
        <f t="shared" si="35"/>
        <v>HSD_6571_C1_S06</v>
      </c>
      <c r="I1125" s="35">
        <v>499</v>
      </c>
      <c r="J1125" s="37" t="s">
        <v>812</v>
      </c>
      <c r="K1125" s="38" t="s">
        <v>1075</v>
      </c>
      <c r="L1125" s="37" t="str">
        <f t="shared" si="34"/>
        <v>P154_H9</v>
      </c>
      <c r="M1125" s="48" t="s">
        <v>1057</v>
      </c>
      <c r="N1125" s="52" t="s">
        <v>709</v>
      </c>
      <c r="O1125" s="40"/>
      <c r="P1125" s="41" t="s">
        <v>98</v>
      </c>
      <c r="Q1125" s="42"/>
    </row>
    <row r="1126" spans="2:17" x14ac:dyDescent="0.25">
      <c r="B1126" s="25">
        <v>1121</v>
      </c>
      <c r="C1126" s="26" t="s">
        <v>890</v>
      </c>
      <c r="D1126" s="17" t="s">
        <v>891</v>
      </c>
      <c r="E1126" s="26">
        <v>6368</v>
      </c>
      <c r="F1126" s="17" t="s">
        <v>99</v>
      </c>
      <c r="G1126" s="26" t="s">
        <v>291</v>
      </c>
      <c r="H1126" s="17" t="str">
        <f t="shared" si="35"/>
        <v>DAQ_6368_C1_S09</v>
      </c>
      <c r="I1126" s="26">
        <v>536</v>
      </c>
      <c r="J1126" s="18" t="s">
        <v>901</v>
      </c>
      <c r="K1126" s="27" t="s">
        <v>75</v>
      </c>
      <c r="L1126" s="18" t="str">
        <f t="shared" si="34"/>
        <v>P115_A1</v>
      </c>
      <c r="M1126" s="43" t="s">
        <v>1057</v>
      </c>
      <c r="N1126" s="53" t="s">
        <v>709</v>
      </c>
      <c r="O1126" s="33"/>
      <c r="P1126" s="41" t="s">
        <v>98</v>
      </c>
      <c r="Q1126" s="32"/>
    </row>
    <row r="1127" spans="2:17" x14ac:dyDescent="0.25">
      <c r="B1127" s="25">
        <v>1122</v>
      </c>
      <c r="C1127" s="26" t="s">
        <v>890</v>
      </c>
      <c r="D1127" s="17" t="s">
        <v>891</v>
      </c>
      <c r="E1127" s="26">
        <v>6368</v>
      </c>
      <c r="F1127" s="17" t="s">
        <v>99</v>
      </c>
      <c r="G1127" s="26" t="s">
        <v>291</v>
      </c>
      <c r="H1127" s="17" t="str">
        <f t="shared" si="35"/>
        <v>DAQ_6368_C1_S09</v>
      </c>
      <c r="I1127" s="26">
        <v>539</v>
      </c>
      <c r="J1127" s="18" t="s">
        <v>901</v>
      </c>
      <c r="K1127" s="27" t="s">
        <v>101</v>
      </c>
      <c r="L1127" s="18" t="str">
        <f t="shared" si="34"/>
        <v>P115_A4</v>
      </c>
      <c r="M1127" s="43" t="s">
        <v>1057</v>
      </c>
      <c r="N1127" s="53" t="s">
        <v>709</v>
      </c>
      <c r="O1127" s="33"/>
      <c r="P1127" s="41" t="s">
        <v>98</v>
      </c>
      <c r="Q1127" s="32"/>
    </row>
    <row r="1128" spans="2:17" x14ac:dyDescent="0.25">
      <c r="B1128" s="25">
        <v>1123</v>
      </c>
      <c r="C1128" s="26" t="s">
        <v>890</v>
      </c>
      <c r="D1128" s="17" t="s">
        <v>891</v>
      </c>
      <c r="E1128" s="26">
        <v>6368</v>
      </c>
      <c r="F1128" s="17" t="s">
        <v>99</v>
      </c>
      <c r="G1128" s="26" t="s">
        <v>291</v>
      </c>
      <c r="H1128" s="17" t="str">
        <f t="shared" si="35"/>
        <v>DAQ_6368_C1_S09</v>
      </c>
      <c r="I1128" s="26">
        <v>542</v>
      </c>
      <c r="J1128" s="18" t="s">
        <v>901</v>
      </c>
      <c r="K1128" s="27" t="s">
        <v>80</v>
      </c>
      <c r="L1128" s="18" t="str">
        <f t="shared" si="34"/>
        <v>P115_B1</v>
      </c>
      <c r="M1128" s="43" t="s">
        <v>1057</v>
      </c>
      <c r="N1128" s="53" t="s">
        <v>709</v>
      </c>
      <c r="O1128" s="33"/>
      <c r="P1128" s="41" t="s">
        <v>98</v>
      </c>
      <c r="Q1128" s="32"/>
    </row>
    <row r="1129" spans="2:17" x14ac:dyDescent="0.25">
      <c r="B1129" s="25">
        <v>1124</v>
      </c>
      <c r="C1129" s="26" t="s">
        <v>890</v>
      </c>
      <c r="D1129" s="17" t="s">
        <v>891</v>
      </c>
      <c r="E1129" s="26">
        <v>6368</v>
      </c>
      <c r="F1129" s="17" t="s">
        <v>99</v>
      </c>
      <c r="G1129" s="26" t="s">
        <v>291</v>
      </c>
      <c r="H1129" s="17" t="str">
        <f t="shared" si="35"/>
        <v>DAQ_6368_C1_S09</v>
      </c>
      <c r="I1129" s="26">
        <v>545</v>
      </c>
      <c r="J1129" s="18" t="s">
        <v>901</v>
      </c>
      <c r="K1129" s="27" t="s">
        <v>223</v>
      </c>
      <c r="L1129" s="18" t="str">
        <f t="shared" si="34"/>
        <v>P115_B4</v>
      </c>
      <c r="M1129" s="43" t="s">
        <v>1057</v>
      </c>
      <c r="N1129" s="53" t="s">
        <v>709</v>
      </c>
      <c r="O1129" s="33"/>
      <c r="P1129" s="41" t="s">
        <v>98</v>
      </c>
      <c r="Q1129" s="32"/>
    </row>
    <row r="1130" spans="2:17" x14ac:dyDescent="0.25">
      <c r="B1130" s="25">
        <v>1125</v>
      </c>
      <c r="C1130" s="26" t="s">
        <v>890</v>
      </c>
      <c r="D1130" s="17" t="s">
        <v>891</v>
      </c>
      <c r="E1130" s="26">
        <v>6368</v>
      </c>
      <c r="F1130" s="17" t="s">
        <v>99</v>
      </c>
      <c r="G1130" s="26" t="s">
        <v>291</v>
      </c>
      <c r="H1130" s="17" t="str">
        <f t="shared" si="35"/>
        <v>DAQ_6368_C1_S09</v>
      </c>
      <c r="I1130" s="26">
        <v>548</v>
      </c>
      <c r="J1130" s="18" t="s">
        <v>901</v>
      </c>
      <c r="K1130" s="27" t="s">
        <v>99</v>
      </c>
      <c r="L1130" s="18" t="str">
        <f t="shared" si="34"/>
        <v>P115_C1</v>
      </c>
      <c r="M1130" s="43" t="s">
        <v>1057</v>
      </c>
      <c r="N1130" s="53" t="s">
        <v>709</v>
      </c>
      <c r="O1130" s="33"/>
      <c r="P1130" s="41" t="s">
        <v>98</v>
      </c>
      <c r="Q1130" s="32"/>
    </row>
    <row r="1131" spans="2:17" x14ac:dyDescent="0.25">
      <c r="B1131" s="25">
        <v>1126</v>
      </c>
      <c r="C1131" s="26" t="s">
        <v>890</v>
      </c>
      <c r="D1131" s="17" t="s">
        <v>891</v>
      </c>
      <c r="E1131" s="26">
        <v>6368</v>
      </c>
      <c r="F1131" s="17" t="s">
        <v>99</v>
      </c>
      <c r="G1131" s="26" t="s">
        <v>291</v>
      </c>
      <c r="H1131" s="17" t="str">
        <f t="shared" si="35"/>
        <v>DAQ_6368_C1_S09</v>
      </c>
      <c r="I1131" s="26">
        <v>551</v>
      </c>
      <c r="J1131" s="18" t="s">
        <v>901</v>
      </c>
      <c r="K1131" s="27" t="s">
        <v>221</v>
      </c>
      <c r="L1131" s="18" t="str">
        <f t="shared" si="34"/>
        <v>P115_C4</v>
      </c>
      <c r="M1131" s="43" t="s">
        <v>1057</v>
      </c>
      <c r="N1131" s="53" t="s">
        <v>709</v>
      </c>
      <c r="O1131" s="33"/>
      <c r="P1131" s="41" t="s">
        <v>98</v>
      </c>
      <c r="Q1131" s="32"/>
    </row>
    <row r="1132" spans="2:17" x14ac:dyDescent="0.25">
      <c r="B1132" s="25">
        <v>1127</v>
      </c>
      <c r="C1132" s="26" t="s">
        <v>890</v>
      </c>
      <c r="D1132" s="17" t="s">
        <v>891</v>
      </c>
      <c r="E1132" s="26">
        <v>6368</v>
      </c>
      <c r="F1132" s="17" t="s">
        <v>99</v>
      </c>
      <c r="G1132" s="26" t="s">
        <v>291</v>
      </c>
      <c r="H1132" s="17" t="str">
        <f t="shared" si="35"/>
        <v>DAQ_6368_C1_S09</v>
      </c>
      <c r="I1132" s="26">
        <v>554</v>
      </c>
      <c r="J1132" s="18" t="s">
        <v>901</v>
      </c>
      <c r="K1132" s="27" t="s">
        <v>115</v>
      </c>
      <c r="L1132" s="18" t="str">
        <f t="shared" si="34"/>
        <v>P115_D1</v>
      </c>
      <c r="M1132" s="43" t="s">
        <v>1057</v>
      </c>
      <c r="N1132" s="53" t="s">
        <v>709</v>
      </c>
      <c r="O1132" s="33"/>
      <c r="P1132" s="41" t="s">
        <v>98</v>
      </c>
      <c r="Q1132" s="32"/>
    </row>
    <row r="1133" spans="2:17" x14ac:dyDescent="0.25">
      <c r="B1133" s="25">
        <v>1128</v>
      </c>
      <c r="C1133" s="26" t="s">
        <v>890</v>
      </c>
      <c r="D1133" s="17" t="s">
        <v>891</v>
      </c>
      <c r="E1133" s="26">
        <v>6368</v>
      </c>
      <c r="F1133" s="17" t="s">
        <v>99</v>
      </c>
      <c r="G1133" s="26" t="s">
        <v>291</v>
      </c>
      <c r="H1133" s="17" t="str">
        <f t="shared" si="35"/>
        <v>DAQ_6368_C1_S09</v>
      </c>
      <c r="I1133" s="26">
        <v>557</v>
      </c>
      <c r="J1133" s="18" t="s">
        <v>901</v>
      </c>
      <c r="K1133" s="27" t="s">
        <v>168</v>
      </c>
      <c r="L1133" s="18" t="str">
        <f t="shared" si="34"/>
        <v>P115_D4</v>
      </c>
      <c r="M1133" s="43" t="s">
        <v>1057</v>
      </c>
      <c r="N1133" s="53" t="s">
        <v>709</v>
      </c>
      <c r="O1133" s="33"/>
      <c r="P1133" s="41" t="s">
        <v>98</v>
      </c>
      <c r="Q1133" s="32"/>
    </row>
    <row r="1134" spans="2:17" x14ac:dyDescent="0.25">
      <c r="B1134" s="25">
        <v>1129</v>
      </c>
      <c r="C1134" s="26" t="s">
        <v>890</v>
      </c>
      <c r="D1134" s="17" t="s">
        <v>891</v>
      </c>
      <c r="E1134" s="26">
        <v>6368</v>
      </c>
      <c r="F1134" s="17" t="s">
        <v>99</v>
      </c>
      <c r="G1134" s="26" t="s">
        <v>291</v>
      </c>
      <c r="H1134" s="17" t="str">
        <f t="shared" si="35"/>
        <v>DAQ_6368_C1_S09</v>
      </c>
      <c r="I1134" s="26">
        <v>560</v>
      </c>
      <c r="J1134" s="18" t="s">
        <v>901</v>
      </c>
      <c r="K1134" s="27" t="s">
        <v>119</v>
      </c>
      <c r="L1134" s="18" t="str">
        <f t="shared" si="34"/>
        <v>P115_E1</v>
      </c>
      <c r="M1134" s="43" t="s">
        <v>1057</v>
      </c>
      <c r="N1134" s="53" t="s">
        <v>709</v>
      </c>
      <c r="O1134" s="33"/>
      <c r="P1134" s="41" t="s">
        <v>98</v>
      </c>
      <c r="Q1134" s="32"/>
    </row>
    <row r="1135" spans="2:17" x14ac:dyDescent="0.25">
      <c r="B1135" s="25">
        <v>1130</v>
      </c>
      <c r="C1135" s="26" t="s">
        <v>890</v>
      </c>
      <c r="D1135" s="17" t="s">
        <v>891</v>
      </c>
      <c r="E1135" s="26">
        <v>6368</v>
      </c>
      <c r="F1135" s="17" t="s">
        <v>99</v>
      </c>
      <c r="G1135" s="26" t="s">
        <v>291</v>
      </c>
      <c r="H1135" s="17" t="str">
        <f t="shared" si="35"/>
        <v>DAQ_6368_C1_S09</v>
      </c>
      <c r="I1135" s="26">
        <v>563</v>
      </c>
      <c r="J1135" s="18" t="s">
        <v>901</v>
      </c>
      <c r="K1135" s="27" t="s">
        <v>159</v>
      </c>
      <c r="L1135" s="18" t="str">
        <f t="shared" si="34"/>
        <v>P115_E4</v>
      </c>
      <c r="M1135" s="43" t="s">
        <v>1057</v>
      </c>
      <c r="N1135" s="53" t="s">
        <v>709</v>
      </c>
      <c r="O1135" s="33"/>
      <c r="P1135" s="41" t="s">
        <v>98</v>
      </c>
      <c r="Q1135" s="32"/>
    </row>
    <row r="1136" spans="2:17" x14ac:dyDescent="0.25">
      <c r="B1136" s="25">
        <v>1131</v>
      </c>
      <c r="C1136" s="26" t="s">
        <v>890</v>
      </c>
      <c r="D1136" s="17" t="s">
        <v>891</v>
      </c>
      <c r="E1136" s="26">
        <v>6368</v>
      </c>
      <c r="F1136" s="17" t="s">
        <v>99</v>
      </c>
      <c r="G1136" s="26" t="s">
        <v>291</v>
      </c>
      <c r="H1136" s="17" t="str">
        <f t="shared" si="35"/>
        <v>DAQ_6368_C1_S09</v>
      </c>
      <c r="I1136" s="26">
        <v>566</v>
      </c>
      <c r="J1136" s="18" t="s">
        <v>901</v>
      </c>
      <c r="K1136" s="27" t="s">
        <v>121</v>
      </c>
      <c r="L1136" s="18" t="str">
        <f t="shared" si="34"/>
        <v>P115_F1</v>
      </c>
      <c r="M1136" s="43" t="s">
        <v>1057</v>
      </c>
      <c r="N1136" s="53" t="s">
        <v>709</v>
      </c>
      <c r="O1136" s="33"/>
      <c r="P1136" s="41" t="s">
        <v>98</v>
      </c>
      <c r="Q1136" s="32"/>
    </row>
    <row r="1137" spans="2:17" x14ac:dyDescent="0.25">
      <c r="B1137" s="25">
        <v>1132</v>
      </c>
      <c r="C1137" s="26" t="s">
        <v>890</v>
      </c>
      <c r="D1137" s="17" t="s">
        <v>891</v>
      </c>
      <c r="E1137" s="26">
        <v>6368</v>
      </c>
      <c r="F1137" s="17" t="s">
        <v>99</v>
      </c>
      <c r="G1137" s="26" t="s">
        <v>291</v>
      </c>
      <c r="H1137" s="17" t="str">
        <f t="shared" si="35"/>
        <v>DAQ_6368_C1_S09</v>
      </c>
      <c r="I1137" s="26">
        <v>569</v>
      </c>
      <c r="J1137" s="18" t="s">
        <v>901</v>
      </c>
      <c r="K1137" s="27" t="s">
        <v>128</v>
      </c>
      <c r="L1137" s="18" t="str">
        <f t="shared" si="34"/>
        <v>P115_F4</v>
      </c>
      <c r="M1137" s="43" t="s">
        <v>1057</v>
      </c>
      <c r="N1137" s="53" t="s">
        <v>709</v>
      </c>
      <c r="O1137" s="33"/>
      <c r="P1137" s="41" t="s">
        <v>98</v>
      </c>
      <c r="Q1137" s="32"/>
    </row>
    <row r="1138" spans="2:17" x14ac:dyDescent="0.25">
      <c r="B1138" s="25">
        <v>1133</v>
      </c>
      <c r="C1138" s="26" t="s">
        <v>890</v>
      </c>
      <c r="D1138" s="17" t="s">
        <v>891</v>
      </c>
      <c r="E1138" s="26">
        <v>6368</v>
      </c>
      <c r="F1138" s="17" t="s">
        <v>99</v>
      </c>
      <c r="G1138" s="26" t="s">
        <v>291</v>
      </c>
      <c r="H1138" s="17" t="str">
        <f t="shared" si="35"/>
        <v>DAQ_6368_C1_S09</v>
      </c>
      <c r="I1138" s="26">
        <v>572</v>
      </c>
      <c r="J1138" s="18" t="s">
        <v>892</v>
      </c>
      <c r="K1138" s="27" t="s">
        <v>75</v>
      </c>
      <c r="L1138" s="18" t="str">
        <f t="shared" si="34"/>
        <v>P127_A1</v>
      </c>
      <c r="M1138" s="43" t="s">
        <v>1057</v>
      </c>
      <c r="N1138" s="53" t="s">
        <v>709</v>
      </c>
      <c r="O1138" s="33"/>
      <c r="P1138" s="41" t="s">
        <v>98</v>
      </c>
      <c r="Q1138" s="32"/>
    </row>
    <row r="1139" spans="2:17" x14ac:dyDescent="0.25">
      <c r="B1139" s="25">
        <v>1134</v>
      </c>
      <c r="C1139" s="26" t="s">
        <v>890</v>
      </c>
      <c r="D1139" s="17" t="s">
        <v>891</v>
      </c>
      <c r="E1139" s="26">
        <v>6368</v>
      </c>
      <c r="F1139" s="17" t="s">
        <v>99</v>
      </c>
      <c r="G1139" s="26" t="s">
        <v>291</v>
      </c>
      <c r="H1139" s="17" t="str">
        <f t="shared" si="35"/>
        <v>DAQ_6368_C1_S09</v>
      </c>
      <c r="I1139" s="26">
        <v>575</v>
      </c>
      <c r="J1139" s="18" t="s">
        <v>892</v>
      </c>
      <c r="K1139" s="27" t="s">
        <v>101</v>
      </c>
      <c r="L1139" s="18" t="str">
        <f t="shared" si="34"/>
        <v>P127_A4</v>
      </c>
      <c r="M1139" s="43" t="s">
        <v>1057</v>
      </c>
      <c r="N1139" s="53" t="s">
        <v>709</v>
      </c>
      <c r="O1139" s="33"/>
      <c r="P1139" s="41" t="s">
        <v>98</v>
      </c>
      <c r="Q1139" s="32"/>
    </row>
    <row r="1140" spans="2:17" x14ac:dyDescent="0.25">
      <c r="B1140" s="25">
        <v>1135</v>
      </c>
      <c r="C1140" s="26" t="s">
        <v>890</v>
      </c>
      <c r="D1140" s="17" t="s">
        <v>891</v>
      </c>
      <c r="E1140" s="26">
        <v>6368</v>
      </c>
      <c r="F1140" s="17" t="s">
        <v>99</v>
      </c>
      <c r="G1140" s="26" t="s">
        <v>291</v>
      </c>
      <c r="H1140" s="17" t="str">
        <f t="shared" si="35"/>
        <v>DAQ_6368_C1_S09</v>
      </c>
      <c r="I1140" s="26">
        <v>578</v>
      </c>
      <c r="J1140" s="18" t="s">
        <v>892</v>
      </c>
      <c r="K1140" s="27" t="s">
        <v>80</v>
      </c>
      <c r="L1140" s="18" t="str">
        <f t="shared" si="34"/>
        <v>P127_B1</v>
      </c>
      <c r="M1140" s="43" t="s">
        <v>1057</v>
      </c>
      <c r="N1140" s="53" t="s">
        <v>709</v>
      </c>
      <c r="O1140" s="33"/>
      <c r="P1140" s="41" t="s">
        <v>98</v>
      </c>
      <c r="Q1140" s="32"/>
    </row>
    <row r="1141" spans="2:17" x14ac:dyDescent="0.25">
      <c r="B1141" s="25">
        <v>1136</v>
      </c>
      <c r="C1141" s="26" t="s">
        <v>890</v>
      </c>
      <c r="D1141" s="17" t="s">
        <v>891</v>
      </c>
      <c r="E1141" s="26">
        <v>6368</v>
      </c>
      <c r="F1141" s="17" t="s">
        <v>99</v>
      </c>
      <c r="G1141" s="26" t="s">
        <v>291</v>
      </c>
      <c r="H1141" s="17" t="str">
        <f t="shared" si="35"/>
        <v>DAQ_6368_C1_S09</v>
      </c>
      <c r="I1141" s="26">
        <v>581</v>
      </c>
      <c r="J1141" s="18" t="s">
        <v>892</v>
      </c>
      <c r="K1141" s="27" t="s">
        <v>223</v>
      </c>
      <c r="L1141" s="18" t="str">
        <f t="shared" si="34"/>
        <v>P127_B4</v>
      </c>
      <c r="M1141" s="43" t="s">
        <v>1057</v>
      </c>
      <c r="N1141" s="53" t="s">
        <v>709</v>
      </c>
      <c r="O1141" s="33"/>
      <c r="P1141" s="41" t="s">
        <v>98</v>
      </c>
      <c r="Q1141" s="32"/>
    </row>
    <row r="1142" spans="2:17" x14ac:dyDescent="0.25">
      <c r="B1142" s="25">
        <v>1137</v>
      </c>
      <c r="C1142" s="26" t="s">
        <v>890</v>
      </c>
      <c r="D1142" s="17" t="s">
        <v>891</v>
      </c>
      <c r="E1142" s="26">
        <v>6368</v>
      </c>
      <c r="F1142" s="17" t="s">
        <v>99</v>
      </c>
      <c r="G1142" s="26" t="s">
        <v>291</v>
      </c>
      <c r="H1142" s="17" t="str">
        <f t="shared" si="35"/>
        <v>DAQ_6368_C1_S09</v>
      </c>
      <c r="I1142" s="26">
        <v>584</v>
      </c>
      <c r="J1142" s="18" t="s">
        <v>892</v>
      </c>
      <c r="K1142" s="27" t="s">
        <v>99</v>
      </c>
      <c r="L1142" s="18" t="str">
        <f t="shared" si="34"/>
        <v>P127_C1</v>
      </c>
      <c r="M1142" s="43" t="s">
        <v>1057</v>
      </c>
      <c r="N1142" s="53" t="s">
        <v>709</v>
      </c>
      <c r="O1142" s="33"/>
      <c r="P1142" s="41" t="s">
        <v>98</v>
      </c>
      <c r="Q1142" s="32"/>
    </row>
    <row r="1143" spans="2:17" x14ac:dyDescent="0.25">
      <c r="B1143" s="25">
        <v>1138</v>
      </c>
      <c r="C1143" s="26" t="s">
        <v>890</v>
      </c>
      <c r="D1143" s="17" t="s">
        <v>891</v>
      </c>
      <c r="E1143" s="26">
        <v>6368</v>
      </c>
      <c r="F1143" s="17" t="s">
        <v>99</v>
      </c>
      <c r="G1143" s="26" t="s">
        <v>291</v>
      </c>
      <c r="H1143" s="17" t="str">
        <f t="shared" si="35"/>
        <v>DAQ_6368_C1_S09</v>
      </c>
      <c r="I1143" s="26">
        <v>587</v>
      </c>
      <c r="J1143" s="18" t="s">
        <v>892</v>
      </c>
      <c r="K1143" s="27" t="s">
        <v>221</v>
      </c>
      <c r="L1143" s="18" t="str">
        <f t="shared" si="34"/>
        <v>P127_C4</v>
      </c>
      <c r="M1143" s="43" t="s">
        <v>1057</v>
      </c>
      <c r="N1143" s="53" t="s">
        <v>709</v>
      </c>
      <c r="O1143" s="33"/>
      <c r="P1143" s="41" t="s">
        <v>98</v>
      </c>
      <c r="Q1143" s="32"/>
    </row>
    <row r="1144" spans="2:17" x14ac:dyDescent="0.25">
      <c r="B1144" s="25">
        <v>1139</v>
      </c>
      <c r="C1144" s="26" t="s">
        <v>890</v>
      </c>
      <c r="D1144" s="17" t="s">
        <v>891</v>
      </c>
      <c r="E1144" s="26">
        <v>6368</v>
      </c>
      <c r="F1144" s="17" t="s">
        <v>99</v>
      </c>
      <c r="G1144" s="26" t="s">
        <v>291</v>
      </c>
      <c r="H1144" s="17" t="str">
        <f t="shared" si="35"/>
        <v>DAQ_6368_C1_S09</v>
      </c>
      <c r="I1144" s="26">
        <v>590</v>
      </c>
      <c r="J1144" s="18" t="s">
        <v>892</v>
      </c>
      <c r="K1144" s="27" t="s">
        <v>115</v>
      </c>
      <c r="L1144" s="18" t="str">
        <f t="shared" si="34"/>
        <v>P127_D1</v>
      </c>
      <c r="M1144" s="43" t="s">
        <v>1057</v>
      </c>
      <c r="N1144" s="53" t="s">
        <v>709</v>
      </c>
      <c r="O1144" s="33"/>
      <c r="P1144" s="41" t="s">
        <v>98</v>
      </c>
      <c r="Q1144" s="32"/>
    </row>
    <row r="1145" spans="2:17" x14ac:dyDescent="0.25">
      <c r="B1145" s="25">
        <v>1140</v>
      </c>
      <c r="C1145" s="26" t="s">
        <v>890</v>
      </c>
      <c r="D1145" s="17" t="s">
        <v>891</v>
      </c>
      <c r="E1145" s="26">
        <v>6368</v>
      </c>
      <c r="F1145" s="17" t="s">
        <v>99</v>
      </c>
      <c r="G1145" s="26" t="s">
        <v>291</v>
      </c>
      <c r="H1145" s="17" t="str">
        <f t="shared" si="35"/>
        <v>DAQ_6368_C1_S09</v>
      </c>
      <c r="I1145" s="26">
        <v>593</v>
      </c>
      <c r="J1145" s="18" t="s">
        <v>892</v>
      </c>
      <c r="K1145" s="27" t="s">
        <v>168</v>
      </c>
      <c r="L1145" s="18" t="str">
        <f t="shared" si="34"/>
        <v>P127_D4</v>
      </c>
      <c r="M1145" s="43" t="s">
        <v>1057</v>
      </c>
      <c r="N1145" s="53" t="s">
        <v>709</v>
      </c>
      <c r="O1145" s="33"/>
      <c r="P1145" s="41" t="s">
        <v>98</v>
      </c>
      <c r="Q1145" s="32"/>
    </row>
    <row r="1146" spans="2:17" x14ac:dyDescent="0.25">
      <c r="B1146" s="25">
        <v>1141</v>
      </c>
      <c r="C1146" s="26" t="s">
        <v>890</v>
      </c>
      <c r="D1146" s="17" t="s">
        <v>891</v>
      </c>
      <c r="E1146" s="26">
        <v>6368</v>
      </c>
      <c r="F1146" s="17" t="s">
        <v>99</v>
      </c>
      <c r="G1146" s="26" t="s">
        <v>291</v>
      </c>
      <c r="H1146" s="17" t="str">
        <f t="shared" si="35"/>
        <v>DAQ_6368_C1_S09</v>
      </c>
      <c r="I1146" s="26">
        <v>596</v>
      </c>
      <c r="J1146" s="18" t="s">
        <v>892</v>
      </c>
      <c r="K1146" s="27" t="s">
        <v>119</v>
      </c>
      <c r="L1146" s="18" t="str">
        <f t="shared" si="34"/>
        <v>P127_E1</v>
      </c>
      <c r="M1146" s="43" t="s">
        <v>1057</v>
      </c>
      <c r="N1146" s="53" t="s">
        <v>709</v>
      </c>
      <c r="O1146" s="33"/>
      <c r="P1146" s="41" t="s">
        <v>98</v>
      </c>
      <c r="Q1146" s="32"/>
    </row>
    <row r="1147" spans="2:17" x14ac:dyDescent="0.25">
      <c r="B1147" s="25">
        <v>1142</v>
      </c>
      <c r="C1147" s="26" t="s">
        <v>890</v>
      </c>
      <c r="D1147" s="17" t="s">
        <v>891</v>
      </c>
      <c r="E1147" s="26">
        <v>6368</v>
      </c>
      <c r="F1147" s="17" t="s">
        <v>99</v>
      </c>
      <c r="G1147" s="26" t="s">
        <v>291</v>
      </c>
      <c r="H1147" s="17" t="str">
        <f t="shared" si="35"/>
        <v>DAQ_6368_C1_S09</v>
      </c>
      <c r="I1147" s="26">
        <v>599</v>
      </c>
      <c r="J1147" s="18" t="s">
        <v>892</v>
      </c>
      <c r="K1147" s="27" t="s">
        <v>159</v>
      </c>
      <c r="L1147" s="18" t="str">
        <f t="shared" si="34"/>
        <v>P127_E4</v>
      </c>
      <c r="M1147" s="43" t="s">
        <v>1057</v>
      </c>
      <c r="N1147" s="53" t="s">
        <v>709</v>
      </c>
      <c r="O1147" s="33"/>
      <c r="P1147" s="41" t="s">
        <v>98</v>
      </c>
      <c r="Q1147" s="32"/>
    </row>
    <row r="1148" spans="2:17" x14ac:dyDescent="0.25">
      <c r="B1148" s="25">
        <v>1143</v>
      </c>
      <c r="C1148" s="26" t="s">
        <v>890</v>
      </c>
      <c r="D1148" s="17" t="s">
        <v>891</v>
      </c>
      <c r="E1148" s="26">
        <v>6368</v>
      </c>
      <c r="F1148" s="17" t="s">
        <v>99</v>
      </c>
      <c r="G1148" s="26" t="s">
        <v>291</v>
      </c>
      <c r="H1148" s="17" t="str">
        <f t="shared" si="35"/>
        <v>DAQ_6368_C1_S09</v>
      </c>
      <c r="I1148" s="26">
        <v>602</v>
      </c>
      <c r="J1148" s="18" t="s">
        <v>892</v>
      </c>
      <c r="K1148" s="27" t="s">
        <v>121</v>
      </c>
      <c r="L1148" s="18" t="str">
        <f t="shared" si="34"/>
        <v>P127_F1</v>
      </c>
      <c r="M1148" s="43" t="s">
        <v>1057</v>
      </c>
      <c r="N1148" s="53" t="s">
        <v>709</v>
      </c>
      <c r="O1148" s="33"/>
      <c r="P1148" s="41" t="s">
        <v>98</v>
      </c>
      <c r="Q1148" s="32"/>
    </row>
    <row r="1149" spans="2:17" x14ac:dyDescent="0.25">
      <c r="B1149" s="25">
        <v>1144</v>
      </c>
      <c r="C1149" s="26" t="s">
        <v>890</v>
      </c>
      <c r="D1149" s="17" t="s">
        <v>891</v>
      </c>
      <c r="E1149" s="26">
        <v>6368</v>
      </c>
      <c r="F1149" s="17" t="s">
        <v>99</v>
      </c>
      <c r="G1149" s="26" t="s">
        <v>291</v>
      </c>
      <c r="H1149" s="17" t="str">
        <f t="shared" si="35"/>
        <v>DAQ_6368_C1_S09</v>
      </c>
      <c r="I1149" s="26">
        <v>605</v>
      </c>
      <c r="J1149" s="18" t="s">
        <v>892</v>
      </c>
      <c r="K1149" s="27" t="s">
        <v>128</v>
      </c>
      <c r="L1149" s="18" t="str">
        <f t="shared" si="34"/>
        <v>P127_F4</v>
      </c>
      <c r="M1149" s="43" t="s">
        <v>1057</v>
      </c>
      <c r="N1149" s="53" t="s">
        <v>709</v>
      </c>
      <c r="O1149" s="33"/>
      <c r="P1149" s="41" t="s">
        <v>98</v>
      </c>
      <c r="Q1149" s="32"/>
    </row>
    <row r="1150" spans="2:17" x14ac:dyDescent="0.25">
      <c r="B1150" s="34">
        <v>1145</v>
      </c>
      <c r="C1150" s="35" t="s">
        <v>866</v>
      </c>
      <c r="D1150" s="36" t="s">
        <v>867</v>
      </c>
      <c r="E1150" s="35">
        <v>5172</v>
      </c>
      <c r="F1150" s="36" t="s">
        <v>99</v>
      </c>
      <c r="G1150" s="35" t="s">
        <v>304</v>
      </c>
      <c r="H1150" s="36" t="str">
        <f t="shared" si="35"/>
        <v>OSC_5172_C1_S17</v>
      </c>
      <c r="I1150" s="35">
        <v>125</v>
      </c>
      <c r="J1150" s="37" t="s">
        <v>868</v>
      </c>
      <c r="K1150" s="38" t="s">
        <v>81</v>
      </c>
      <c r="L1150" s="37" t="str">
        <f t="shared" si="34"/>
        <v>P110_A2</v>
      </c>
      <c r="M1150" s="48" t="s">
        <v>1076</v>
      </c>
      <c r="N1150" s="52" t="s">
        <v>148</v>
      </c>
      <c r="O1150" s="40"/>
      <c r="P1150" s="41" t="s">
        <v>98</v>
      </c>
      <c r="Q1150" s="42"/>
    </row>
    <row r="1151" spans="2:17" x14ac:dyDescent="0.25">
      <c r="B1151" s="34">
        <v>1146</v>
      </c>
      <c r="C1151" s="35" t="s">
        <v>866</v>
      </c>
      <c r="D1151" s="36" t="s">
        <v>867</v>
      </c>
      <c r="E1151" s="35">
        <v>5172</v>
      </c>
      <c r="F1151" s="36" t="s">
        <v>99</v>
      </c>
      <c r="G1151" s="35" t="s">
        <v>304</v>
      </c>
      <c r="H1151" s="36" t="str">
        <f t="shared" si="35"/>
        <v>OSC_5172_C1_S17</v>
      </c>
      <c r="I1151" s="35">
        <v>126</v>
      </c>
      <c r="J1151" s="37" t="s">
        <v>868</v>
      </c>
      <c r="K1151" s="38" t="s">
        <v>80</v>
      </c>
      <c r="L1151" s="37" t="str">
        <f t="shared" si="34"/>
        <v>P110_B1</v>
      </c>
      <c r="M1151" s="48" t="s">
        <v>1076</v>
      </c>
      <c r="N1151" s="52" t="s">
        <v>148</v>
      </c>
      <c r="O1151" s="40"/>
      <c r="P1151" s="41" t="s">
        <v>98</v>
      </c>
      <c r="Q1151" s="42"/>
    </row>
    <row r="1152" spans="2:17" x14ac:dyDescent="0.25">
      <c r="B1152" s="34">
        <v>1147</v>
      </c>
      <c r="C1152" s="35" t="s">
        <v>866</v>
      </c>
      <c r="D1152" s="36" t="s">
        <v>867</v>
      </c>
      <c r="E1152" s="35">
        <v>5172</v>
      </c>
      <c r="F1152" s="36" t="s">
        <v>99</v>
      </c>
      <c r="G1152" s="35" t="s">
        <v>304</v>
      </c>
      <c r="H1152" s="36" t="str">
        <f t="shared" si="35"/>
        <v>OSC_5172_C1_S17</v>
      </c>
      <c r="I1152" s="35">
        <v>129</v>
      </c>
      <c r="J1152" s="37" t="s">
        <v>868</v>
      </c>
      <c r="K1152" s="38" t="s">
        <v>100</v>
      </c>
      <c r="L1152" s="37" t="str">
        <f t="shared" si="34"/>
        <v>P110_C2</v>
      </c>
      <c r="M1152" s="48" t="s">
        <v>1076</v>
      </c>
      <c r="N1152" s="52" t="s">
        <v>148</v>
      </c>
      <c r="O1152" s="40"/>
      <c r="P1152" s="41" t="s">
        <v>98</v>
      </c>
      <c r="Q1152" s="42"/>
    </row>
    <row r="1153" spans="2:17" x14ac:dyDescent="0.25">
      <c r="B1153" s="34">
        <v>1148</v>
      </c>
      <c r="C1153" s="35" t="s">
        <v>866</v>
      </c>
      <c r="D1153" s="36" t="s">
        <v>867</v>
      </c>
      <c r="E1153" s="35">
        <v>5172</v>
      </c>
      <c r="F1153" s="36" t="s">
        <v>99</v>
      </c>
      <c r="G1153" s="35" t="s">
        <v>304</v>
      </c>
      <c r="H1153" s="36" t="str">
        <f t="shared" si="35"/>
        <v>OSC_5172_C1_S17</v>
      </c>
      <c r="I1153" s="35">
        <v>130</v>
      </c>
      <c r="J1153" s="37" t="s">
        <v>868</v>
      </c>
      <c r="K1153" s="38" t="s">
        <v>115</v>
      </c>
      <c r="L1153" s="37" t="str">
        <f t="shared" si="34"/>
        <v>P110_D1</v>
      </c>
      <c r="M1153" s="48" t="s">
        <v>1076</v>
      </c>
      <c r="N1153" s="52" t="s">
        <v>148</v>
      </c>
      <c r="O1153" s="40"/>
      <c r="P1153" s="41" t="s">
        <v>98</v>
      </c>
      <c r="Q1153" s="42"/>
    </row>
    <row r="1154" spans="2:17" x14ac:dyDescent="0.25">
      <c r="B1154" s="34">
        <v>1149</v>
      </c>
      <c r="C1154" s="35" t="s">
        <v>866</v>
      </c>
      <c r="D1154" s="36" t="s">
        <v>867</v>
      </c>
      <c r="E1154" s="35">
        <v>5172</v>
      </c>
      <c r="F1154" s="36" t="s">
        <v>99</v>
      </c>
      <c r="G1154" s="35" t="s">
        <v>304</v>
      </c>
      <c r="H1154" s="36" t="str">
        <f t="shared" si="35"/>
        <v>OSC_5172_C1_S17</v>
      </c>
      <c r="I1154" s="35">
        <v>133</v>
      </c>
      <c r="J1154" s="37" t="s">
        <v>868</v>
      </c>
      <c r="K1154" s="38" t="s">
        <v>120</v>
      </c>
      <c r="L1154" s="37" t="str">
        <f t="shared" si="34"/>
        <v>P110_E2</v>
      </c>
      <c r="M1154" s="48" t="s">
        <v>1076</v>
      </c>
      <c r="N1154" s="52" t="s">
        <v>148</v>
      </c>
      <c r="O1154" s="40"/>
      <c r="P1154" s="41" t="s">
        <v>98</v>
      </c>
      <c r="Q1154" s="42"/>
    </row>
    <row r="1155" spans="2:17" x14ac:dyDescent="0.25">
      <c r="B1155" s="34">
        <v>1150</v>
      </c>
      <c r="C1155" s="35" t="s">
        <v>866</v>
      </c>
      <c r="D1155" s="36" t="s">
        <v>867</v>
      </c>
      <c r="E1155" s="35">
        <v>5172</v>
      </c>
      <c r="F1155" s="36" t="s">
        <v>99</v>
      </c>
      <c r="G1155" s="35" t="s">
        <v>304</v>
      </c>
      <c r="H1155" s="36" t="str">
        <f t="shared" si="35"/>
        <v>OSC_5172_C1_S17</v>
      </c>
      <c r="I1155" s="35">
        <v>134</v>
      </c>
      <c r="J1155" s="37" t="s">
        <v>868</v>
      </c>
      <c r="K1155" s="38" t="s">
        <v>121</v>
      </c>
      <c r="L1155" s="37" t="str">
        <f t="shared" si="34"/>
        <v>P110_F1</v>
      </c>
      <c r="M1155" s="48" t="s">
        <v>1076</v>
      </c>
      <c r="N1155" s="52" t="s">
        <v>148</v>
      </c>
      <c r="O1155" s="40"/>
      <c r="P1155" s="41" t="s">
        <v>98</v>
      </c>
      <c r="Q1155" s="42"/>
    </row>
    <row r="1156" spans="2:17" x14ac:dyDescent="0.25">
      <c r="B1156" s="34">
        <v>1151</v>
      </c>
      <c r="C1156" s="35" t="s">
        <v>866</v>
      </c>
      <c r="D1156" s="36" t="s">
        <v>867</v>
      </c>
      <c r="E1156" s="35">
        <v>5172</v>
      </c>
      <c r="F1156" s="36" t="s">
        <v>99</v>
      </c>
      <c r="G1156" s="35" t="s">
        <v>304</v>
      </c>
      <c r="H1156" s="36" t="str">
        <f t="shared" si="35"/>
        <v>OSC_5172_C1_S17</v>
      </c>
      <c r="I1156" s="35">
        <v>138</v>
      </c>
      <c r="J1156" s="37" t="s">
        <v>868</v>
      </c>
      <c r="K1156" s="38" t="s">
        <v>1071</v>
      </c>
      <c r="L1156" s="37" t="str">
        <f t="shared" si="34"/>
        <v>P110_H1</v>
      </c>
      <c r="M1156" s="48" t="s">
        <v>1076</v>
      </c>
      <c r="N1156" s="52" t="s">
        <v>148</v>
      </c>
      <c r="O1156" s="40"/>
      <c r="P1156" s="41" t="s">
        <v>98</v>
      </c>
      <c r="Q1156" s="42"/>
    </row>
    <row r="1157" spans="2:17" x14ac:dyDescent="0.25">
      <c r="B1157" s="34">
        <v>1152</v>
      </c>
      <c r="C1157" s="35" t="s">
        <v>866</v>
      </c>
      <c r="D1157" s="36" t="s">
        <v>867</v>
      </c>
      <c r="E1157" s="35">
        <v>5172</v>
      </c>
      <c r="F1157" s="36" t="s">
        <v>99</v>
      </c>
      <c r="G1157" s="35" t="s">
        <v>304</v>
      </c>
      <c r="H1157" s="36" t="str">
        <f t="shared" si="35"/>
        <v>OSC_5172_C1_S17</v>
      </c>
      <c r="I1157" s="35">
        <v>139</v>
      </c>
      <c r="J1157" s="37" t="s">
        <v>868</v>
      </c>
      <c r="K1157" s="38" t="s">
        <v>1072</v>
      </c>
      <c r="L1157" s="37" t="str">
        <f t="shared" si="34"/>
        <v>P110_H3</v>
      </c>
      <c r="M1157" s="48" t="s">
        <v>1076</v>
      </c>
      <c r="N1157" s="52" t="s">
        <v>148</v>
      </c>
      <c r="O1157" s="40"/>
      <c r="P1157" s="41" t="s">
        <v>98</v>
      </c>
      <c r="Q1157" s="42"/>
    </row>
    <row r="1158" spans="2:17" x14ac:dyDescent="0.25">
      <c r="B1158" s="25">
        <v>1153</v>
      </c>
      <c r="C1158" s="26" t="s">
        <v>878</v>
      </c>
      <c r="D1158" s="17" t="s">
        <v>879</v>
      </c>
      <c r="E1158" s="26" t="s">
        <v>880</v>
      </c>
      <c r="F1158" s="17" t="s">
        <v>99</v>
      </c>
      <c r="G1158" s="26" t="s">
        <v>328</v>
      </c>
      <c r="H1158" s="17" t="str">
        <f t="shared" si="35"/>
        <v>SYNC_6674T_C1_S10</v>
      </c>
      <c r="I1158" s="26">
        <v>501</v>
      </c>
      <c r="J1158" s="18" t="s">
        <v>881</v>
      </c>
      <c r="K1158" s="27" t="s">
        <v>81</v>
      </c>
      <c r="L1158" s="18" t="str">
        <f t="shared" si="34"/>
        <v>P150_A2</v>
      </c>
      <c r="M1158" s="43" t="s">
        <v>1076</v>
      </c>
      <c r="N1158" s="53" t="s">
        <v>148</v>
      </c>
      <c r="O1158" s="33"/>
      <c r="P1158" s="41" t="s">
        <v>98</v>
      </c>
      <c r="Q1158" s="32"/>
    </row>
    <row r="1159" spans="2:17" x14ac:dyDescent="0.25">
      <c r="B1159" s="25">
        <v>1154</v>
      </c>
      <c r="C1159" s="26" t="s">
        <v>878</v>
      </c>
      <c r="D1159" s="17" t="s">
        <v>879</v>
      </c>
      <c r="E1159" s="26" t="s">
        <v>880</v>
      </c>
      <c r="F1159" s="17" t="s">
        <v>99</v>
      </c>
      <c r="G1159" s="26" t="s">
        <v>328</v>
      </c>
      <c r="H1159" s="17" t="str">
        <f t="shared" si="35"/>
        <v>SYNC_6674T_C1_S10</v>
      </c>
      <c r="I1159" s="26">
        <v>503</v>
      </c>
      <c r="J1159" s="18" t="s">
        <v>881</v>
      </c>
      <c r="K1159" s="27" t="s">
        <v>1058</v>
      </c>
      <c r="L1159" s="18" t="str">
        <f t="shared" si="34"/>
        <v>P150_A8</v>
      </c>
      <c r="M1159" s="43" t="s">
        <v>1076</v>
      </c>
      <c r="N1159" s="53" t="s">
        <v>148</v>
      </c>
      <c r="O1159" s="33"/>
      <c r="P1159" s="41" t="s">
        <v>98</v>
      </c>
      <c r="Q1159" s="32"/>
    </row>
    <row r="1160" spans="2:17" x14ac:dyDescent="0.25">
      <c r="B1160" s="25">
        <v>1155</v>
      </c>
      <c r="C1160" s="26" t="s">
        <v>878</v>
      </c>
      <c r="D1160" s="17" t="s">
        <v>879</v>
      </c>
      <c r="E1160" s="26" t="s">
        <v>880</v>
      </c>
      <c r="F1160" s="17" t="s">
        <v>99</v>
      </c>
      <c r="G1160" s="26" t="s">
        <v>328</v>
      </c>
      <c r="H1160" s="17" t="str">
        <f t="shared" si="35"/>
        <v>SYNC_6674T_C1_S10</v>
      </c>
      <c r="I1160" s="26">
        <v>505</v>
      </c>
      <c r="J1160" s="18" t="s">
        <v>881</v>
      </c>
      <c r="K1160" s="27" t="s">
        <v>80</v>
      </c>
      <c r="L1160" s="18" t="str">
        <f t="shared" si="34"/>
        <v>P150_B1</v>
      </c>
      <c r="M1160" s="43" t="s">
        <v>1076</v>
      </c>
      <c r="N1160" s="53" t="s">
        <v>148</v>
      </c>
      <c r="O1160" s="33"/>
      <c r="P1160" s="41" t="s">
        <v>98</v>
      </c>
      <c r="Q1160" s="32"/>
    </row>
    <row r="1161" spans="2:17" x14ac:dyDescent="0.25">
      <c r="B1161" s="25">
        <v>1156</v>
      </c>
      <c r="C1161" s="26" t="s">
        <v>878</v>
      </c>
      <c r="D1161" s="17" t="s">
        <v>879</v>
      </c>
      <c r="E1161" s="26" t="s">
        <v>880</v>
      </c>
      <c r="F1161" s="17" t="s">
        <v>99</v>
      </c>
      <c r="G1161" s="26" t="s">
        <v>328</v>
      </c>
      <c r="H1161" s="17" t="str">
        <f t="shared" si="35"/>
        <v>SYNC_6674T_C1_S10</v>
      </c>
      <c r="I1161" s="26">
        <v>507</v>
      </c>
      <c r="J1161" s="18" t="s">
        <v>881</v>
      </c>
      <c r="K1161" s="27" t="s">
        <v>1059</v>
      </c>
      <c r="L1161" s="18" t="str">
        <f t="shared" si="34"/>
        <v>P150_B7</v>
      </c>
      <c r="M1161" s="43" t="s">
        <v>1076</v>
      </c>
      <c r="N1161" s="53" t="s">
        <v>148</v>
      </c>
      <c r="O1161" s="33"/>
      <c r="P1161" s="41" t="s">
        <v>98</v>
      </c>
      <c r="Q1161" s="32"/>
    </row>
    <row r="1162" spans="2:17" x14ac:dyDescent="0.25">
      <c r="B1162" s="25">
        <v>1157</v>
      </c>
      <c r="C1162" s="26" t="s">
        <v>878</v>
      </c>
      <c r="D1162" s="17" t="s">
        <v>879</v>
      </c>
      <c r="E1162" s="26" t="s">
        <v>880</v>
      </c>
      <c r="F1162" s="17" t="s">
        <v>99</v>
      </c>
      <c r="G1162" s="26" t="s">
        <v>328</v>
      </c>
      <c r="H1162" s="17" t="str">
        <f t="shared" si="35"/>
        <v>SYNC_6674T_C1_S10</v>
      </c>
      <c r="I1162" s="26">
        <v>509</v>
      </c>
      <c r="J1162" s="18" t="s">
        <v>881</v>
      </c>
      <c r="K1162" s="27" t="s">
        <v>1060</v>
      </c>
      <c r="L1162" s="18" t="str">
        <f t="shared" si="34"/>
        <v>P150_B9</v>
      </c>
      <c r="M1162" s="43" t="s">
        <v>1076</v>
      </c>
      <c r="N1162" s="53" t="s">
        <v>148</v>
      </c>
      <c r="O1162" s="33"/>
      <c r="P1162" s="41" t="s">
        <v>98</v>
      </c>
      <c r="Q1162" s="32"/>
    </row>
    <row r="1163" spans="2:17" x14ac:dyDescent="0.25">
      <c r="B1163" s="25">
        <v>1158</v>
      </c>
      <c r="C1163" s="26" t="s">
        <v>878</v>
      </c>
      <c r="D1163" s="17" t="s">
        <v>879</v>
      </c>
      <c r="E1163" s="26" t="s">
        <v>880</v>
      </c>
      <c r="F1163" s="17" t="s">
        <v>99</v>
      </c>
      <c r="G1163" s="26" t="s">
        <v>328</v>
      </c>
      <c r="H1163" s="17" t="str">
        <f t="shared" si="35"/>
        <v>SYNC_6674T_C1_S10</v>
      </c>
      <c r="I1163" s="26">
        <v>511</v>
      </c>
      <c r="J1163" s="18" t="s">
        <v>881</v>
      </c>
      <c r="K1163" s="27" t="s">
        <v>100</v>
      </c>
      <c r="L1163" s="18" t="str">
        <f t="shared" si="34"/>
        <v>P150_C2</v>
      </c>
      <c r="M1163" s="43" t="s">
        <v>1076</v>
      </c>
      <c r="N1163" s="53" t="s">
        <v>148</v>
      </c>
      <c r="O1163" s="33"/>
      <c r="P1163" s="41" t="s">
        <v>98</v>
      </c>
      <c r="Q1163" s="32"/>
    </row>
    <row r="1164" spans="2:17" x14ac:dyDescent="0.25">
      <c r="B1164" s="25">
        <v>1159</v>
      </c>
      <c r="C1164" s="26" t="s">
        <v>878</v>
      </c>
      <c r="D1164" s="17" t="s">
        <v>879</v>
      </c>
      <c r="E1164" s="26" t="s">
        <v>880</v>
      </c>
      <c r="F1164" s="17" t="s">
        <v>99</v>
      </c>
      <c r="G1164" s="26" t="s">
        <v>328</v>
      </c>
      <c r="H1164" s="17" t="str">
        <f t="shared" si="35"/>
        <v>SYNC_6674T_C1_S10</v>
      </c>
      <c r="I1164" s="26">
        <v>512</v>
      </c>
      <c r="J1164" s="18" t="s">
        <v>881</v>
      </c>
      <c r="K1164" s="27" t="s">
        <v>1061</v>
      </c>
      <c r="L1164" s="18" t="str">
        <f t="shared" si="34"/>
        <v>P150_C8</v>
      </c>
      <c r="M1164" s="43" t="s">
        <v>1076</v>
      </c>
      <c r="N1164" s="53" t="s">
        <v>148</v>
      </c>
      <c r="O1164" s="33"/>
      <c r="P1164" s="41" t="s">
        <v>98</v>
      </c>
      <c r="Q1164" s="32"/>
    </row>
    <row r="1165" spans="2:17" x14ac:dyDescent="0.25">
      <c r="B1165" s="25">
        <v>1160</v>
      </c>
      <c r="C1165" s="26" t="s">
        <v>878</v>
      </c>
      <c r="D1165" s="17" t="s">
        <v>879</v>
      </c>
      <c r="E1165" s="26" t="s">
        <v>880</v>
      </c>
      <c r="F1165" s="17" t="s">
        <v>99</v>
      </c>
      <c r="G1165" s="26" t="s">
        <v>328</v>
      </c>
      <c r="H1165" s="17" t="str">
        <f t="shared" si="35"/>
        <v>SYNC_6674T_C1_S10</v>
      </c>
      <c r="I1165" s="26">
        <v>514</v>
      </c>
      <c r="J1165" s="18" t="s">
        <v>881</v>
      </c>
      <c r="K1165" s="27" t="s">
        <v>115</v>
      </c>
      <c r="L1165" s="18" t="str">
        <f t="shared" si="34"/>
        <v>P150_D1</v>
      </c>
      <c r="M1165" s="43" t="s">
        <v>1076</v>
      </c>
      <c r="N1165" s="53" t="s">
        <v>148</v>
      </c>
      <c r="O1165" s="33"/>
      <c r="P1165" s="41" t="s">
        <v>98</v>
      </c>
      <c r="Q1165" s="32"/>
    </row>
    <row r="1166" spans="2:17" x14ac:dyDescent="0.25">
      <c r="B1166" s="25">
        <v>1161</v>
      </c>
      <c r="C1166" s="26" t="s">
        <v>878</v>
      </c>
      <c r="D1166" s="17" t="s">
        <v>879</v>
      </c>
      <c r="E1166" s="26" t="s">
        <v>880</v>
      </c>
      <c r="F1166" s="17" t="s">
        <v>99</v>
      </c>
      <c r="G1166" s="26" t="s">
        <v>328</v>
      </c>
      <c r="H1166" s="17" t="str">
        <f t="shared" si="35"/>
        <v>SYNC_6674T_C1_S10</v>
      </c>
      <c r="I1166" s="26">
        <v>517</v>
      </c>
      <c r="J1166" s="18" t="s">
        <v>881</v>
      </c>
      <c r="K1166" s="27" t="s">
        <v>1063</v>
      </c>
      <c r="L1166" s="18" t="str">
        <f t="shared" si="34"/>
        <v>P150_D9</v>
      </c>
      <c r="M1166" s="43" t="s">
        <v>1076</v>
      </c>
      <c r="N1166" s="53" t="s">
        <v>148</v>
      </c>
      <c r="O1166" s="33"/>
      <c r="P1166" s="41" t="s">
        <v>98</v>
      </c>
      <c r="Q1166" s="32"/>
    </row>
    <row r="1167" spans="2:17" x14ac:dyDescent="0.25">
      <c r="B1167" s="25">
        <v>1162</v>
      </c>
      <c r="C1167" s="26" t="s">
        <v>878</v>
      </c>
      <c r="D1167" s="17" t="s">
        <v>879</v>
      </c>
      <c r="E1167" s="26" t="s">
        <v>880</v>
      </c>
      <c r="F1167" s="17" t="s">
        <v>99</v>
      </c>
      <c r="G1167" s="26" t="s">
        <v>328</v>
      </c>
      <c r="H1167" s="17" t="str">
        <f t="shared" si="35"/>
        <v>SYNC_6674T_C1_S10</v>
      </c>
      <c r="I1167" s="26">
        <v>519</v>
      </c>
      <c r="J1167" s="18" t="s">
        <v>881</v>
      </c>
      <c r="K1167" s="27" t="s">
        <v>120</v>
      </c>
      <c r="L1167" s="18" t="str">
        <f t="shared" si="34"/>
        <v>P150_E2</v>
      </c>
      <c r="M1167" s="43" t="s">
        <v>1076</v>
      </c>
      <c r="N1167" s="53" t="s">
        <v>148</v>
      </c>
      <c r="O1167" s="33"/>
      <c r="P1167" s="41" t="s">
        <v>98</v>
      </c>
      <c r="Q1167" s="32"/>
    </row>
    <row r="1168" spans="2:17" x14ac:dyDescent="0.25">
      <c r="B1168" s="25">
        <v>1163</v>
      </c>
      <c r="C1168" s="26" t="s">
        <v>878</v>
      </c>
      <c r="D1168" s="17" t="s">
        <v>879</v>
      </c>
      <c r="E1168" s="26" t="s">
        <v>880</v>
      </c>
      <c r="F1168" s="17" t="s">
        <v>99</v>
      </c>
      <c r="G1168" s="26" t="s">
        <v>328</v>
      </c>
      <c r="H1168" s="17" t="str">
        <f t="shared" si="35"/>
        <v>SYNC_6674T_C1_S10</v>
      </c>
      <c r="I1168" s="26">
        <v>520</v>
      </c>
      <c r="J1168" s="18" t="s">
        <v>881</v>
      </c>
      <c r="K1168" s="27" t="s">
        <v>1064</v>
      </c>
      <c r="L1168" s="18" t="str">
        <f t="shared" si="34"/>
        <v>P150_E8</v>
      </c>
      <c r="M1168" s="43" t="s">
        <v>1076</v>
      </c>
      <c r="N1168" s="53" t="s">
        <v>148</v>
      </c>
      <c r="O1168" s="33"/>
      <c r="P1168" s="41" t="s">
        <v>98</v>
      </c>
      <c r="Q1168" s="32"/>
    </row>
    <row r="1169" spans="2:17" x14ac:dyDescent="0.25">
      <c r="B1169" s="25">
        <v>1164</v>
      </c>
      <c r="C1169" s="26" t="s">
        <v>878</v>
      </c>
      <c r="D1169" s="17" t="s">
        <v>879</v>
      </c>
      <c r="E1169" s="26" t="s">
        <v>880</v>
      </c>
      <c r="F1169" s="17" t="s">
        <v>99</v>
      </c>
      <c r="G1169" s="26" t="s">
        <v>328</v>
      </c>
      <c r="H1169" s="17" t="str">
        <f t="shared" si="35"/>
        <v>SYNC_6674T_C1_S10</v>
      </c>
      <c r="I1169" s="26">
        <v>522</v>
      </c>
      <c r="J1169" s="18" t="s">
        <v>881</v>
      </c>
      <c r="K1169" s="27" t="s">
        <v>121</v>
      </c>
      <c r="L1169" s="18" t="str">
        <f t="shared" si="34"/>
        <v>P150_F1</v>
      </c>
      <c r="M1169" s="43" t="s">
        <v>1076</v>
      </c>
      <c r="N1169" s="53" t="s">
        <v>148</v>
      </c>
      <c r="O1169" s="33"/>
      <c r="P1169" s="41" t="s">
        <v>98</v>
      </c>
      <c r="Q1169" s="32"/>
    </row>
    <row r="1170" spans="2:17" x14ac:dyDescent="0.25">
      <c r="B1170" s="25">
        <v>1165</v>
      </c>
      <c r="C1170" s="26" t="s">
        <v>878</v>
      </c>
      <c r="D1170" s="17" t="s">
        <v>879</v>
      </c>
      <c r="E1170" s="26" t="s">
        <v>880</v>
      </c>
      <c r="F1170" s="17" t="s">
        <v>99</v>
      </c>
      <c r="G1170" s="26" t="s">
        <v>328</v>
      </c>
      <c r="H1170" s="17" t="str">
        <f t="shared" si="35"/>
        <v>SYNC_6674T_C1_S10</v>
      </c>
      <c r="I1170" s="26">
        <v>525</v>
      </c>
      <c r="J1170" s="18" t="s">
        <v>881</v>
      </c>
      <c r="K1170" s="27" t="s">
        <v>1066</v>
      </c>
      <c r="L1170" s="18" t="str">
        <f t="shared" si="34"/>
        <v>P150_F9</v>
      </c>
      <c r="M1170" s="43" t="s">
        <v>1076</v>
      </c>
      <c r="N1170" s="53" t="s">
        <v>148</v>
      </c>
      <c r="O1170" s="33"/>
      <c r="P1170" s="41" t="s">
        <v>98</v>
      </c>
      <c r="Q1170" s="32"/>
    </row>
    <row r="1171" spans="2:17" x14ac:dyDescent="0.25">
      <c r="B1171" s="25">
        <v>1166</v>
      </c>
      <c r="C1171" s="26" t="s">
        <v>878</v>
      </c>
      <c r="D1171" s="17" t="s">
        <v>879</v>
      </c>
      <c r="E1171" s="26" t="s">
        <v>880</v>
      </c>
      <c r="F1171" s="17" t="s">
        <v>99</v>
      </c>
      <c r="G1171" s="26" t="s">
        <v>328</v>
      </c>
      <c r="H1171" s="17" t="str">
        <f t="shared" si="35"/>
        <v>SYNC_6674T_C1_S10</v>
      </c>
      <c r="I1171" s="26">
        <v>527</v>
      </c>
      <c r="J1171" s="18" t="s">
        <v>881</v>
      </c>
      <c r="K1171" s="27" t="s">
        <v>1067</v>
      </c>
      <c r="L1171" s="18" t="str">
        <f t="shared" si="34"/>
        <v>P150_G2</v>
      </c>
      <c r="M1171" s="43" t="s">
        <v>1076</v>
      </c>
      <c r="N1171" s="53" t="s">
        <v>148</v>
      </c>
      <c r="O1171" s="33"/>
      <c r="P1171" s="41" t="s">
        <v>98</v>
      </c>
      <c r="Q1171" s="32"/>
    </row>
    <row r="1172" spans="2:17" x14ac:dyDescent="0.25">
      <c r="B1172" s="25">
        <v>1167</v>
      </c>
      <c r="C1172" s="26" t="s">
        <v>878</v>
      </c>
      <c r="D1172" s="17" t="s">
        <v>879</v>
      </c>
      <c r="E1172" s="26" t="s">
        <v>880</v>
      </c>
      <c r="F1172" s="17" t="s">
        <v>99</v>
      </c>
      <c r="G1172" s="26" t="s">
        <v>328</v>
      </c>
      <c r="H1172" s="17" t="str">
        <f t="shared" si="35"/>
        <v>SYNC_6674T_C1_S10</v>
      </c>
      <c r="I1172" s="26">
        <v>529</v>
      </c>
      <c r="J1172" s="18" t="s">
        <v>881</v>
      </c>
      <c r="K1172" s="27" t="s">
        <v>1070</v>
      </c>
      <c r="L1172" s="18" t="str">
        <f t="shared" ref="L1172:L1187" si="36">J1172&amp;"_"&amp;K1172</f>
        <v>P150_G8</v>
      </c>
      <c r="M1172" s="43" t="s">
        <v>1076</v>
      </c>
      <c r="N1172" s="53" t="s">
        <v>148</v>
      </c>
      <c r="O1172" s="33"/>
      <c r="P1172" s="41" t="s">
        <v>98</v>
      </c>
      <c r="Q1172" s="32"/>
    </row>
    <row r="1173" spans="2:17" x14ac:dyDescent="0.25">
      <c r="B1173" s="25">
        <v>1168</v>
      </c>
      <c r="C1173" s="26" t="s">
        <v>878</v>
      </c>
      <c r="D1173" s="17" t="s">
        <v>879</v>
      </c>
      <c r="E1173" s="26" t="s">
        <v>880</v>
      </c>
      <c r="F1173" s="17" t="s">
        <v>99</v>
      </c>
      <c r="G1173" s="26" t="s">
        <v>328</v>
      </c>
      <c r="H1173" s="17" t="str">
        <f t="shared" si="35"/>
        <v>SYNC_6674T_C1_S10</v>
      </c>
      <c r="I1173" s="26">
        <v>531</v>
      </c>
      <c r="J1173" s="18" t="s">
        <v>881</v>
      </c>
      <c r="K1173" s="27" t="s">
        <v>1071</v>
      </c>
      <c r="L1173" s="18" t="str">
        <f t="shared" si="36"/>
        <v>P150_H1</v>
      </c>
      <c r="M1173" s="43" t="s">
        <v>1076</v>
      </c>
      <c r="N1173" s="53" t="s">
        <v>148</v>
      </c>
      <c r="O1173" s="33"/>
      <c r="P1173" s="41" t="s">
        <v>98</v>
      </c>
      <c r="Q1173" s="32"/>
    </row>
    <row r="1174" spans="2:17" x14ac:dyDescent="0.25">
      <c r="B1174" s="25">
        <v>1169</v>
      </c>
      <c r="C1174" s="26" t="s">
        <v>878</v>
      </c>
      <c r="D1174" s="17" t="s">
        <v>879</v>
      </c>
      <c r="E1174" s="26" t="s">
        <v>880</v>
      </c>
      <c r="F1174" s="17" t="s">
        <v>99</v>
      </c>
      <c r="G1174" s="26" t="s">
        <v>328</v>
      </c>
      <c r="H1174" s="17" t="str">
        <f t="shared" ref="H1174:H1187" si="37">D1174&amp;"_"&amp;E1174&amp;"_"&amp;F1174&amp;"_"&amp;G1174</f>
        <v>SYNC_6674T_C1_S10</v>
      </c>
      <c r="I1174" s="26">
        <v>533</v>
      </c>
      <c r="J1174" s="18" t="s">
        <v>881</v>
      </c>
      <c r="K1174" s="27" t="s">
        <v>1072</v>
      </c>
      <c r="L1174" s="18" t="str">
        <f t="shared" si="36"/>
        <v>P150_H3</v>
      </c>
      <c r="M1174" s="43" t="s">
        <v>1076</v>
      </c>
      <c r="N1174" s="53" t="s">
        <v>148</v>
      </c>
      <c r="O1174" s="33"/>
      <c r="P1174" s="41" t="s">
        <v>98</v>
      </c>
      <c r="Q1174" s="32"/>
    </row>
    <row r="1175" spans="2:17" x14ac:dyDescent="0.25">
      <c r="B1175" s="25">
        <v>1170</v>
      </c>
      <c r="C1175" s="26" t="s">
        <v>878</v>
      </c>
      <c r="D1175" s="17" t="s">
        <v>879</v>
      </c>
      <c r="E1175" s="26" t="s">
        <v>880</v>
      </c>
      <c r="F1175" s="17" t="s">
        <v>99</v>
      </c>
      <c r="G1175" s="26" t="s">
        <v>328</v>
      </c>
      <c r="H1175" s="17" t="str">
        <f t="shared" si="37"/>
        <v>SYNC_6674T_C1_S10</v>
      </c>
      <c r="I1175" s="26">
        <v>535</v>
      </c>
      <c r="J1175" s="18" t="s">
        <v>881</v>
      </c>
      <c r="K1175" s="27" t="s">
        <v>1075</v>
      </c>
      <c r="L1175" s="18" t="str">
        <f t="shared" si="36"/>
        <v>P150_H9</v>
      </c>
      <c r="M1175" s="43" t="s">
        <v>1076</v>
      </c>
      <c r="N1175" s="53" t="s">
        <v>148</v>
      </c>
      <c r="O1175" s="33"/>
      <c r="P1175" s="41" t="s">
        <v>98</v>
      </c>
      <c r="Q1175" s="32"/>
    </row>
    <row r="1176" spans="2:17" x14ac:dyDescent="0.25">
      <c r="B1176" s="34">
        <v>1171</v>
      </c>
      <c r="C1176" s="35" t="s">
        <v>72</v>
      </c>
      <c r="D1176" s="36" t="s">
        <v>73</v>
      </c>
      <c r="E1176" s="35"/>
      <c r="F1176" s="36"/>
      <c r="G1176" s="35"/>
      <c r="H1176" s="36"/>
      <c r="I1176" s="35">
        <v>4</v>
      </c>
      <c r="J1176" s="37" t="s">
        <v>74</v>
      </c>
      <c r="K1176" s="38" t="s">
        <v>104</v>
      </c>
      <c r="L1176" s="37" t="str">
        <f t="shared" si="36"/>
        <v>P143_A5</v>
      </c>
      <c r="M1176" s="48" t="s">
        <v>1077</v>
      </c>
      <c r="N1176" s="52" t="s">
        <v>83</v>
      </c>
      <c r="O1176" s="40"/>
      <c r="P1176" s="41" t="s">
        <v>98</v>
      </c>
      <c r="Q1176" s="42"/>
    </row>
    <row r="1177" spans="2:17" x14ac:dyDescent="0.25">
      <c r="B1177" s="34">
        <v>1172</v>
      </c>
      <c r="C1177" s="35" t="s">
        <v>72</v>
      </c>
      <c r="D1177" s="36" t="s">
        <v>73</v>
      </c>
      <c r="E1177" s="35"/>
      <c r="F1177" s="36"/>
      <c r="G1177" s="35"/>
      <c r="H1177" s="36"/>
      <c r="I1177" s="35">
        <v>10</v>
      </c>
      <c r="J1177" s="37" t="s">
        <v>74</v>
      </c>
      <c r="K1177" s="38" t="s">
        <v>107</v>
      </c>
      <c r="L1177" s="37" t="str">
        <f t="shared" si="36"/>
        <v>P143_B6</v>
      </c>
      <c r="M1177" s="48" t="s">
        <v>1077</v>
      </c>
      <c r="N1177" s="52" t="s">
        <v>83</v>
      </c>
      <c r="O1177" s="40"/>
      <c r="P1177" s="41" t="s">
        <v>98</v>
      </c>
      <c r="Q1177" s="42"/>
    </row>
    <row r="1178" spans="2:17" x14ac:dyDescent="0.25">
      <c r="B1178" s="34">
        <v>1173</v>
      </c>
      <c r="C1178" s="35" t="s">
        <v>72</v>
      </c>
      <c r="D1178" s="36" t="s">
        <v>73</v>
      </c>
      <c r="E1178" s="35"/>
      <c r="F1178" s="36"/>
      <c r="G1178" s="35"/>
      <c r="H1178" s="36"/>
      <c r="I1178" s="35">
        <v>16</v>
      </c>
      <c r="J1178" s="37" t="s">
        <v>74</v>
      </c>
      <c r="K1178" s="38" t="s">
        <v>125</v>
      </c>
      <c r="L1178" s="37" t="str">
        <f t="shared" si="36"/>
        <v>P143_D6</v>
      </c>
      <c r="M1178" s="48" t="s">
        <v>1077</v>
      </c>
      <c r="N1178" s="52" t="s">
        <v>83</v>
      </c>
      <c r="O1178" s="40"/>
      <c r="P1178" s="41" t="s">
        <v>98</v>
      </c>
      <c r="Q1178" s="42"/>
    </row>
    <row r="1179" spans="2:17" x14ac:dyDescent="0.25">
      <c r="B1179" s="34">
        <v>1174</v>
      </c>
      <c r="C1179" s="35" t="s">
        <v>72</v>
      </c>
      <c r="D1179" s="36" t="s">
        <v>73</v>
      </c>
      <c r="E1179" s="35"/>
      <c r="F1179" s="36"/>
      <c r="G1179" s="35"/>
      <c r="H1179" s="36"/>
      <c r="I1179" s="35">
        <v>22</v>
      </c>
      <c r="J1179" s="37" t="s">
        <v>74</v>
      </c>
      <c r="K1179" s="38" t="s">
        <v>188</v>
      </c>
      <c r="L1179" s="37" t="str">
        <f t="shared" si="36"/>
        <v>P143_F3</v>
      </c>
      <c r="M1179" s="48" t="s">
        <v>1077</v>
      </c>
      <c r="N1179" s="52" t="s">
        <v>83</v>
      </c>
      <c r="O1179" s="40"/>
      <c r="P1179" s="41" t="s">
        <v>98</v>
      </c>
      <c r="Q1179" s="42"/>
    </row>
    <row r="1180" spans="2:17" x14ac:dyDescent="0.25">
      <c r="B1180" s="25">
        <v>1175</v>
      </c>
      <c r="C1180" s="26" t="s">
        <v>149</v>
      </c>
      <c r="D1180" s="17" t="s">
        <v>150</v>
      </c>
      <c r="E1180" s="26">
        <v>2567</v>
      </c>
      <c r="F1180" s="17" t="s">
        <v>99</v>
      </c>
      <c r="G1180" s="26" t="s">
        <v>151</v>
      </c>
      <c r="H1180" s="17" t="str">
        <f t="shared" si="37"/>
        <v>RLY_2567_C1_S08</v>
      </c>
      <c r="I1180" s="26">
        <v>1121</v>
      </c>
      <c r="J1180" s="18" t="s">
        <v>171</v>
      </c>
      <c r="K1180" s="27" t="s">
        <v>84</v>
      </c>
      <c r="L1180" s="18" t="str">
        <f t="shared" si="36"/>
        <v>P162_B2</v>
      </c>
      <c r="M1180" s="43" t="s">
        <v>1077</v>
      </c>
      <c r="N1180" s="53" t="s">
        <v>83</v>
      </c>
      <c r="O1180" s="33"/>
      <c r="P1180" s="41" t="s">
        <v>98</v>
      </c>
      <c r="Q1180" s="32"/>
    </row>
    <row r="1181" spans="2:17" x14ac:dyDescent="0.25">
      <c r="B1181" s="25">
        <v>1176</v>
      </c>
      <c r="C1181" s="26" t="s">
        <v>149</v>
      </c>
      <c r="D1181" s="17" t="s">
        <v>150</v>
      </c>
      <c r="E1181" s="26">
        <v>2567</v>
      </c>
      <c r="F1181" s="17" t="s">
        <v>99</v>
      </c>
      <c r="G1181" s="26" t="s">
        <v>151</v>
      </c>
      <c r="H1181" s="17" t="str">
        <f t="shared" si="37"/>
        <v>RLY_2567_C1_S08</v>
      </c>
      <c r="I1181" s="26">
        <v>1124</v>
      </c>
      <c r="J1181" s="18" t="s">
        <v>171</v>
      </c>
      <c r="K1181" s="27" t="s">
        <v>106</v>
      </c>
      <c r="L1181" s="18" t="str">
        <f t="shared" si="36"/>
        <v>P162_B5</v>
      </c>
      <c r="M1181" s="43" t="s">
        <v>1077</v>
      </c>
      <c r="N1181" s="53" t="s">
        <v>83</v>
      </c>
      <c r="O1181" s="33"/>
      <c r="P1181" s="41" t="s">
        <v>98</v>
      </c>
      <c r="Q1181" s="32"/>
    </row>
    <row r="1182" spans="2:17" x14ac:dyDescent="0.25">
      <c r="B1182" s="25">
        <v>1177</v>
      </c>
      <c r="C1182" s="26" t="s">
        <v>149</v>
      </c>
      <c r="D1182" s="17" t="s">
        <v>150</v>
      </c>
      <c r="E1182" s="26">
        <v>2567</v>
      </c>
      <c r="F1182" s="17" t="s">
        <v>99</v>
      </c>
      <c r="G1182" s="26" t="s">
        <v>151</v>
      </c>
      <c r="H1182" s="17" t="str">
        <f t="shared" si="37"/>
        <v>RLY_2567_C1_S08</v>
      </c>
      <c r="I1182" s="26">
        <v>1139</v>
      </c>
      <c r="J1182" s="18" t="s">
        <v>171</v>
      </c>
      <c r="K1182" s="27" t="s">
        <v>120</v>
      </c>
      <c r="L1182" s="18" t="str">
        <f t="shared" si="36"/>
        <v>P162_E2</v>
      </c>
      <c r="M1182" s="43" t="s">
        <v>1077</v>
      </c>
      <c r="N1182" s="53" t="s">
        <v>83</v>
      </c>
      <c r="O1182" s="33"/>
      <c r="P1182" s="41" t="s">
        <v>98</v>
      </c>
      <c r="Q1182" s="32"/>
    </row>
    <row r="1183" spans="2:17" x14ac:dyDescent="0.25">
      <c r="B1183" s="25">
        <v>1178</v>
      </c>
      <c r="C1183" s="26" t="s">
        <v>149</v>
      </c>
      <c r="D1183" s="17" t="s">
        <v>150</v>
      </c>
      <c r="E1183" s="26">
        <v>2567</v>
      </c>
      <c r="F1183" s="17" t="s">
        <v>99</v>
      </c>
      <c r="G1183" s="26" t="s">
        <v>151</v>
      </c>
      <c r="H1183" s="17" t="str">
        <f t="shared" si="37"/>
        <v>RLY_2567_C1_S08</v>
      </c>
      <c r="I1183" s="26">
        <v>1142</v>
      </c>
      <c r="J1183" s="18" t="s">
        <v>171</v>
      </c>
      <c r="K1183" s="27" t="s">
        <v>126</v>
      </c>
      <c r="L1183" s="18" t="str">
        <f t="shared" si="36"/>
        <v>P162_E5</v>
      </c>
      <c r="M1183" s="43" t="s">
        <v>1077</v>
      </c>
      <c r="N1183" s="53" t="s">
        <v>83</v>
      </c>
      <c r="O1183" s="33"/>
      <c r="P1183" s="41" t="s">
        <v>98</v>
      </c>
      <c r="Q1183" s="32"/>
    </row>
    <row r="1184" spans="2:17" x14ac:dyDescent="0.25">
      <c r="B1184" s="25">
        <v>1179</v>
      </c>
      <c r="C1184" s="26" t="s">
        <v>149</v>
      </c>
      <c r="D1184" s="17" t="s">
        <v>150</v>
      </c>
      <c r="E1184" s="26">
        <v>2567</v>
      </c>
      <c r="F1184" s="17" t="s">
        <v>99</v>
      </c>
      <c r="G1184" s="26" t="s">
        <v>151</v>
      </c>
      <c r="H1184" s="17" t="str">
        <f t="shared" si="37"/>
        <v>RLY_2567_C1_S08</v>
      </c>
      <c r="I1184" s="26">
        <v>1157</v>
      </c>
      <c r="J1184" s="18" t="s">
        <v>152</v>
      </c>
      <c r="K1184" s="27" t="s">
        <v>84</v>
      </c>
      <c r="L1184" s="18" t="str">
        <f t="shared" si="36"/>
        <v>P118_B2</v>
      </c>
      <c r="M1184" s="43" t="s">
        <v>1077</v>
      </c>
      <c r="N1184" s="53" t="s">
        <v>83</v>
      </c>
      <c r="O1184" s="33"/>
      <c r="P1184" s="41" t="s">
        <v>98</v>
      </c>
      <c r="Q1184" s="32"/>
    </row>
    <row r="1185" spans="2:17" x14ac:dyDescent="0.25">
      <c r="B1185" s="25">
        <v>1180</v>
      </c>
      <c r="C1185" s="26" t="s">
        <v>149</v>
      </c>
      <c r="D1185" s="17" t="s">
        <v>150</v>
      </c>
      <c r="E1185" s="26">
        <v>2567</v>
      </c>
      <c r="F1185" s="17" t="s">
        <v>99</v>
      </c>
      <c r="G1185" s="26" t="s">
        <v>151</v>
      </c>
      <c r="H1185" s="17" t="str">
        <f t="shared" si="37"/>
        <v>RLY_2567_C1_S08</v>
      </c>
      <c r="I1185" s="26">
        <v>1160</v>
      </c>
      <c r="J1185" s="18" t="s">
        <v>152</v>
      </c>
      <c r="K1185" s="27" t="s">
        <v>106</v>
      </c>
      <c r="L1185" s="18" t="str">
        <f t="shared" si="36"/>
        <v>P118_B5</v>
      </c>
      <c r="M1185" s="43" t="s">
        <v>1077</v>
      </c>
      <c r="N1185" s="53" t="s">
        <v>83</v>
      </c>
      <c r="O1185" s="33"/>
      <c r="P1185" s="41" t="s">
        <v>98</v>
      </c>
      <c r="Q1185" s="32"/>
    </row>
    <row r="1186" spans="2:17" x14ac:dyDescent="0.25">
      <c r="B1186" s="25">
        <v>1181</v>
      </c>
      <c r="C1186" s="26" t="s">
        <v>149</v>
      </c>
      <c r="D1186" s="17" t="s">
        <v>150</v>
      </c>
      <c r="E1186" s="26">
        <v>2567</v>
      </c>
      <c r="F1186" s="17" t="s">
        <v>99</v>
      </c>
      <c r="G1186" s="26" t="s">
        <v>151</v>
      </c>
      <c r="H1186" s="17" t="str">
        <f t="shared" si="37"/>
        <v>RLY_2567_C1_S08</v>
      </c>
      <c r="I1186" s="26">
        <v>1175</v>
      </c>
      <c r="J1186" s="18" t="s">
        <v>152</v>
      </c>
      <c r="K1186" s="27" t="s">
        <v>120</v>
      </c>
      <c r="L1186" s="18" t="str">
        <f t="shared" si="36"/>
        <v>P118_E2</v>
      </c>
      <c r="M1186" s="43" t="s">
        <v>1077</v>
      </c>
      <c r="N1186" s="53" t="s">
        <v>83</v>
      </c>
      <c r="O1186" s="33"/>
      <c r="P1186" s="41" t="s">
        <v>98</v>
      </c>
      <c r="Q1186" s="32"/>
    </row>
    <row r="1187" spans="2:17" ht="15.75" thickBot="1" x14ac:dyDescent="0.3">
      <c r="B1187" s="57">
        <v>1182</v>
      </c>
      <c r="C1187" s="58" t="s">
        <v>149</v>
      </c>
      <c r="D1187" s="59" t="s">
        <v>150</v>
      </c>
      <c r="E1187" s="58">
        <v>2567</v>
      </c>
      <c r="F1187" s="59" t="s">
        <v>99</v>
      </c>
      <c r="G1187" s="58" t="s">
        <v>151</v>
      </c>
      <c r="H1187" s="59" t="str">
        <f t="shared" si="37"/>
        <v>RLY_2567_C1_S08</v>
      </c>
      <c r="I1187" s="58">
        <v>1178</v>
      </c>
      <c r="J1187" s="60" t="s">
        <v>152</v>
      </c>
      <c r="K1187" s="61" t="s">
        <v>126</v>
      </c>
      <c r="L1187" s="60" t="str">
        <f t="shared" si="36"/>
        <v>P118_E5</v>
      </c>
      <c r="M1187" s="62" t="s">
        <v>1077</v>
      </c>
      <c r="N1187" s="63" t="s">
        <v>83</v>
      </c>
      <c r="O1187" s="64"/>
      <c r="P1187" s="65" t="s">
        <v>98</v>
      </c>
      <c r="Q1187" s="66"/>
    </row>
  </sheetData>
  <protectedRanges>
    <protectedRange sqref="N16:N71" name="Range1"/>
    <protectedRange sqref="N72:N77" name="Range1_1"/>
    <protectedRange sqref="Q363:Q370" name="Range1_2"/>
    <protectedRange sqref="N853:N872" name="Range1_3"/>
    <protectedRange sqref="N946:N1149" name="Range1_4"/>
    <protectedRange sqref="N1150:N1175" name="Range1_5"/>
    <protectedRange sqref="N1176:N1187" name="Range1_6"/>
  </protectedRanges>
  <autoFilter ref="B5:Q1187" xr:uid="{77DBF7D5-3883-412E-ABD5-FEB0E57A82F2}"/>
  <mergeCells count="1">
    <mergeCell ref="B3:Q4"/>
  </mergeCells>
  <conditionalFormatting sqref="N16:N77">
    <cfRule type="cellIs" dxfId="6" priority="107" operator="equal">
      <formula>" OPEN"</formula>
    </cfRule>
  </conditionalFormatting>
  <conditionalFormatting sqref="N853:N872">
    <cfRule type="cellIs" dxfId="5" priority="106" operator="equal">
      <formula>" OPEN"</formula>
    </cfRule>
  </conditionalFormatting>
  <conditionalFormatting sqref="N946:N1187">
    <cfRule type="cellIs" dxfId="4" priority="105" operator="equal">
      <formula>" OPEN"</formula>
    </cfRule>
  </conditionalFormatting>
  <conditionalFormatting sqref="P6:P1187">
    <cfRule type="containsText" dxfId="3" priority="1" operator="containsText" text="COMMON">
      <formula>NOT(ISERROR(SEARCH("COMMON",P6)))</formula>
    </cfRule>
    <cfRule type="containsText" dxfId="2" priority="2" operator="containsText" text="SITE2">
      <formula>NOT(ISERROR(SEARCH("SITE2",P6)))</formula>
    </cfRule>
    <cfRule type="containsText" dxfId="1" priority="3" operator="containsText" text="SITE1">
      <formula>NOT(ISERROR(SEARCH("SITE1",P6)))</formula>
    </cfRule>
    <cfRule type="containsText" dxfId="0" priority="4" operator="containsText" text="UNUSED">
      <formula>NOT(ISERROR(SEARCH("UNUSED",P6)))</formula>
    </cfRule>
  </conditionalFormatting>
  <dataValidations count="1">
    <dataValidation type="list" allowBlank="1" showInputMessage="1" showErrorMessage="1" sqref="P6:P1187" xr:uid="{271ED4AD-0B0D-429A-9FE6-56C33DD7622C}">
      <formula1>"UNUSED, COMMON, SITE1, SITE2"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2DE5-47E1-46DA-AA3C-17062CD218C4}">
  <dimension ref="A1:J183"/>
  <sheetViews>
    <sheetView topLeftCell="A80" workbookViewId="0">
      <selection activeCell="I107" sqref="I107"/>
    </sheetView>
  </sheetViews>
  <sheetFormatPr defaultRowHeight="15" x14ac:dyDescent="0.25"/>
  <cols>
    <col min="2" max="2" width="23.7109375" customWidth="1"/>
    <col min="4" max="4" width="36.28515625" customWidth="1"/>
    <col min="6" max="6" width="13.140625" customWidth="1"/>
    <col min="7" max="7" width="11.28515625" customWidth="1"/>
    <col min="8" max="8" width="33.7109375" customWidth="1"/>
    <col min="9" max="9" width="12" customWidth="1"/>
    <col min="10" max="10" width="12.7109375" customWidth="1"/>
  </cols>
  <sheetData>
    <row r="1" spans="1:10" ht="15.75" thickBot="1" x14ac:dyDescent="0.3">
      <c r="A1" s="172"/>
      <c r="B1" s="173"/>
      <c r="C1" s="173"/>
      <c r="D1" s="174"/>
      <c r="E1" s="173"/>
      <c r="F1" s="173"/>
      <c r="G1" s="173"/>
      <c r="H1" s="173"/>
      <c r="I1" s="173"/>
      <c r="J1" s="173"/>
    </row>
    <row r="2" spans="1:10" ht="15.75" thickBot="1" x14ac:dyDescent="0.3">
      <c r="A2" s="172"/>
      <c r="B2" s="611" t="s">
        <v>1573</v>
      </c>
      <c r="C2" s="612"/>
      <c r="D2" s="612"/>
      <c r="E2" s="612"/>
      <c r="F2" s="613"/>
      <c r="G2" s="614"/>
      <c r="H2" s="614"/>
      <c r="I2" s="615" t="s">
        <v>1574</v>
      </c>
      <c r="J2" s="616"/>
    </row>
    <row r="3" spans="1:10" ht="30.75" thickBot="1" x14ac:dyDescent="0.3">
      <c r="A3" s="172"/>
      <c r="B3" s="208" t="s">
        <v>1575</v>
      </c>
      <c r="C3" s="209" t="s">
        <v>1576</v>
      </c>
      <c r="D3" s="617" t="s">
        <v>31</v>
      </c>
      <c r="E3" s="617"/>
      <c r="F3" s="211" t="s">
        <v>1577</v>
      </c>
      <c r="G3" s="210" t="s">
        <v>1578</v>
      </c>
      <c r="H3" s="210" t="s">
        <v>1579</v>
      </c>
      <c r="I3" s="175" t="s">
        <v>1578</v>
      </c>
      <c r="J3" s="176" t="s">
        <v>1579</v>
      </c>
    </row>
    <row r="4" spans="1:10" x14ac:dyDescent="0.25">
      <c r="A4" s="172"/>
      <c r="B4" s="618" t="s">
        <v>1580</v>
      </c>
      <c r="C4" s="619">
        <v>11</v>
      </c>
      <c r="D4" s="212" t="s">
        <v>1568</v>
      </c>
      <c r="E4" s="213" t="s">
        <v>75</v>
      </c>
      <c r="F4" s="621" t="s">
        <v>1581</v>
      </c>
      <c r="G4" s="177" t="s">
        <v>1582</v>
      </c>
      <c r="H4" s="178" t="s">
        <v>1742</v>
      </c>
      <c r="I4" s="179" t="s">
        <v>1582</v>
      </c>
      <c r="J4" s="180" t="s">
        <v>1582</v>
      </c>
    </row>
    <row r="5" spans="1:10" x14ac:dyDescent="0.25">
      <c r="A5" s="172"/>
      <c r="B5" s="618"/>
      <c r="C5" s="620"/>
      <c r="D5" s="214" t="s">
        <v>1583</v>
      </c>
      <c r="E5" s="215" t="s">
        <v>81</v>
      </c>
      <c r="F5" s="622"/>
      <c r="G5" s="181" t="s">
        <v>1582</v>
      </c>
      <c r="H5" s="182" t="s">
        <v>1743</v>
      </c>
      <c r="I5" s="183" t="s">
        <v>1582</v>
      </c>
      <c r="J5" s="184" t="s">
        <v>1582</v>
      </c>
    </row>
    <row r="6" spans="1:10" x14ac:dyDescent="0.25">
      <c r="A6" s="172"/>
      <c r="B6" s="618"/>
      <c r="C6" s="620"/>
      <c r="D6" s="214" t="s">
        <v>1584</v>
      </c>
      <c r="E6" s="215" t="s">
        <v>84</v>
      </c>
      <c r="F6" s="622"/>
      <c r="G6" s="185" t="s">
        <v>1582</v>
      </c>
      <c r="H6" s="186" t="s">
        <v>1585</v>
      </c>
      <c r="I6" s="183" t="s">
        <v>1582</v>
      </c>
      <c r="J6" s="184" t="s">
        <v>1582</v>
      </c>
    </row>
    <row r="7" spans="1:10" x14ac:dyDescent="0.25">
      <c r="A7" s="172"/>
      <c r="B7" s="618"/>
      <c r="C7" s="620"/>
      <c r="D7" s="214" t="s">
        <v>1586</v>
      </c>
      <c r="E7" s="215" t="s">
        <v>80</v>
      </c>
      <c r="F7" s="622"/>
      <c r="G7" s="185" t="s">
        <v>1582</v>
      </c>
      <c r="H7" s="186" t="s">
        <v>1582</v>
      </c>
      <c r="I7" s="183" t="s">
        <v>1582</v>
      </c>
      <c r="J7" s="184" t="s">
        <v>1582</v>
      </c>
    </row>
    <row r="8" spans="1:10" ht="15.75" thickBot="1" x14ac:dyDescent="0.3">
      <c r="A8" s="172"/>
      <c r="B8" s="618"/>
      <c r="C8" s="620"/>
      <c r="D8" s="216" t="s">
        <v>1587</v>
      </c>
      <c r="E8" s="217" t="s">
        <v>88</v>
      </c>
      <c r="F8" s="623"/>
      <c r="G8" s="185" t="s">
        <v>1582</v>
      </c>
      <c r="H8" s="186" t="s">
        <v>1588</v>
      </c>
      <c r="I8" s="183" t="s">
        <v>1582</v>
      </c>
      <c r="J8" s="184" t="s">
        <v>1582</v>
      </c>
    </row>
    <row r="9" spans="1:10" x14ac:dyDescent="0.25">
      <c r="A9" s="172"/>
      <c r="B9" s="618"/>
      <c r="C9" s="620"/>
      <c r="D9" s="214" t="s">
        <v>1493</v>
      </c>
      <c r="E9" s="215" t="s">
        <v>99</v>
      </c>
      <c r="F9" s="622" t="s">
        <v>1589</v>
      </c>
      <c r="G9" s="181" t="s">
        <v>1582</v>
      </c>
      <c r="H9" s="182" t="s">
        <v>1744</v>
      </c>
      <c r="I9" s="183" t="s">
        <v>1582</v>
      </c>
      <c r="J9" s="184" t="s">
        <v>1582</v>
      </c>
    </row>
    <row r="10" spans="1:10" x14ac:dyDescent="0.25">
      <c r="A10" s="172"/>
      <c r="B10" s="618"/>
      <c r="C10" s="620"/>
      <c r="D10" s="214" t="s">
        <v>1495</v>
      </c>
      <c r="E10" s="215" t="s">
        <v>100</v>
      </c>
      <c r="F10" s="622"/>
      <c r="G10" s="181" t="s">
        <v>1582</v>
      </c>
      <c r="H10" s="182" t="s">
        <v>1745</v>
      </c>
      <c r="I10" s="183" t="s">
        <v>1582</v>
      </c>
      <c r="J10" s="184" t="s">
        <v>1582</v>
      </c>
    </row>
    <row r="11" spans="1:10" x14ac:dyDescent="0.25">
      <c r="A11" s="172"/>
      <c r="B11" s="618"/>
      <c r="C11" s="620"/>
      <c r="D11" s="214" t="s">
        <v>1590</v>
      </c>
      <c r="E11" s="215" t="s">
        <v>87</v>
      </c>
      <c r="F11" s="622"/>
      <c r="G11" s="185" t="s">
        <v>1582</v>
      </c>
      <c r="H11" s="186" t="s">
        <v>1585</v>
      </c>
      <c r="I11" s="183" t="s">
        <v>1582</v>
      </c>
      <c r="J11" s="184" t="s">
        <v>1582</v>
      </c>
    </row>
    <row r="12" spans="1:10" ht="15.75" thickBot="1" x14ac:dyDescent="0.3">
      <c r="A12" s="172"/>
      <c r="B12" s="618"/>
      <c r="C12" s="620"/>
      <c r="D12" s="218" t="s">
        <v>1591</v>
      </c>
      <c r="E12" s="217" t="s">
        <v>85</v>
      </c>
      <c r="F12" s="623"/>
      <c r="G12" s="185" t="s">
        <v>1582</v>
      </c>
      <c r="H12" s="186" t="s">
        <v>1582</v>
      </c>
      <c r="I12" s="183" t="s">
        <v>1582</v>
      </c>
      <c r="J12" s="184" t="s">
        <v>1582</v>
      </c>
    </row>
    <row r="13" spans="1:10" x14ac:dyDescent="0.25">
      <c r="A13" s="172"/>
      <c r="B13" s="618"/>
      <c r="C13" s="620"/>
      <c r="D13" s="214" t="s">
        <v>1571</v>
      </c>
      <c r="E13" s="215" t="s">
        <v>119</v>
      </c>
      <c r="F13" s="622" t="s">
        <v>1592</v>
      </c>
      <c r="G13" s="181" t="s">
        <v>1582</v>
      </c>
      <c r="H13" s="187" t="s">
        <v>1746</v>
      </c>
      <c r="I13" s="183" t="s">
        <v>1582</v>
      </c>
      <c r="J13" s="184" t="s">
        <v>1582</v>
      </c>
    </row>
    <row r="14" spans="1:10" x14ac:dyDescent="0.25">
      <c r="A14" s="172"/>
      <c r="B14" s="618"/>
      <c r="C14" s="620"/>
      <c r="D14" s="214" t="s">
        <v>1572</v>
      </c>
      <c r="E14" s="215" t="s">
        <v>120</v>
      </c>
      <c r="F14" s="622"/>
      <c r="G14" s="235" t="s">
        <v>1582</v>
      </c>
      <c r="H14" s="236" t="s">
        <v>1747</v>
      </c>
      <c r="I14" s="183" t="s">
        <v>1582</v>
      </c>
      <c r="J14" s="184" t="s">
        <v>1582</v>
      </c>
    </row>
    <row r="15" spans="1:10" x14ac:dyDescent="0.25">
      <c r="A15" s="172"/>
      <c r="B15" s="618"/>
      <c r="C15" s="620"/>
      <c r="D15" s="214" t="s">
        <v>1593</v>
      </c>
      <c r="E15" s="215" t="s">
        <v>92</v>
      </c>
      <c r="F15" s="622"/>
      <c r="G15" s="185" t="s">
        <v>1582</v>
      </c>
      <c r="H15" s="186" t="s">
        <v>1588</v>
      </c>
      <c r="I15" s="183" t="s">
        <v>1582</v>
      </c>
      <c r="J15" s="184" t="s">
        <v>1582</v>
      </c>
    </row>
    <row r="16" spans="1:10" x14ac:dyDescent="0.25">
      <c r="A16" s="172"/>
      <c r="B16" s="618"/>
      <c r="C16" s="620"/>
      <c r="D16" s="214" t="s">
        <v>1594</v>
      </c>
      <c r="E16" s="215" t="s">
        <v>121</v>
      </c>
      <c r="F16" s="622"/>
      <c r="G16" s="185" t="s">
        <v>1582</v>
      </c>
      <c r="H16" s="186" t="s">
        <v>1582</v>
      </c>
      <c r="I16" s="183" t="s">
        <v>1582</v>
      </c>
      <c r="J16" s="184" t="s">
        <v>1582</v>
      </c>
    </row>
    <row r="17" spans="1:10" x14ac:dyDescent="0.25">
      <c r="A17" s="172"/>
      <c r="B17" s="618"/>
      <c r="C17" s="620"/>
      <c r="D17" s="214" t="s">
        <v>1595</v>
      </c>
      <c r="E17" s="215" t="s">
        <v>188</v>
      </c>
      <c r="F17" s="622"/>
      <c r="G17" s="185" t="s">
        <v>1582</v>
      </c>
      <c r="H17" s="186" t="s">
        <v>1582</v>
      </c>
      <c r="I17" s="183" t="s">
        <v>1582</v>
      </c>
      <c r="J17" s="184" t="s">
        <v>1582</v>
      </c>
    </row>
    <row r="18" spans="1:10" ht="15.75" thickBot="1" x14ac:dyDescent="0.3">
      <c r="A18" s="172"/>
      <c r="B18" s="618"/>
      <c r="C18" s="620"/>
      <c r="D18" s="216" t="s">
        <v>1587</v>
      </c>
      <c r="E18" s="217" t="s">
        <v>89</v>
      </c>
      <c r="F18" s="623"/>
      <c r="G18" s="185" t="s">
        <v>1582</v>
      </c>
      <c r="H18" s="186" t="s">
        <v>1585</v>
      </c>
      <c r="I18" s="183" t="s">
        <v>1582</v>
      </c>
      <c r="J18" s="184" t="s">
        <v>1582</v>
      </c>
    </row>
    <row r="19" spans="1:10" x14ac:dyDescent="0.25">
      <c r="A19" s="172"/>
      <c r="B19" s="618"/>
      <c r="C19" s="620"/>
      <c r="D19" s="214" t="s">
        <v>1596</v>
      </c>
      <c r="E19" s="215" t="s">
        <v>130</v>
      </c>
      <c r="F19" s="622" t="s">
        <v>1597</v>
      </c>
      <c r="G19" s="237" t="s">
        <v>1582</v>
      </c>
      <c r="H19" s="238"/>
      <c r="I19" s="183" t="s">
        <v>1582</v>
      </c>
      <c r="J19" s="184" t="s">
        <v>1582</v>
      </c>
    </row>
    <row r="20" spans="1:10" x14ac:dyDescent="0.25">
      <c r="A20" s="172"/>
      <c r="B20" s="618"/>
      <c r="C20" s="620"/>
      <c r="D20" s="214" t="s">
        <v>1598</v>
      </c>
      <c r="E20" s="215" t="s">
        <v>129</v>
      </c>
      <c r="F20" s="622"/>
      <c r="G20" s="237" t="s">
        <v>1582</v>
      </c>
      <c r="H20" s="238"/>
      <c r="I20" s="183" t="s">
        <v>1582</v>
      </c>
      <c r="J20" s="184" t="s">
        <v>1582</v>
      </c>
    </row>
    <row r="21" spans="1:10" x14ac:dyDescent="0.25">
      <c r="A21" s="172"/>
      <c r="B21" s="618"/>
      <c r="C21" s="620"/>
      <c r="D21" s="214" t="s">
        <v>1599</v>
      </c>
      <c r="E21" s="215" t="s">
        <v>126</v>
      </c>
      <c r="F21" s="622"/>
      <c r="G21" s="185" t="s">
        <v>1582</v>
      </c>
      <c r="H21" s="186"/>
      <c r="I21" s="183" t="s">
        <v>1582</v>
      </c>
      <c r="J21" s="184" t="s">
        <v>1582</v>
      </c>
    </row>
    <row r="22" spans="1:10" x14ac:dyDescent="0.25">
      <c r="A22" s="172"/>
      <c r="B22" s="618"/>
      <c r="C22" s="620"/>
      <c r="D22" s="214" t="s">
        <v>1600</v>
      </c>
      <c r="E22" s="215" t="s">
        <v>127</v>
      </c>
      <c r="F22" s="622"/>
      <c r="G22" s="185" t="s">
        <v>1582</v>
      </c>
      <c r="H22" s="186" t="s">
        <v>1582</v>
      </c>
      <c r="I22" s="183" t="s">
        <v>1582</v>
      </c>
      <c r="J22" s="184" t="s">
        <v>1582</v>
      </c>
    </row>
    <row r="23" spans="1:10" ht="15.75" thickBot="1" x14ac:dyDescent="0.3">
      <c r="A23" s="172"/>
      <c r="B23" s="618"/>
      <c r="C23" s="620"/>
      <c r="D23" s="216" t="s">
        <v>1587</v>
      </c>
      <c r="E23" s="217" t="s">
        <v>168</v>
      </c>
      <c r="F23" s="623"/>
      <c r="G23" s="185" t="s">
        <v>1582</v>
      </c>
      <c r="H23" s="186"/>
      <c r="I23" s="183" t="s">
        <v>1582</v>
      </c>
      <c r="J23" s="184" t="s">
        <v>1582</v>
      </c>
    </row>
    <row r="24" spans="1:10" x14ac:dyDescent="0.25">
      <c r="A24" s="172"/>
      <c r="B24" s="618"/>
      <c r="C24" s="620"/>
      <c r="D24" s="214" t="s">
        <v>1601</v>
      </c>
      <c r="E24" s="215" t="s">
        <v>125</v>
      </c>
      <c r="F24" s="622" t="s">
        <v>1602</v>
      </c>
      <c r="G24" s="237" t="s">
        <v>1582</v>
      </c>
      <c r="H24" s="238"/>
      <c r="I24" s="183" t="s">
        <v>1582</v>
      </c>
      <c r="J24" s="184" t="s">
        <v>1582</v>
      </c>
    </row>
    <row r="25" spans="1:10" x14ac:dyDescent="0.25">
      <c r="A25" s="172"/>
      <c r="B25" s="618"/>
      <c r="C25" s="620"/>
      <c r="D25" s="214" t="s">
        <v>1603</v>
      </c>
      <c r="E25" s="215" t="s">
        <v>122</v>
      </c>
      <c r="F25" s="622"/>
      <c r="G25" s="237" t="s">
        <v>1582</v>
      </c>
      <c r="H25" s="238"/>
      <c r="I25" s="183" t="s">
        <v>1582</v>
      </c>
      <c r="J25" s="184" t="s">
        <v>1582</v>
      </c>
    </row>
    <row r="26" spans="1:10" x14ac:dyDescent="0.25">
      <c r="A26" s="172"/>
      <c r="B26" s="618"/>
      <c r="C26" s="620"/>
      <c r="D26" s="214" t="s">
        <v>1604</v>
      </c>
      <c r="E26" s="215" t="s">
        <v>159</v>
      </c>
      <c r="F26" s="622"/>
      <c r="G26" s="185" t="s">
        <v>1582</v>
      </c>
      <c r="H26" s="186"/>
      <c r="I26" s="183" t="s">
        <v>1582</v>
      </c>
      <c r="J26" s="184" t="s">
        <v>1582</v>
      </c>
    </row>
    <row r="27" spans="1:10" ht="15.75" thickBot="1" x14ac:dyDescent="0.3">
      <c r="A27" s="172"/>
      <c r="B27" s="618"/>
      <c r="C27" s="620"/>
      <c r="D27" s="218" t="s">
        <v>1605</v>
      </c>
      <c r="E27" s="217" t="s">
        <v>128</v>
      </c>
      <c r="F27" s="623"/>
      <c r="G27" s="185" t="s">
        <v>1582</v>
      </c>
      <c r="H27" s="186" t="s">
        <v>1582</v>
      </c>
      <c r="I27" s="183" t="s">
        <v>1582</v>
      </c>
      <c r="J27" s="184" t="s">
        <v>1582</v>
      </c>
    </row>
    <row r="28" spans="1:10" x14ac:dyDescent="0.25">
      <c r="A28" s="172"/>
      <c r="B28" s="618"/>
      <c r="C28" s="620"/>
      <c r="D28" s="214" t="s">
        <v>1606</v>
      </c>
      <c r="E28" s="215" t="s">
        <v>107</v>
      </c>
      <c r="F28" s="622" t="s">
        <v>1607</v>
      </c>
      <c r="G28" s="185" t="s">
        <v>1582</v>
      </c>
      <c r="H28" s="186" t="s">
        <v>1582</v>
      </c>
      <c r="I28" s="183" t="s">
        <v>1582</v>
      </c>
      <c r="J28" s="184" t="s">
        <v>1582</v>
      </c>
    </row>
    <row r="29" spans="1:10" x14ac:dyDescent="0.25">
      <c r="A29" s="172"/>
      <c r="B29" s="618"/>
      <c r="C29" s="620"/>
      <c r="D29" s="214" t="s">
        <v>1608</v>
      </c>
      <c r="E29" s="215" t="s">
        <v>106</v>
      </c>
      <c r="F29" s="622"/>
      <c r="G29" s="185" t="s">
        <v>1582</v>
      </c>
      <c r="H29" s="186" t="s">
        <v>1582</v>
      </c>
      <c r="I29" s="183" t="s">
        <v>1582</v>
      </c>
      <c r="J29" s="184" t="s">
        <v>1582</v>
      </c>
    </row>
    <row r="30" spans="1:10" x14ac:dyDescent="0.25">
      <c r="A30" s="172"/>
      <c r="B30" s="618"/>
      <c r="C30" s="620"/>
      <c r="D30" s="214" t="s">
        <v>1609</v>
      </c>
      <c r="E30" s="215" t="s">
        <v>104</v>
      </c>
      <c r="F30" s="622"/>
      <c r="G30" s="185" t="s">
        <v>1582</v>
      </c>
      <c r="H30" s="186" t="s">
        <v>1582</v>
      </c>
      <c r="I30" s="183" t="s">
        <v>1582</v>
      </c>
      <c r="J30" s="184" t="s">
        <v>1582</v>
      </c>
    </row>
    <row r="31" spans="1:10" x14ac:dyDescent="0.25">
      <c r="A31" s="172"/>
      <c r="B31" s="618"/>
      <c r="C31" s="620"/>
      <c r="D31" s="214" t="s">
        <v>1610</v>
      </c>
      <c r="E31" s="215" t="s">
        <v>105</v>
      </c>
      <c r="F31" s="622"/>
      <c r="G31" s="185" t="s">
        <v>1582</v>
      </c>
      <c r="H31" s="186" t="s">
        <v>1582</v>
      </c>
      <c r="I31" s="183" t="s">
        <v>1582</v>
      </c>
      <c r="J31" s="184" t="s">
        <v>1582</v>
      </c>
    </row>
    <row r="32" spans="1:10" x14ac:dyDescent="0.25">
      <c r="A32" s="172"/>
      <c r="B32" s="618"/>
      <c r="C32" s="620"/>
      <c r="D32" s="214" t="s">
        <v>1595</v>
      </c>
      <c r="E32" s="215" t="s">
        <v>101</v>
      </c>
      <c r="F32" s="622"/>
      <c r="G32" s="185" t="s">
        <v>1582</v>
      </c>
      <c r="H32" s="186" t="s">
        <v>1582</v>
      </c>
      <c r="I32" s="183" t="s">
        <v>1582</v>
      </c>
      <c r="J32" s="184" t="s">
        <v>1582</v>
      </c>
    </row>
    <row r="33" spans="1:10" ht="15.75" thickBot="1" x14ac:dyDescent="0.3">
      <c r="A33" s="172"/>
      <c r="B33" s="618"/>
      <c r="C33" s="620"/>
      <c r="D33" s="219" t="s">
        <v>1587</v>
      </c>
      <c r="E33" s="215" t="s">
        <v>221</v>
      </c>
      <c r="F33" s="623"/>
      <c r="G33" s="188" t="s">
        <v>1582</v>
      </c>
      <c r="H33" s="189"/>
      <c r="I33" s="183" t="s">
        <v>1582</v>
      </c>
      <c r="J33" s="184" t="s">
        <v>1582</v>
      </c>
    </row>
    <row r="34" spans="1:10" x14ac:dyDescent="0.25">
      <c r="A34" s="172"/>
      <c r="B34" s="624" t="s">
        <v>1580</v>
      </c>
      <c r="C34" s="625">
        <v>12</v>
      </c>
      <c r="D34" s="220" t="s">
        <v>1501</v>
      </c>
      <c r="E34" s="221" t="s">
        <v>75</v>
      </c>
      <c r="F34" s="627" t="s">
        <v>1581</v>
      </c>
      <c r="G34" s="190" t="s">
        <v>1582</v>
      </c>
      <c r="H34" s="191" t="s">
        <v>1738</v>
      </c>
      <c r="I34" s="179" t="s">
        <v>1582</v>
      </c>
      <c r="J34" s="180" t="s">
        <v>1582</v>
      </c>
    </row>
    <row r="35" spans="1:10" x14ac:dyDescent="0.25">
      <c r="A35" s="172"/>
      <c r="B35" s="618"/>
      <c r="C35" s="626"/>
      <c r="D35" s="222" t="s">
        <v>1503</v>
      </c>
      <c r="E35" s="223" t="s">
        <v>81</v>
      </c>
      <c r="F35" s="627"/>
      <c r="G35" s="190" t="s">
        <v>1582</v>
      </c>
      <c r="H35" s="191" t="s">
        <v>1737</v>
      </c>
      <c r="I35" s="183" t="s">
        <v>1582</v>
      </c>
      <c r="J35" s="184" t="s">
        <v>1582</v>
      </c>
    </row>
    <row r="36" spans="1:10" x14ac:dyDescent="0.25">
      <c r="A36" s="172"/>
      <c r="B36" s="618"/>
      <c r="C36" s="626"/>
      <c r="D36" s="222" t="s">
        <v>1611</v>
      </c>
      <c r="E36" s="223" t="s">
        <v>84</v>
      </c>
      <c r="F36" s="627"/>
      <c r="G36" s="192" t="s">
        <v>1582</v>
      </c>
      <c r="H36" s="193" t="s">
        <v>1585</v>
      </c>
      <c r="I36" s="183" t="s">
        <v>1582</v>
      </c>
      <c r="J36" s="184" t="s">
        <v>1582</v>
      </c>
    </row>
    <row r="37" spans="1:10" x14ac:dyDescent="0.25">
      <c r="A37" s="172"/>
      <c r="B37" s="618"/>
      <c r="C37" s="626"/>
      <c r="D37" s="222" t="s">
        <v>1612</v>
      </c>
      <c r="E37" s="223" t="s">
        <v>80</v>
      </c>
      <c r="F37" s="627"/>
      <c r="G37" s="192" t="s">
        <v>1582</v>
      </c>
      <c r="H37" s="193" t="s">
        <v>1582</v>
      </c>
      <c r="I37" s="183" t="s">
        <v>1582</v>
      </c>
      <c r="J37" s="184" t="s">
        <v>1582</v>
      </c>
    </row>
    <row r="38" spans="1:10" ht="15.75" thickBot="1" x14ac:dyDescent="0.3">
      <c r="A38" s="172"/>
      <c r="B38" s="618"/>
      <c r="C38" s="626"/>
      <c r="D38" s="224" t="s">
        <v>1613</v>
      </c>
      <c r="E38" s="225" t="s">
        <v>88</v>
      </c>
      <c r="F38" s="628"/>
      <c r="G38" s="270" t="s">
        <v>1582</v>
      </c>
      <c r="H38" s="271" t="s">
        <v>1795</v>
      </c>
      <c r="I38" s="183" t="s">
        <v>1582</v>
      </c>
      <c r="J38" s="184" t="s">
        <v>1582</v>
      </c>
    </row>
    <row r="39" spans="1:10" x14ac:dyDescent="0.25">
      <c r="A39" s="172"/>
      <c r="B39" s="618"/>
      <c r="C39" s="626"/>
      <c r="D39" s="222" t="s">
        <v>1498</v>
      </c>
      <c r="E39" s="223" t="s">
        <v>99</v>
      </c>
      <c r="F39" s="627" t="s">
        <v>1589</v>
      </c>
      <c r="G39" s="190" t="s">
        <v>1582</v>
      </c>
      <c r="H39" s="194" t="s">
        <v>1739</v>
      </c>
      <c r="I39" s="183" t="s">
        <v>1582</v>
      </c>
      <c r="J39" s="184" t="s">
        <v>1582</v>
      </c>
    </row>
    <row r="40" spans="1:10" x14ac:dyDescent="0.25">
      <c r="A40" s="172"/>
      <c r="B40" s="618"/>
      <c r="C40" s="626"/>
      <c r="D40" s="222" t="s">
        <v>1499</v>
      </c>
      <c r="E40" s="223" t="s">
        <v>100</v>
      </c>
      <c r="F40" s="627"/>
      <c r="G40" s="270" t="s">
        <v>1582</v>
      </c>
      <c r="H40" s="271" t="s">
        <v>1740</v>
      </c>
      <c r="I40" s="183" t="s">
        <v>1582</v>
      </c>
      <c r="J40" s="184" t="s">
        <v>1582</v>
      </c>
    </row>
    <row r="41" spans="1:10" x14ac:dyDescent="0.25">
      <c r="A41" s="172"/>
      <c r="B41" s="618"/>
      <c r="C41" s="626"/>
      <c r="D41" s="222" t="s">
        <v>1559</v>
      </c>
      <c r="E41" s="223" t="s">
        <v>87</v>
      </c>
      <c r="F41" s="627"/>
      <c r="G41" s="270" t="s">
        <v>1582</v>
      </c>
      <c r="H41" s="271" t="s">
        <v>1796</v>
      </c>
      <c r="I41" s="183" t="s">
        <v>1582</v>
      </c>
      <c r="J41" s="184" t="s">
        <v>1582</v>
      </c>
    </row>
    <row r="42" spans="1:10" ht="15.75" thickBot="1" x14ac:dyDescent="0.3">
      <c r="A42" s="172"/>
      <c r="B42" s="618"/>
      <c r="C42" s="626"/>
      <c r="D42" s="226" t="s">
        <v>1614</v>
      </c>
      <c r="E42" s="225" t="s">
        <v>85</v>
      </c>
      <c r="F42" s="628"/>
      <c r="G42" s="192" t="s">
        <v>1582</v>
      </c>
      <c r="H42" s="193" t="s">
        <v>1582</v>
      </c>
      <c r="I42" s="183" t="s">
        <v>1582</v>
      </c>
      <c r="J42" s="184" t="s">
        <v>1582</v>
      </c>
    </row>
    <row r="43" spans="1:10" x14ac:dyDescent="0.25">
      <c r="A43" s="172"/>
      <c r="B43" s="618"/>
      <c r="C43" s="626"/>
      <c r="D43" s="222" t="s">
        <v>1615</v>
      </c>
      <c r="E43" s="223" t="s">
        <v>119</v>
      </c>
      <c r="F43" s="627" t="s">
        <v>1592</v>
      </c>
      <c r="G43" s="239" t="s">
        <v>1582</v>
      </c>
      <c r="H43" s="253"/>
      <c r="I43" s="183" t="s">
        <v>1582</v>
      </c>
      <c r="J43" s="184" t="s">
        <v>1582</v>
      </c>
    </row>
    <row r="44" spans="1:10" x14ac:dyDescent="0.25">
      <c r="A44" s="172"/>
      <c r="B44" s="618"/>
      <c r="C44" s="626"/>
      <c r="D44" s="222" t="s">
        <v>1616</v>
      </c>
      <c r="E44" s="223" t="s">
        <v>120</v>
      </c>
      <c r="F44" s="627"/>
      <c r="G44" s="239" t="s">
        <v>1582</v>
      </c>
      <c r="H44" s="253"/>
      <c r="I44" s="183" t="s">
        <v>1582</v>
      </c>
      <c r="J44" s="184" t="s">
        <v>1582</v>
      </c>
    </row>
    <row r="45" spans="1:10" x14ac:dyDescent="0.25">
      <c r="A45" s="172"/>
      <c r="B45" s="618"/>
      <c r="C45" s="626"/>
      <c r="D45" s="222" t="s">
        <v>1561</v>
      </c>
      <c r="E45" s="223" t="s">
        <v>92</v>
      </c>
      <c r="F45" s="627"/>
      <c r="G45" s="270" t="s">
        <v>1582</v>
      </c>
      <c r="H45" s="271" t="s">
        <v>1797</v>
      </c>
      <c r="I45" s="183" t="s">
        <v>1582</v>
      </c>
      <c r="J45" s="184" t="s">
        <v>1582</v>
      </c>
    </row>
    <row r="46" spans="1:10" x14ac:dyDescent="0.25">
      <c r="A46" s="172"/>
      <c r="B46" s="618"/>
      <c r="C46" s="626"/>
      <c r="D46" s="222" t="s">
        <v>1617</v>
      </c>
      <c r="E46" s="223" t="s">
        <v>121</v>
      </c>
      <c r="F46" s="627"/>
      <c r="G46" s="192" t="s">
        <v>1582</v>
      </c>
      <c r="H46" s="193" t="s">
        <v>1582</v>
      </c>
      <c r="I46" s="183" t="s">
        <v>1582</v>
      </c>
      <c r="J46" s="184" t="s">
        <v>1582</v>
      </c>
    </row>
    <row r="47" spans="1:10" x14ac:dyDescent="0.25">
      <c r="A47" s="172"/>
      <c r="B47" s="618"/>
      <c r="C47" s="626"/>
      <c r="D47" s="222" t="s">
        <v>1618</v>
      </c>
      <c r="E47" s="223" t="s">
        <v>188</v>
      </c>
      <c r="F47" s="627"/>
      <c r="G47" s="192" t="s">
        <v>1582</v>
      </c>
      <c r="H47" s="193" t="s">
        <v>1582</v>
      </c>
      <c r="I47" s="183" t="s">
        <v>1582</v>
      </c>
      <c r="J47" s="184" t="s">
        <v>1582</v>
      </c>
    </row>
    <row r="48" spans="1:10" ht="15.75" thickBot="1" x14ac:dyDescent="0.3">
      <c r="A48" s="172"/>
      <c r="B48" s="618"/>
      <c r="C48" s="626"/>
      <c r="D48" s="224" t="s">
        <v>1613</v>
      </c>
      <c r="E48" s="225" t="s">
        <v>89</v>
      </c>
      <c r="F48" s="628"/>
      <c r="G48" s="270" t="s">
        <v>1582</v>
      </c>
      <c r="H48" s="271" t="s">
        <v>1798</v>
      </c>
      <c r="I48" s="183" t="s">
        <v>1582</v>
      </c>
      <c r="J48" s="184" t="s">
        <v>1582</v>
      </c>
    </row>
    <row r="49" spans="1:10" x14ac:dyDescent="0.25">
      <c r="A49" s="172"/>
      <c r="B49" s="618"/>
      <c r="C49" s="626"/>
      <c r="D49" s="222" t="s">
        <v>1562</v>
      </c>
      <c r="E49" s="223" t="s">
        <v>130</v>
      </c>
      <c r="F49" s="627" t="s">
        <v>1597</v>
      </c>
      <c r="G49" s="190" t="s">
        <v>1582</v>
      </c>
      <c r="H49" s="194" t="s">
        <v>1736</v>
      </c>
      <c r="I49" s="183" t="s">
        <v>1582</v>
      </c>
      <c r="J49" s="184" t="s">
        <v>1582</v>
      </c>
    </row>
    <row r="50" spans="1:10" x14ac:dyDescent="0.25">
      <c r="A50" s="172"/>
      <c r="B50" s="618"/>
      <c r="C50" s="626"/>
      <c r="D50" s="222" t="s">
        <v>1563</v>
      </c>
      <c r="E50" s="223" t="s">
        <v>129</v>
      </c>
      <c r="F50" s="627"/>
      <c r="G50" s="239" t="s">
        <v>1582</v>
      </c>
      <c r="H50" s="253"/>
      <c r="I50" s="183" t="s">
        <v>1582</v>
      </c>
      <c r="J50" s="184" t="s">
        <v>1582</v>
      </c>
    </row>
    <row r="51" spans="1:10" x14ac:dyDescent="0.25">
      <c r="A51" s="172"/>
      <c r="B51" s="618"/>
      <c r="C51" s="626"/>
      <c r="D51" s="222" t="s">
        <v>1619</v>
      </c>
      <c r="E51" s="223" t="s">
        <v>126</v>
      </c>
      <c r="F51" s="627"/>
      <c r="G51" s="192" t="s">
        <v>1582</v>
      </c>
      <c r="H51" s="193" t="s">
        <v>1588</v>
      </c>
      <c r="I51" s="183" t="s">
        <v>1582</v>
      </c>
      <c r="J51" s="184" t="s">
        <v>1582</v>
      </c>
    </row>
    <row r="52" spans="1:10" x14ac:dyDescent="0.25">
      <c r="A52" s="172"/>
      <c r="B52" s="618"/>
      <c r="C52" s="626"/>
      <c r="D52" s="222" t="s">
        <v>1620</v>
      </c>
      <c r="E52" s="223" t="s">
        <v>127</v>
      </c>
      <c r="F52" s="627"/>
      <c r="G52" s="192" t="s">
        <v>1582</v>
      </c>
      <c r="H52" s="193" t="s">
        <v>1582</v>
      </c>
      <c r="I52" s="183" t="s">
        <v>1582</v>
      </c>
      <c r="J52" s="184" t="s">
        <v>1582</v>
      </c>
    </row>
    <row r="53" spans="1:10" ht="15.75" thickBot="1" x14ac:dyDescent="0.3">
      <c r="A53" s="172"/>
      <c r="B53" s="618"/>
      <c r="C53" s="626"/>
      <c r="D53" s="224" t="s">
        <v>1613</v>
      </c>
      <c r="E53" s="225" t="s">
        <v>168</v>
      </c>
      <c r="F53" s="628"/>
      <c r="G53" s="192" t="s">
        <v>1582</v>
      </c>
      <c r="H53" s="193" t="s">
        <v>1588</v>
      </c>
      <c r="I53" s="183" t="s">
        <v>1582</v>
      </c>
      <c r="J53" s="184" t="s">
        <v>1582</v>
      </c>
    </row>
    <row r="54" spans="1:10" x14ac:dyDescent="0.25">
      <c r="A54" s="172"/>
      <c r="B54" s="618"/>
      <c r="C54" s="626"/>
      <c r="D54" s="222" t="s">
        <v>1505</v>
      </c>
      <c r="E54" s="223" t="s">
        <v>125</v>
      </c>
      <c r="F54" s="627" t="s">
        <v>1602</v>
      </c>
      <c r="G54" s="190" t="s">
        <v>1582</v>
      </c>
      <c r="H54" s="194" t="s">
        <v>1741</v>
      </c>
      <c r="I54" s="183" t="s">
        <v>1582</v>
      </c>
      <c r="J54" s="184" t="s">
        <v>1582</v>
      </c>
    </row>
    <row r="55" spans="1:10" x14ac:dyDescent="0.25">
      <c r="A55" s="172"/>
      <c r="B55" s="618"/>
      <c r="C55" s="626"/>
      <c r="D55" s="222" t="s">
        <v>1507</v>
      </c>
      <c r="E55" s="223" t="s">
        <v>122</v>
      </c>
      <c r="F55" s="627"/>
      <c r="G55" s="239" t="s">
        <v>1582</v>
      </c>
      <c r="H55" s="253"/>
      <c r="I55" s="183" t="s">
        <v>1582</v>
      </c>
      <c r="J55" s="184" t="s">
        <v>1582</v>
      </c>
    </row>
    <row r="56" spans="1:10" x14ac:dyDescent="0.25">
      <c r="A56" s="172"/>
      <c r="B56" s="618"/>
      <c r="C56" s="626"/>
      <c r="D56" s="222" t="s">
        <v>1621</v>
      </c>
      <c r="E56" s="223" t="s">
        <v>159</v>
      </c>
      <c r="F56" s="627"/>
      <c r="G56" s="192" t="s">
        <v>1582</v>
      </c>
      <c r="H56" s="193" t="s">
        <v>1585</v>
      </c>
      <c r="I56" s="183" t="s">
        <v>1582</v>
      </c>
      <c r="J56" s="184" t="s">
        <v>1582</v>
      </c>
    </row>
    <row r="57" spans="1:10" ht="15.75" thickBot="1" x14ac:dyDescent="0.3">
      <c r="A57" s="172"/>
      <c r="B57" s="618"/>
      <c r="C57" s="626"/>
      <c r="D57" s="226" t="s">
        <v>1622</v>
      </c>
      <c r="E57" s="225" t="s">
        <v>128</v>
      </c>
      <c r="F57" s="628"/>
      <c r="G57" s="192" t="s">
        <v>1582</v>
      </c>
      <c r="H57" s="193" t="s">
        <v>1582</v>
      </c>
      <c r="I57" s="183" t="s">
        <v>1582</v>
      </c>
      <c r="J57" s="184" t="s">
        <v>1582</v>
      </c>
    </row>
    <row r="58" spans="1:10" x14ac:dyDescent="0.25">
      <c r="A58" s="172"/>
      <c r="B58" s="618"/>
      <c r="C58" s="626"/>
      <c r="D58" s="222" t="s">
        <v>1623</v>
      </c>
      <c r="E58" s="223" t="s">
        <v>107</v>
      </c>
      <c r="F58" s="627" t="s">
        <v>1607</v>
      </c>
      <c r="G58" s="239" t="s">
        <v>1582</v>
      </c>
      <c r="H58" s="253"/>
      <c r="I58" s="183" t="s">
        <v>1582</v>
      </c>
      <c r="J58" s="184" t="s">
        <v>1582</v>
      </c>
    </row>
    <row r="59" spans="1:10" x14ac:dyDescent="0.25">
      <c r="A59" s="172"/>
      <c r="B59" s="618"/>
      <c r="C59" s="626"/>
      <c r="D59" s="222" t="s">
        <v>1624</v>
      </c>
      <c r="E59" s="223" t="s">
        <v>106</v>
      </c>
      <c r="F59" s="627"/>
      <c r="G59" s="239" t="s">
        <v>1582</v>
      </c>
      <c r="H59" s="253"/>
      <c r="I59" s="183" t="s">
        <v>1582</v>
      </c>
      <c r="J59" s="184" t="s">
        <v>1582</v>
      </c>
    </row>
    <row r="60" spans="1:10" x14ac:dyDescent="0.25">
      <c r="A60" s="172"/>
      <c r="B60" s="618"/>
      <c r="C60" s="626"/>
      <c r="D60" s="222" t="s">
        <v>1625</v>
      </c>
      <c r="E60" s="223" t="s">
        <v>104</v>
      </c>
      <c r="F60" s="627"/>
      <c r="G60" s="192" t="s">
        <v>1582</v>
      </c>
      <c r="H60" s="193"/>
      <c r="I60" s="183" t="s">
        <v>1582</v>
      </c>
      <c r="J60" s="184" t="s">
        <v>1582</v>
      </c>
    </row>
    <row r="61" spans="1:10" x14ac:dyDescent="0.25">
      <c r="A61" s="172"/>
      <c r="B61" s="618"/>
      <c r="C61" s="626"/>
      <c r="D61" s="222" t="s">
        <v>1626</v>
      </c>
      <c r="E61" s="223" t="s">
        <v>105</v>
      </c>
      <c r="F61" s="627"/>
      <c r="G61" s="192" t="s">
        <v>1582</v>
      </c>
      <c r="H61" s="193"/>
      <c r="I61" s="183" t="s">
        <v>1582</v>
      </c>
      <c r="J61" s="184" t="s">
        <v>1582</v>
      </c>
    </row>
    <row r="62" spans="1:10" x14ac:dyDescent="0.25">
      <c r="A62" s="172"/>
      <c r="B62" s="618"/>
      <c r="C62" s="626"/>
      <c r="D62" s="222" t="s">
        <v>1618</v>
      </c>
      <c r="E62" s="223" t="s">
        <v>101</v>
      </c>
      <c r="F62" s="627"/>
      <c r="G62" s="192" t="s">
        <v>1582</v>
      </c>
      <c r="H62" s="193"/>
      <c r="I62" s="183" t="s">
        <v>1582</v>
      </c>
      <c r="J62" s="184" t="s">
        <v>1582</v>
      </c>
    </row>
    <row r="63" spans="1:10" ht="15.75" thickBot="1" x14ac:dyDescent="0.3">
      <c r="A63" s="172"/>
      <c r="B63" s="618"/>
      <c r="C63" s="626"/>
      <c r="D63" s="227" t="s">
        <v>1613</v>
      </c>
      <c r="E63" s="223" t="s">
        <v>221</v>
      </c>
      <c r="F63" s="628"/>
      <c r="G63" s="195" t="s">
        <v>1582</v>
      </c>
      <c r="H63" s="196"/>
      <c r="I63" s="183" t="s">
        <v>1582</v>
      </c>
      <c r="J63" s="184" t="s">
        <v>1582</v>
      </c>
    </row>
    <row r="64" spans="1:10" x14ac:dyDescent="0.25">
      <c r="A64" s="172"/>
      <c r="B64" s="624" t="s">
        <v>1580</v>
      </c>
      <c r="C64" s="630">
        <v>10</v>
      </c>
      <c r="D64" s="228" t="s">
        <v>1492</v>
      </c>
      <c r="E64" s="229" t="s">
        <v>75</v>
      </c>
      <c r="F64" s="633" t="s">
        <v>1581</v>
      </c>
      <c r="G64" s="197" t="s">
        <v>1582</v>
      </c>
      <c r="H64" s="198" t="s">
        <v>1723</v>
      </c>
      <c r="I64" s="179" t="s">
        <v>1582</v>
      </c>
      <c r="J64" s="180" t="s">
        <v>1582</v>
      </c>
    </row>
    <row r="65" spans="1:10" x14ac:dyDescent="0.25">
      <c r="A65" s="172"/>
      <c r="B65" s="618"/>
      <c r="C65" s="631"/>
      <c r="D65" s="230" t="s">
        <v>1494</v>
      </c>
      <c r="E65" s="231" t="s">
        <v>81</v>
      </c>
      <c r="F65" s="633"/>
      <c r="G65" s="199" t="s">
        <v>1582</v>
      </c>
      <c r="H65" s="200" t="s">
        <v>1724</v>
      </c>
      <c r="I65" s="183" t="s">
        <v>1582</v>
      </c>
      <c r="J65" s="184" t="s">
        <v>1582</v>
      </c>
    </row>
    <row r="66" spans="1:10" x14ac:dyDescent="0.25">
      <c r="A66" s="172"/>
      <c r="B66" s="618"/>
      <c r="C66" s="631"/>
      <c r="D66" s="230" t="s">
        <v>1627</v>
      </c>
      <c r="E66" s="231" t="s">
        <v>84</v>
      </c>
      <c r="F66" s="633"/>
      <c r="G66" s="185" t="s">
        <v>1582</v>
      </c>
      <c r="H66" s="186" t="s">
        <v>1585</v>
      </c>
      <c r="I66" s="183" t="s">
        <v>1582</v>
      </c>
      <c r="J66" s="184" t="s">
        <v>1582</v>
      </c>
    </row>
    <row r="67" spans="1:10" x14ac:dyDescent="0.25">
      <c r="A67" s="172"/>
      <c r="B67" s="618"/>
      <c r="C67" s="631"/>
      <c r="D67" s="230" t="s">
        <v>1628</v>
      </c>
      <c r="E67" s="231" t="s">
        <v>80</v>
      </c>
      <c r="F67" s="633"/>
      <c r="G67" s="185" t="s">
        <v>1582</v>
      </c>
      <c r="H67" s="186" t="s">
        <v>1582</v>
      </c>
      <c r="I67" s="183" t="s">
        <v>1582</v>
      </c>
      <c r="J67" s="184" t="s">
        <v>1582</v>
      </c>
    </row>
    <row r="68" spans="1:10" ht="15.75" thickBot="1" x14ac:dyDescent="0.3">
      <c r="A68" s="172"/>
      <c r="B68" s="618"/>
      <c r="C68" s="631"/>
      <c r="D68" s="232" t="s">
        <v>1629</v>
      </c>
      <c r="E68" s="233" t="s">
        <v>88</v>
      </c>
      <c r="F68" s="634"/>
      <c r="G68" s="185" t="s">
        <v>1582</v>
      </c>
      <c r="H68" s="186" t="s">
        <v>1582</v>
      </c>
      <c r="I68" s="183" t="s">
        <v>1582</v>
      </c>
      <c r="J68" s="184" t="s">
        <v>1582</v>
      </c>
    </row>
    <row r="69" spans="1:10" x14ac:dyDescent="0.25">
      <c r="A69" s="172"/>
      <c r="B69" s="618"/>
      <c r="C69" s="631"/>
      <c r="D69" s="230" t="s">
        <v>1496</v>
      </c>
      <c r="E69" s="231" t="s">
        <v>99</v>
      </c>
      <c r="F69" s="633" t="s">
        <v>1589</v>
      </c>
      <c r="G69" s="199" t="s">
        <v>1582</v>
      </c>
      <c r="H69" s="200" t="s">
        <v>1725</v>
      </c>
      <c r="I69" s="183" t="s">
        <v>1582</v>
      </c>
      <c r="J69" s="184" t="s">
        <v>1582</v>
      </c>
    </row>
    <row r="70" spans="1:10" x14ac:dyDescent="0.25">
      <c r="A70" s="172"/>
      <c r="B70" s="618"/>
      <c r="C70" s="631"/>
      <c r="D70" s="230" t="s">
        <v>1497</v>
      </c>
      <c r="E70" s="231" t="s">
        <v>100</v>
      </c>
      <c r="F70" s="633"/>
      <c r="G70" s="199" t="s">
        <v>1582</v>
      </c>
      <c r="H70" s="200" t="s">
        <v>1726</v>
      </c>
      <c r="I70" s="183" t="s">
        <v>1582</v>
      </c>
      <c r="J70" s="184" t="s">
        <v>1582</v>
      </c>
    </row>
    <row r="71" spans="1:10" x14ac:dyDescent="0.25">
      <c r="A71" s="172"/>
      <c r="B71" s="618"/>
      <c r="C71" s="631"/>
      <c r="D71" s="230" t="s">
        <v>1630</v>
      </c>
      <c r="E71" s="231" t="s">
        <v>87</v>
      </c>
      <c r="F71" s="633"/>
      <c r="G71" s="185" t="s">
        <v>1582</v>
      </c>
      <c r="H71" s="186" t="s">
        <v>1588</v>
      </c>
      <c r="I71" s="183" t="s">
        <v>1582</v>
      </c>
      <c r="J71" s="184" t="s">
        <v>1582</v>
      </c>
    </row>
    <row r="72" spans="1:10" ht="15.75" thickBot="1" x14ac:dyDescent="0.3">
      <c r="A72" s="172"/>
      <c r="B72" s="618"/>
      <c r="C72" s="631"/>
      <c r="D72" s="232" t="s">
        <v>1631</v>
      </c>
      <c r="E72" s="233" t="s">
        <v>85</v>
      </c>
      <c r="F72" s="634"/>
      <c r="G72" s="185" t="s">
        <v>1582</v>
      </c>
      <c r="H72" s="186" t="s">
        <v>1582</v>
      </c>
      <c r="I72" s="183" t="s">
        <v>1582</v>
      </c>
      <c r="J72" s="184" t="s">
        <v>1582</v>
      </c>
    </row>
    <row r="73" spans="1:10" x14ac:dyDescent="0.25">
      <c r="A73" s="172"/>
      <c r="B73" s="618"/>
      <c r="C73" s="631"/>
      <c r="D73" s="230" t="s">
        <v>1490</v>
      </c>
      <c r="E73" s="231" t="s">
        <v>119</v>
      </c>
      <c r="F73" s="633" t="s">
        <v>1592</v>
      </c>
      <c r="G73" s="199" t="s">
        <v>1582</v>
      </c>
      <c r="H73" s="200" t="s">
        <v>1727</v>
      </c>
      <c r="I73" s="183" t="s">
        <v>1582</v>
      </c>
      <c r="J73" s="184" t="s">
        <v>1582</v>
      </c>
    </row>
    <row r="74" spans="1:10" x14ac:dyDescent="0.25">
      <c r="A74" s="172"/>
      <c r="B74" s="618"/>
      <c r="C74" s="631"/>
      <c r="D74" s="230" t="s">
        <v>1491</v>
      </c>
      <c r="E74" s="231" t="s">
        <v>120</v>
      </c>
      <c r="F74" s="633"/>
      <c r="G74" s="199" t="s">
        <v>1582</v>
      </c>
      <c r="H74" s="200" t="s">
        <v>1728</v>
      </c>
      <c r="I74" s="183" t="s">
        <v>1582</v>
      </c>
      <c r="J74" s="184" t="s">
        <v>1582</v>
      </c>
    </row>
    <row r="75" spans="1:10" x14ac:dyDescent="0.25">
      <c r="A75" s="172"/>
      <c r="B75" s="618"/>
      <c r="C75" s="631"/>
      <c r="D75" s="230" t="s">
        <v>1632</v>
      </c>
      <c r="E75" s="231" t="s">
        <v>92</v>
      </c>
      <c r="F75" s="633"/>
      <c r="G75" s="185" t="s">
        <v>1582</v>
      </c>
      <c r="H75" s="186" t="s">
        <v>1585</v>
      </c>
      <c r="I75" s="183" t="s">
        <v>1582</v>
      </c>
      <c r="J75" s="184" t="s">
        <v>1582</v>
      </c>
    </row>
    <row r="76" spans="1:10" x14ac:dyDescent="0.25">
      <c r="A76" s="172"/>
      <c r="B76" s="618"/>
      <c r="C76" s="631"/>
      <c r="D76" s="230" t="s">
        <v>1633</v>
      </c>
      <c r="E76" s="231" t="s">
        <v>121</v>
      </c>
      <c r="F76" s="633"/>
      <c r="G76" s="185" t="s">
        <v>1582</v>
      </c>
      <c r="H76" s="186" t="s">
        <v>1582</v>
      </c>
      <c r="I76" s="183" t="s">
        <v>1582</v>
      </c>
      <c r="J76" s="184" t="s">
        <v>1582</v>
      </c>
    </row>
    <row r="77" spans="1:10" x14ac:dyDescent="0.25">
      <c r="A77" s="172"/>
      <c r="B77" s="618"/>
      <c r="C77" s="631"/>
      <c r="D77" s="230" t="s">
        <v>1634</v>
      </c>
      <c r="E77" s="231" t="s">
        <v>188</v>
      </c>
      <c r="F77" s="633"/>
      <c r="G77" s="185" t="s">
        <v>1582</v>
      </c>
      <c r="H77" s="186" t="s">
        <v>1582</v>
      </c>
      <c r="I77" s="183" t="s">
        <v>1582</v>
      </c>
      <c r="J77" s="184" t="s">
        <v>1582</v>
      </c>
    </row>
    <row r="78" spans="1:10" ht="15.75" thickBot="1" x14ac:dyDescent="0.3">
      <c r="A78" s="172"/>
      <c r="B78" s="618"/>
      <c r="C78" s="631"/>
      <c r="D78" s="234" t="s">
        <v>1629</v>
      </c>
      <c r="E78" s="233" t="s">
        <v>89</v>
      </c>
      <c r="F78" s="634"/>
      <c r="G78" s="185" t="s">
        <v>1582</v>
      </c>
      <c r="H78" s="186" t="s">
        <v>1582</v>
      </c>
      <c r="I78" s="183" t="s">
        <v>1582</v>
      </c>
      <c r="J78" s="184" t="s">
        <v>1582</v>
      </c>
    </row>
    <row r="79" spans="1:10" x14ac:dyDescent="0.25">
      <c r="A79" s="172"/>
      <c r="B79" s="618"/>
      <c r="C79" s="631"/>
      <c r="D79" s="230" t="s">
        <v>1635</v>
      </c>
      <c r="E79" s="231" t="s">
        <v>130</v>
      </c>
      <c r="F79" s="633" t="s">
        <v>1597</v>
      </c>
      <c r="G79" s="185" t="s">
        <v>1582</v>
      </c>
      <c r="H79" s="186" t="s">
        <v>1582</v>
      </c>
      <c r="I79" s="183" t="s">
        <v>1582</v>
      </c>
      <c r="J79" s="184" t="s">
        <v>1582</v>
      </c>
    </row>
    <row r="80" spans="1:10" x14ac:dyDescent="0.25">
      <c r="A80" s="172"/>
      <c r="B80" s="618"/>
      <c r="C80" s="631"/>
      <c r="D80" s="230" t="s">
        <v>1636</v>
      </c>
      <c r="E80" s="231" t="s">
        <v>129</v>
      </c>
      <c r="F80" s="633"/>
      <c r="G80" s="185" t="s">
        <v>1582</v>
      </c>
      <c r="H80" s="186" t="s">
        <v>1582</v>
      </c>
      <c r="I80" s="183" t="s">
        <v>1582</v>
      </c>
      <c r="J80" s="184" t="s">
        <v>1582</v>
      </c>
    </row>
    <row r="81" spans="1:10" x14ac:dyDescent="0.25">
      <c r="A81" s="172"/>
      <c r="B81" s="618"/>
      <c r="C81" s="631"/>
      <c r="D81" s="230" t="s">
        <v>1637</v>
      </c>
      <c r="E81" s="231" t="s">
        <v>126</v>
      </c>
      <c r="F81" s="633"/>
      <c r="G81" s="237" t="s">
        <v>1582</v>
      </c>
      <c r="H81" s="238"/>
      <c r="I81" s="183" t="s">
        <v>1582</v>
      </c>
      <c r="J81" s="184" t="s">
        <v>1582</v>
      </c>
    </row>
    <row r="82" spans="1:10" x14ac:dyDescent="0.25">
      <c r="A82" s="172"/>
      <c r="B82" s="618"/>
      <c r="C82" s="631"/>
      <c r="D82" s="230" t="s">
        <v>1638</v>
      </c>
      <c r="E82" s="231" t="s">
        <v>127</v>
      </c>
      <c r="F82" s="633"/>
      <c r="G82" s="251" t="s">
        <v>1582</v>
      </c>
      <c r="H82" s="252" t="s">
        <v>1582</v>
      </c>
      <c r="I82" s="183" t="s">
        <v>1582</v>
      </c>
      <c r="J82" s="184" t="s">
        <v>1582</v>
      </c>
    </row>
    <row r="83" spans="1:10" ht="15.75" thickBot="1" x14ac:dyDescent="0.3">
      <c r="A83" s="172"/>
      <c r="B83" s="618"/>
      <c r="C83" s="631"/>
      <c r="D83" s="234" t="s">
        <v>1629</v>
      </c>
      <c r="E83" s="233" t="s">
        <v>168</v>
      </c>
      <c r="F83" s="634"/>
      <c r="G83" s="251" t="s">
        <v>1582</v>
      </c>
      <c r="H83" s="252" t="s">
        <v>1582</v>
      </c>
      <c r="I83" s="183" t="s">
        <v>1582</v>
      </c>
      <c r="J83" s="184" t="s">
        <v>1582</v>
      </c>
    </row>
    <row r="84" spans="1:10" x14ac:dyDescent="0.25">
      <c r="A84" s="172"/>
      <c r="B84" s="618"/>
      <c r="C84" s="631"/>
      <c r="D84" s="230" t="s">
        <v>1639</v>
      </c>
      <c r="E84" s="231" t="s">
        <v>125</v>
      </c>
      <c r="F84" s="633" t="s">
        <v>1602</v>
      </c>
      <c r="G84" s="251" t="s">
        <v>1582</v>
      </c>
      <c r="H84" s="252" t="s">
        <v>1582</v>
      </c>
      <c r="I84" s="183" t="s">
        <v>1582</v>
      </c>
      <c r="J84" s="184" t="s">
        <v>1582</v>
      </c>
    </row>
    <row r="85" spans="1:10" x14ac:dyDescent="0.25">
      <c r="A85" s="172"/>
      <c r="B85" s="618"/>
      <c r="C85" s="631"/>
      <c r="D85" s="230" t="s">
        <v>1640</v>
      </c>
      <c r="E85" s="231" t="s">
        <v>122</v>
      </c>
      <c r="F85" s="633"/>
      <c r="G85" s="251" t="s">
        <v>1582</v>
      </c>
      <c r="H85" s="252" t="s">
        <v>1582</v>
      </c>
      <c r="I85" s="183" t="s">
        <v>1582</v>
      </c>
      <c r="J85" s="184" t="s">
        <v>1582</v>
      </c>
    </row>
    <row r="86" spans="1:10" x14ac:dyDescent="0.25">
      <c r="A86" s="172"/>
      <c r="B86" s="618"/>
      <c r="C86" s="631"/>
      <c r="D86" s="230" t="s">
        <v>1641</v>
      </c>
      <c r="E86" s="231" t="s">
        <v>159</v>
      </c>
      <c r="F86" s="633"/>
      <c r="G86" s="237" t="s">
        <v>1582</v>
      </c>
      <c r="H86" s="238"/>
      <c r="I86" s="183" t="s">
        <v>1582</v>
      </c>
      <c r="J86" s="184" t="s">
        <v>1582</v>
      </c>
    </row>
    <row r="87" spans="1:10" ht="15.75" thickBot="1" x14ac:dyDescent="0.3">
      <c r="A87" s="172"/>
      <c r="B87" s="618"/>
      <c r="C87" s="631"/>
      <c r="D87" s="232" t="s">
        <v>1642</v>
      </c>
      <c r="E87" s="233" t="s">
        <v>128</v>
      </c>
      <c r="F87" s="634"/>
      <c r="G87" s="251" t="s">
        <v>1582</v>
      </c>
      <c r="H87" s="252" t="s">
        <v>1582</v>
      </c>
      <c r="I87" s="183" t="s">
        <v>1582</v>
      </c>
      <c r="J87" s="184" t="s">
        <v>1582</v>
      </c>
    </row>
    <row r="88" spans="1:10" x14ac:dyDescent="0.25">
      <c r="A88" s="172"/>
      <c r="B88" s="618"/>
      <c r="C88" s="631"/>
      <c r="D88" s="230" t="s">
        <v>1643</v>
      </c>
      <c r="E88" s="231" t="s">
        <v>107</v>
      </c>
      <c r="F88" s="633" t="s">
        <v>1607</v>
      </c>
      <c r="G88" s="237" t="s">
        <v>1582</v>
      </c>
      <c r="H88" s="238"/>
      <c r="I88" s="183" t="s">
        <v>1582</v>
      </c>
      <c r="J88" s="184" t="s">
        <v>1582</v>
      </c>
    </row>
    <row r="89" spans="1:10" x14ac:dyDescent="0.25">
      <c r="A89" s="172"/>
      <c r="B89" s="618"/>
      <c r="C89" s="631"/>
      <c r="D89" s="230" t="s">
        <v>1644</v>
      </c>
      <c r="E89" s="231" t="s">
        <v>106</v>
      </c>
      <c r="F89" s="633"/>
      <c r="G89" s="237" t="s">
        <v>1582</v>
      </c>
      <c r="H89" s="238"/>
      <c r="I89" s="183" t="s">
        <v>1582</v>
      </c>
      <c r="J89" s="184" t="s">
        <v>1582</v>
      </c>
    </row>
    <row r="90" spans="1:10" x14ac:dyDescent="0.25">
      <c r="A90" s="172"/>
      <c r="B90" s="618"/>
      <c r="C90" s="631"/>
      <c r="D90" s="230" t="s">
        <v>1645</v>
      </c>
      <c r="E90" s="231" t="s">
        <v>104</v>
      </c>
      <c r="F90" s="633"/>
      <c r="G90" s="237" t="s">
        <v>1582</v>
      </c>
      <c r="H90" s="238"/>
      <c r="I90" s="183" t="s">
        <v>1582</v>
      </c>
      <c r="J90" s="184" t="s">
        <v>1582</v>
      </c>
    </row>
    <row r="91" spans="1:10" x14ac:dyDescent="0.25">
      <c r="A91" s="172"/>
      <c r="B91" s="618"/>
      <c r="C91" s="631"/>
      <c r="D91" s="230" t="s">
        <v>1646</v>
      </c>
      <c r="E91" s="231" t="s">
        <v>105</v>
      </c>
      <c r="F91" s="633"/>
      <c r="G91" s="251" t="s">
        <v>1582</v>
      </c>
      <c r="H91" s="252" t="s">
        <v>1582</v>
      </c>
      <c r="I91" s="183" t="s">
        <v>1582</v>
      </c>
      <c r="J91" s="184" t="s">
        <v>1582</v>
      </c>
    </row>
    <row r="92" spans="1:10" x14ac:dyDescent="0.25">
      <c r="A92" s="172"/>
      <c r="B92" s="618"/>
      <c r="C92" s="631"/>
      <c r="D92" s="230" t="s">
        <v>1634</v>
      </c>
      <c r="E92" s="231" t="s">
        <v>101</v>
      </c>
      <c r="F92" s="633"/>
      <c r="G92" s="185" t="s">
        <v>1582</v>
      </c>
      <c r="H92" s="186" t="s">
        <v>1582</v>
      </c>
      <c r="I92" s="183" t="s">
        <v>1582</v>
      </c>
      <c r="J92" s="184" t="s">
        <v>1582</v>
      </c>
    </row>
    <row r="93" spans="1:10" ht="15.75" thickBot="1" x14ac:dyDescent="0.3">
      <c r="A93" s="172"/>
      <c r="B93" s="629"/>
      <c r="C93" s="632"/>
      <c r="D93" s="234" t="s">
        <v>1629</v>
      </c>
      <c r="E93" s="233" t="s">
        <v>221</v>
      </c>
      <c r="F93" s="634"/>
      <c r="G93" s="272" t="s">
        <v>1582</v>
      </c>
      <c r="H93" s="273"/>
      <c r="I93" s="201" t="s">
        <v>1582</v>
      </c>
      <c r="J93" s="202" t="s">
        <v>1582</v>
      </c>
    </row>
    <row r="94" spans="1:10" x14ac:dyDescent="0.25">
      <c r="A94" s="172"/>
      <c r="B94" s="618" t="s">
        <v>1580</v>
      </c>
      <c r="C94" s="620">
        <v>11</v>
      </c>
      <c r="D94" s="214" t="s">
        <v>1500</v>
      </c>
      <c r="E94" s="215" t="s">
        <v>75</v>
      </c>
      <c r="F94" s="622" t="s">
        <v>1647</v>
      </c>
      <c r="G94" s="197" t="s">
        <v>1582</v>
      </c>
      <c r="H94" s="198" t="s">
        <v>1729</v>
      </c>
      <c r="I94" s="183" t="s">
        <v>1582</v>
      </c>
      <c r="J94" s="184" t="s">
        <v>1582</v>
      </c>
    </row>
    <row r="95" spans="1:10" x14ac:dyDescent="0.25">
      <c r="A95" s="172"/>
      <c r="B95" s="618"/>
      <c r="C95" s="620"/>
      <c r="D95" s="214" t="s">
        <v>1502</v>
      </c>
      <c r="E95" s="215" t="s">
        <v>81</v>
      </c>
      <c r="F95" s="622"/>
      <c r="G95" s="199" t="s">
        <v>1582</v>
      </c>
      <c r="H95" s="200" t="s">
        <v>1730</v>
      </c>
      <c r="I95" s="183" t="s">
        <v>1582</v>
      </c>
      <c r="J95" s="184" t="s">
        <v>1582</v>
      </c>
    </row>
    <row r="96" spans="1:10" x14ac:dyDescent="0.25">
      <c r="A96" s="172"/>
      <c r="B96" s="618"/>
      <c r="C96" s="620"/>
      <c r="D96" s="214" t="s">
        <v>1648</v>
      </c>
      <c r="E96" s="215" t="s">
        <v>84</v>
      </c>
      <c r="F96" s="622"/>
      <c r="G96" s="185" t="s">
        <v>1582</v>
      </c>
      <c r="H96" s="186" t="s">
        <v>1588</v>
      </c>
      <c r="I96" s="183" t="s">
        <v>1582</v>
      </c>
      <c r="J96" s="184" t="s">
        <v>1582</v>
      </c>
    </row>
    <row r="97" spans="1:10" x14ac:dyDescent="0.25">
      <c r="A97" s="172"/>
      <c r="B97" s="618"/>
      <c r="C97" s="620"/>
      <c r="D97" s="214" t="s">
        <v>1649</v>
      </c>
      <c r="E97" s="215" t="s">
        <v>80</v>
      </c>
      <c r="F97" s="622"/>
      <c r="G97" s="185" t="s">
        <v>1582</v>
      </c>
      <c r="H97" s="186" t="s">
        <v>1582</v>
      </c>
      <c r="I97" s="183" t="s">
        <v>1582</v>
      </c>
      <c r="J97" s="184" t="s">
        <v>1582</v>
      </c>
    </row>
    <row r="98" spans="1:10" ht="15.75" thickBot="1" x14ac:dyDescent="0.3">
      <c r="A98" s="172"/>
      <c r="B98" s="618"/>
      <c r="C98" s="620"/>
      <c r="D98" s="216" t="s">
        <v>1650</v>
      </c>
      <c r="E98" s="217" t="s">
        <v>88</v>
      </c>
      <c r="F98" s="623"/>
      <c r="G98" s="274" t="s">
        <v>1582</v>
      </c>
      <c r="H98" s="275" t="s">
        <v>1799</v>
      </c>
      <c r="I98" s="183" t="s">
        <v>1582</v>
      </c>
      <c r="J98" s="184" t="s">
        <v>1582</v>
      </c>
    </row>
    <row r="99" spans="1:10" x14ac:dyDescent="0.25">
      <c r="A99" s="172"/>
      <c r="B99" s="618"/>
      <c r="C99" s="620"/>
      <c r="D99" s="214" t="s">
        <v>1556</v>
      </c>
      <c r="E99" s="215" t="s">
        <v>99</v>
      </c>
      <c r="F99" s="622" t="s">
        <v>1651</v>
      </c>
      <c r="G99" s="274" t="s">
        <v>1582</v>
      </c>
      <c r="H99" s="275" t="s">
        <v>1731</v>
      </c>
      <c r="I99" s="183" t="s">
        <v>1582</v>
      </c>
      <c r="J99" s="184" t="s">
        <v>1582</v>
      </c>
    </row>
    <row r="100" spans="1:10" x14ac:dyDescent="0.25">
      <c r="A100" s="172"/>
      <c r="B100" s="618"/>
      <c r="C100" s="620"/>
      <c r="D100" s="214" t="s">
        <v>1557</v>
      </c>
      <c r="E100" s="215" t="s">
        <v>100</v>
      </c>
      <c r="F100" s="622"/>
      <c r="G100" s="274" t="s">
        <v>1582</v>
      </c>
      <c r="H100" s="275" t="s">
        <v>1732</v>
      </c>
      <c r="I100" s="183" t="s">
        <v>1582</v>
      </c>
      <c r="J100" s="184" t="s">
        <v>1582</v>
      </c>
    </row>
    <row r="101" spans="1:10" x14ac:dyDescent="0.25">
      <c r="A101" s="172"/>
      <c r="B101" s="618"/>
      <c r="C101" s="620"/>
      <c r="D101" s="214" t="s">
        <v>1558</v>
      </c>
      <c r="E101" s="215" t="s">
        <v>87</v>
      </c>
      <c r="F101" s="622"/>
      <c r="G101" s="274" t="s">
        <v>1582</v>
      </c>
      <c r="H101" s="275" t="s">
        <v>1733</v>
      </c>
      <c r="I101" s="183" t="s">
        <v>1582</v>
      </c>
      <c r="J101" s="184" t="s">
        <v>1582</v>
      </c>
    </row>
    <row r="102" spans="1:10" ht="15.75" thickBot="1" x14ac:dyDescent="0.3">
      <c r="A102" s="172"/>
      <c r="B102" s="618"/>
      <c r="C102" s="620"/>
      <c r="D102" s="218" t="s">
        <v>1652</v>
      </c>
      <c r="E102" s="217" t="s">
        <v>85</v>
      </c>
      <c r="F102" s="623"/>
      <c r="G102" s="185" t="s">
        <v>1582</v>
      </c>
      <c r="H102" s="186" t="s">
        <v>1582</v>
      </c>
      <c r="I102" s="183" t="s">
        <v>1582</v>
      </c>
      <c r="J102" s="184" t="s">
        <v>1582</v>
      </c>
    </row>
    <row r="103" spans="1:10" x14ac:dyDescent="0.25">
      <c r="A103" s="172"/>
      <c r="B103" s="618"/>
      <c r="C103" s="620"/>
      <c r="D103" s="214" t="s">
        <v>1653</v>
      </c>
      <c r="E103" s="215" t="s">
        <v>119</v>
      </c>
      <c r="F103" s="622" t="s">
        <v>1654</v>
      </c>
      <c r="G103" s="199" t="s">
        <v>1582</v>
      </c>
      <c r="H103" s="207" t="s">
        <v>1734</v>
      </c>
      <c r="I103" s="183" t="s">
        <v>1582</v>
      </c>
      <c r="J103" s="184" t="s">
        <v>1582</v>
      </c>
    </row>
    <row r="104" spans="1:10" x14ac:dyDescent="0.25">
      <c r="A104" s="172"/>
      <c r="B104" s="618"/>
      <c r="C104" s="620"/>
      <c r="D104" s="214" t="s">
        <v>1655</v>
      </c>
      <c r="E104" s="215" t="s">
        <v>120</v>
      </c>
      <c r="F104" s="622"/>
      <c r="G104" s="237" t="s">
        <v>1582</v>
      </c>
      <c r="H104" s="238"/>
      <c r="I104" s="183" t="s">
        <v>1582</v>
      </c>
      <c r="J104" s="184" t="s">
        <v>1582</v>
      </c>
    </row>
    <row r="105" spans="1:10" x14ac:dyDescent="0.25">
      <c r="A105" s="172"/>
      <c r="B105" s="618"/>
      <c r="C105" s="620"/>
      <c r="D105" s="214" t="s">
        <v>1560</v>
      </c>
      <c r="E105" s="215" t="s">
        <v>92</v>
      </c>
      <c r="F105" s="622"/>
      <c r="G105" s="274" t="s">
        <v>1582</v>
      </c>
      <c r="H105" s="275" t="s">
        <v>1860</v>
      </c>
      <c r="I105" s="183" t="s">
        <v>1582</v>
      </c>
      <c r="J105" s="184" t="s">
        <v>1582</v>
      </c>
    </row>
    <row r="106" spans="1:10" x14ac:dyDescent="0.25">
      <c r="A106" s="172"/>
      <c r="B106" s="618"/>
      <c r="C106" s="620"/>
      <c r="D106" s="214" t="s">
        <v>1656</v>
      </c>
      <c r="E106" s="215" t="s">
        <v>121</v>
      </c>
      <c r="F106" s="622"/>
      <c r="G106" s="185" t="s">
        <v>1582</v>
      </c>
      <c r="H106" s="186" t="s">
        <v>1582</v>
      </c>
      <c r="I106" s="183" t="s">
        <v>1582</v>
      </c>
      <c r="J106" s="184" t="s">
        <v>1582</v>
      </c>
    </row>
    <row r="107" spans="1:10" x14ac:dyDescent="0.25">
      <c r="A107" s="172"/>
      <c r="B107" s="618"/>
      <c r="C107" s="620"/>
      <c r="D107" s="214" t="s">
        <v>1657</v>
      </c>
      <c r="E107" s="215" t="s">
        <v>188</v>
      </c>
      <c r="F107" s="622"/>
      <c r="G107" s="185" t="s">
        <v>1582</v>
      </c>
      <c r="H107" s="186" t="s">
        <v>1582</v>
      </c>
      <c r="I107" s="183" t="s">
        <v>1582</v>
      </c>
      <c r="J107" s="184" t="s">
        <v>1582</v>
      </c>
    </row>
    <row r="108" spans="1:10" ht="15.75" thickBot="1" x14ac:dyDescent="0.3">
      <c r="A108" s="172"/>
      <c r="B108" s="618"/>
      <c r="C108" s="620"/>
      <c r="D108" s="216" t="s">
        <v>1650</v>
      </c>
      <c r="E108" s="217" t="s">
        <v>89</v>
      </c>
      <c r="F108" s="623"/>
      <c r="G108" s="274" t="s">
        <v>1582</v>
      </c>
      <c r="H108" s="275" t="s">
        <v>1861</v>
      </c>
      <c r="I108" s="183" t="s">
        <v>1582</v>
      </c>
      <c r="J108" s="184" t="s">
        <v>1582</v>
      </c>
    </row>
    <row r="109" spans="1:10" x14ac:dyDescent="0.25">
      <c r="A109" s="172"/>
      <c r="B109" s="618"/>
      <c r="C109" s="620"/>
      <c r="D109" s="214" t="s">
        <v>1504</v>
      </c>
      <c r="E109" s="215" t="s">
        <v>130</v>
      </c>
      <c r="F109" s="622" t="s">
        <v>1659</v>
      </c>
      <c r="G109" s="237" t="s">
        <v>1582</v>
      </c>
      <c r="H109" s="238"/>
      <c r="I109" s="183" t="s">
        <v>1582</v>
      </c>
      <c r="J109" s="184" t="s">
        <v>1582</v>
      </c>
    </row>
    <row r="110" spans="1:10" x14ac:dyDescent="0.25">
      <c r="A110" s="172"/>
      <c r="B110" s="618"/>
      <c r="C110" s="620"/>
      <c r="D110" s="214" t="s">
        <v>1506</v>
      </c>
      <c r="E110" s="215" t="s">
        <v>129</v>
      </c>
      <c r="F110" s="622"/>
      <c r="G110" s="237" t="s">
        <v>1582</v>
      </c>
      <c r="H110" s="238"/>
      <c r="I110" s="183" t="s">
        <v>1582</v>
      </c>
      <c r="J110" s="184" t="s">
        <v>1582</v>
      </c>
    </row>
    <row r="111" spans="1:10" x14ac:dyDescent="0.25">
      <c r="A111" s="172"/>
      <c r="B111" s="618"/>
      <c r="C111" s="620"/>
      <c r="D111" s="214" t="s">
        <v>1660</v>
      </c>
      <c r="E111" s="215" t="s">
        <v>126</v>
      </c>
      <c r="F111" s="622"/>
      <c r="G111" s="185" t="s">
        <v>1582</v>
      </c>
      <c r="H111" s="186"/>
      <c r="I111" s="183" t="s">
        <v>1582</v>
      </c>
      <c r="J111" s="184" t="s">
        <v>1582</v>
      </c>
    </row>
    <row r="112" spans="1:10" x14ac:dyDescent="0.25">
      <c r="A112" s="172"/>
      <c r="B112" s="618"/>
      <c r="C112" s="620"/>
      <c r="D112" s="214" t="s">
        <v>1661</v>
      </c>
      <c r="E112" s="215" t="s">
        <v>127</v>
      </c>
      <c r="F112" s="622"/>
      <c r="G112" s="185" t="s">
        <v>1582</v>
      </c>
      <c r="H112" s="186"/>
      <c r="I112" s="183" t="s">
        <v>1582</v>
      </c>
      <c r="J112" s="184" t="s">
        <v>1582</v>
      </c>
    </row>
    <row r="113" spans="1:10" ht="15.75" thickBot="1" x14ac:dyDescent="0.3">
      <c r="A113" s="172"/>
      <c r="B113" s="618"/>
      <c r="C113" s="620"/>
      <c r="D113" s="216" t="s">
        <v>1650</v>
      </c>
      <c r="E113" s="217" t="s">
        <v>168</v>
      </c>
      <c r="F113" s="623"/>
      <c r="G113" s="185" t="s">
        <v>1582</v>
      </c>
      <c r="H113" s="186"/>
      <c r="I113" s="183" t="s">
        <v>1582</v>
      </c>
      <c r="J113" s="184" t="s">
        <v>1582</v>
      </c>
    </row>
    <row r="114" spans="1:10" x14ac:dyDescent="0.25">
      <c r="A114" s="172"/>
      <c r="B114" s="618"/>
      <c r="C114" s="620"/>
      <c r="D114" s="214" t="s">
        <v>1564</v>
      </c>
      <c r="E114" s="215" t="s">
        <v>125</v>
      </c>
      <c r="F114" s="622" t="s">
        <v>1662</v>
      </c>
      <c r="G114" s="199" t="s">
        <v>1582</v>
      </c>
      <c r="H114" s="207" t="s">
        <v>1735</v>
      </c>
      <c r="I114" s="183" t="s">
        <v>1582</v>
      </c>
      <c r="J114" s="184" t="s">
        <v>1582</v>
      </c>
    </row>
    <row r="115" spans="1:10" x14ac:dyDescent="0.25">
      <c r="A115" s="172"/>
      <c r="B115" s="618"/>
      <c r="C115" s="620"/>
      <c r="D115" s="214" t="s">
        <v>1565</v>
      </c>
      <c r="E115" s="215" t="s">
        <v>122</v>
      </c>
      <c r="F115" s="622"/>
      <c r="G115" s="237" t="s">
        <v>1582</v>
      </c>
      <c r="H115" s="238"/>
      <c r="I115" s="183" t="s">
        <v>1582</v>
      </c>
      <c r="J115" s="184" t="s">
        <v>1582</v>
      </c>
    </row>
    <row r="116" spans="1:10" x14ac:dyDescent="0.25">
      <c r="A116" s="172"/>
      <c r="B116" s="618"/>
      <c r="C116" s="620"/>
      <c r="D116" s="214" t="s">
        <v>1663</v>
      </c>
      <c r="E116" s="215" t="s">
        <v>159</v>
      </c>
      <c r="F116" s="622"/>
      <c r="G116" s="185" t="s">
        <v>1582</v>
      </c>
      <c r="H116" s="186" t="s">
        <v>1588</v>
      </c>
      <c r="I116" s="183" t="s">
        <v>1582</v>
      </c>
      <c r="J116" s="184" t="s">
        <v>1582</v>
      </c>
    </row>
    <row r="117" spans="1:10" ht="15.75" thickBot="1" x14ac:dyDescent="0.3">
      <c r="A117" s="172"/>
      <c r="B117" s="618"/>
      <c r="C117" s="620"/>
      <c r="D117" s="218" t="s">
        <v>1664</v>
      </c>
      <c r="E117" s="217" t="s">
        <v>128</v>
      </c>
      <c r="F117" s="623"/>
      <c r="G117" s="185" t="s">
        <v>1582</v>
      </c>
      <c r="H117" s="186" t="s">
        <v>1582</v>
      </c>
      <c r="I117" s="183" t="s">
        <v>1582</v>
      </c>
      <c r="J117" s="184" t="s">
        <v>1582</v>
      </c>
    </row>
    <row r="118" spans="1:10" x14ac:dyDescent="0.25">
      <c r="A118" s="172"/>
      <c r="B118" s="618"/>
      <c r="C118" s="620"/>
      <c r="D118" s="214" t="s">
        <v>1665</v>
      </c>
      <c r="E118" s="215" t="s">
        <v>107</v>
      </c>
      <c r="F118" s="622" t="s">
        <v>1666</v>
      </c>
      <c r="G118" s="237" t="s">
        <v>1582</v>
      </c>
      <c r="H118" s="238"/>
      <c r="I118" s="183" t="s">
        <v>1582</v>
      </c>
      <c r="J118" s="184" t="s">
        <v>1582</v>
      </c>
    </row>
    <row r="119" spans="1:10" x14ac:dyDescent="0.25">
      <c r="A119" s="172"/>
      <c r="B119" s="618"/>
      <c r="C119" s="620"/>
      <c r="D119" s="214" t="s">
        <v>1667</v>
      </c>
      <c r="E119" s="215" t="s">
        <v>106</v>
      </c>
      <c r="F119" s="622"/>
      <c r="G119" s="237" t="s">
        <v>1582</v>
      </c>
      <c r="H119" s="238"/>
      <c r="I119" s="183" t="s">
        <v>1582</v>
      </c>
      <c r="J119" s="184" t="s">
        <v>1582</v>
      </c>
    </row>
    <row r="120" spans="1:10" x14ac:dyDescent="0.25">
      <c r="A120" s="172"/>
      <c r="B120" s="618"/>
      <c r="C120" s="620"/>
      <c r="D120" s="214" t="s">
        <v>1668</v>
      </c>
      <c r="E120" s="215" t="s">
        <v>104</v>
      </c>
      <c r="F120" s="622"/>
      <c r="G120" s="185" t="s">
        <v>1582</v>
      </c>
      <c r="H120" s="186"/>
      <c r="I120" s="183" t="s">
        <v>1582</v>
      </c>
      <c r="J120" s="184" t="s">
        <v>1582</v>
      </c>
    </row>
    <row r="121" spans="1:10" x14ac:dyDescent="0.25">
      <c r="A121" s="172"/>
      <c r="B121" s="618"/>
      <c r="C121" s="620"/>
      <c r="D121" s="214" t="s">
        <v>1669</v>
      </c>
      <c r="E121" s="215" t="s">
        <v>105</v>
      </c>
      <c r="F121" s="622"/>
      <c r="G121" s="185" t="s">
        <v>1582</v>
      </c>
      <c r="H121" s="186"/>
      <c r="I121" s="183" t="s">
        <v>1582</v>
      </c>
      <c r="J121" s="184" t="s">
        <v>1582</v>
      </c>
    </row>
    <row r="122" spans="1:10" x14ac:dyDescent="0.25">
      <c r="A122" s="172"/>
      <c r="B122" s="618"/>
      <c r="C122" s="620"/>
      <c r="D122" s="214" t="s">
        <v>1657</v>
      </c>
      <c r="E122" s="215" t="s">
        <v>101</v>
      </c>
      <c r="F122" s="622"/>
      <c r="G122" s="185" t="s">
        <v>1582</v>
      </c>
      <c r="H122" s="186"/>
      <c r="I122" s="183" t="s">
        <v>1582</v>
      </c>
      <c r="J122" s="184" t="s">
        <v>1582</v>
      </c>
    </row>
    <row r="123" spans="1:10" ht="15.75" thickBot="1" x14ac:dyDescent="0.3">
      <c r="A123" s="172"/>
      <c r="B123" s="629"/>
      <c r="C123" s="635"/>
      <c r="D123" s="216" t="s">
        <v>1650</v>
      </c>
      <c r="E123" s="217" t="s">
        <v>221</v>
      </c>
      <c r="F123" s="623"/>
      <c r="G123" s="203" t="s">
        <v>1582</v>
      </c>
      <c r="H123" s="204"/>
      <c r="I123" s="201" t="s">
        <v>1582</v>
      </c>
      <c r="J123" s="202" t="s">
        <v>1582</v>
      </c>
    </row>
    <row r="124" spans="1:10" x14ac:dyDescent="0.25">
      <c r="A124" s="172"/>
      <c r="B124" s="618" t="s">
        <v>1580</v>
      </c>
      <c r="C124" s="626">
        <v>12</v>
      </c>
      <c r="D124" s="222" t="s">
        <v>1670</v>
      </c>
      <c r="E124" s="223" t="s">
        <v>75</v>
      </c>
      <c r="F124" s="627" t="s">
        <v>1647</v>
      </c>
      <c r="G124" s="205" t="s">
        <v>1582</v>
      </c>
      <c r="H124" s="206" t="s">
        <v>1582</v>
      </c>
      <c r="I124" s="183" t="s">
        <v>1582</v>
      </c>
      <c r="J124" s="184" t="s">
        <v>1582</v>
      </c>
    </row>
    <row r="125" spans="1:10" x14ac:dyDescent="0.25">
      <c r="A125" s="172"/>
      <c r="B125" s="618"/>
      <c r="C125" s="626"/>
      <c r="D125" s="222" t="s">
        <v>1671</v>
      </c>
      <c r="E125" s="223" t="s">
        <v>81</v>
      </c>
      <c r="F125" s="627"/>
      <c r="G125" s="185" t="s">
        <v>1582</v>
      </c>
      <c r="H125" s="186" t="s">
        <v>1582</v>
      </c>
      <c r="I125" s="183" t="s">
        <v>1582</v>
      </c>
      <c r="J125" s="184" t="s">
        <v>1582</v>
      </c>
    </row>
    <row r="126" spans="1:10" x14ac:dyDescent="0.25">
      <c r="A126" s="172"/>
      <c r="B126" s="618"/>
      <c r="C126" s="626"/>
      <c r="D126" s="222" t="s">
        <v>1672</v>
      </c>
      <c r="E126" s="223" t="s">
        <v>84</v>
      </c>
      <c r="F126" s="627"/>
      <c r="G126" s="185" t="s">
        <v>1582</v>
      </c>
      <c r="H126" s="186" t="s">
        <v>1582</v>
      </c>
      <c r="I126" s="183" t="s">
        <v>1582</v>
      </c>
      <c r="J126" s="184" t="s">
        <v>1582</v>
      </c>
    </row>
    <row r="127" spans="1:10" x14ac:dyDescent="0.25">
      <c r="A127" s="172"/>
      <c r="B127" s="618"/>
      <c r="C127" s="626"/>
      <c r="D127" s="222" t="s">
        <v>1673</v>
      </c>
      <c r="E127" s="223" t="s">
        <v>80</v>
      </c>
      <c r="F127" s="627"/>
      <c r="G127" s="185" t="s">
        <v>1582</v>
      </c>
      <c r="H127" s="186" t="s">
        <v>1582</v>
      </c>
      <c r="I127" s="183" t="s">
        <v>1582</v>
      </c>
      <c r="J127" s="184" t="s">
        <v>1582</v>
      </c>
    </row>
    <row r="128" spans="1:10" ht="15.75" thickBot="1" x14ac:dyDescent="0.3">
      <c r="A128" s="172"/>
      <c r="B128" s="618"/>
      <c r="C128" s="626"/>
      <c r="D128" s="224" t="s">
        <v>1674</v>
      </c>
      <c r="E128" s="225" t="s">
        <v>88</v>
      </c>
      <c r="F128" s="628"/>
      <c r="G128" s="185" t="s">
        <v>1582</v>
      </c>
      <c r="H128" s="186" t="s">
        <v>1582</v>
      </c>
      <c r="I128" s="183" t="s">
        <v>1582</v>
      </c>
      <c r="J128" s="184" t="s">
        <v>1582</v>
      </c>
    </row>
    <row r="129" spans="1:10" x14ac:dyDescent="0.25">
      <c r="A129" s="172"/>
      <c r="B129" s="618"/>
      <c r="C129" s="626"/>
      <c r="D129" s="222" t="s">
        <v>1675</v>
      </c>
      <c r="E129" s="223" t="s">
        <v>99</v>
      </c>
      <c r="F129" s="627" t="s">
        <v>1651</v>
      </c>
      <c r="G129" s="185" t="s">
        <v>1582</v>
      </c>
      <c r="H129" s="186" t="s">
        <v>1582</v>
      </c>
      <c r="I129" s="183" t="s">
        <v>1582</v>
      </c>
      <c r="J129" s="184" t="s">
        <v>1582</v>
      </c>
    </row>
    <row r="130" spans="1:10" x14ac:dyDescent="0.25">
      <c r="A130" s="172"/>
      <c r="B130" s="618"/>
      <c r="C130" s="626"/>
      <c r="D130" s="222" t="s">
        <v>1676</v>
      </c>
      <c r="E130" s="223" t="s">
        <v>100</v>
      </c>
      <c r="F130" s="627"/>
      <c r="G130" s="185" t="s">
        <v>1582</v>
      </c>
      <c r="H130" s="186" t="s">
        <v>1582</v>
      </c>
      <c r="I130" s="183" t="s">
        <v>1582</v>
      </c>
      <c r="J130" s="184" t="s">
        <v>1582</v>
      </c>
    </row>
    <row r="131" spans="1:10" x14ac:dyDescent="0.25">
      <c r="A131" s="172"/>
      <c r="B131" s="618"/>
      <c r="C131" s="626"/>
      <c r="D131" s="222" t="s">
        <v>1677</v>
      </c>
      <c r="E131" s="223" t="s">
        <v>87</v>
      </c>
      <c r="F131" s="627"/>
      <c r="G131" s="185" t="s">
        <v>1582</v>
      </c>
      <c r="H131" s="186" t="s">
        <v>1582</v>
      </c>
      <c r="I131" s="183" t="s">
        <v>1582</v>
      </c>
      <c r="J131" s="184" t="s">
        <v>1582</v>
      </c>
    </row>
    <row r="132" spans="1:10" ht="15.75" thickBot="1" x14ac:dyDescent="0.3">
      <c r="A132" s="172"/>
      <c r="B132" s="618"/>
      <c r="C132" s="626"/>
      <c r="D132" s="226" t="s">
        <v>1678</v>
      </c>
      <c r="E132" s="225" t="s">
        <v>85</v>
      </c>
      <c r="F132" s="628"/>
      <c r="G132" s="185" t="s">
        <v>1582</v>
      </c>
      <c r="H132" s="186" t="s">
        <v>1582</v>
      </c>
      <c r="I132" s="183" t="s">
        <v>1582</v>
      </c>
      <c r="J132" s="184" t="s">
        <v>1582</v>
      </c>
    </row>
    <row r="133" spans="1:10" x14ac:dyDescent="0.25">
      <c r="A133" s="172"/>
      <c r="B133" s="618"/>
      <c r="C133" s="626"/>
      <c r="D133" s="222" t="s">
        <v>1679</v>
      </c>
      <c r="E133" s="223" t="s">
        <v>119</v>
      </c>
      <c r="F133" s="627" t="s">
        <v>1654</v>
      </c>
      <c r="G133" s="185" t="s">
        <v>1582</v>
      </c>
      <c r="H133" s="186" t="s">
        <v>1582</v>
      </c>
      <c r="I133" s="183" t="s">
        <v>1582</v>
      </c>
      <c r="J133" s="184" t="s">
        <v>1582</v>
      </c>
    </row>
    <row r="134" spans="1:10" x14ac:dyDescent="0.25">
      <c r="A134" s="172"/>
      <c r="B134" s="618"/>
      <c r="C134" s="626"/>
      <c r="D134" s="222" t="s">
        <v>1680</v>
      </c>
      <c r="E134" s="223" t="s">
        <v>120</v>
      </c>
      <c r="F134" s="627"/>
      <c r="G134" s="185" t="s">
        <v>1582</v>
      </c>
      <c r="H134" s="186" t="s">
        <v>1582</v>
      </c>
      <c r="I134" s="183" t="s">
        <v>1582</v>
      </c>
      <c r="J134" s="184" t="s">
        <v>1582</v>
      </c>
    </row>
    <row r="135" spans="1:10" x14ac:dyDescent="0.25">
      <c r="A135" s="172"/>
      <c r="B135" s="618"/>
      <c r="C135" s="626"/>
      <c r="D135" s="222" t="s">
        <v>1681</v>
      </c>
      <c r="E135" s="223" t="s">
        <v>92</v>
      </c>
      <c r="F135" s="627"/>
      <c r="G135" s="185" t="s">
        <v>1582</v>
      </c>
      <c r="H135" s="186" t="s">
        <v>1582</v>
      </c>
      <c r="I135" s="183" t="s">
        <v>1582</v>
      </c>
      <c r="J135" s="184" t="s">
        <v>1582</v>
      </c>
    </row>
    <row r="136" spans="1:10" x14ac:dyDescent="0.25">
      <c r="A136" s="172"/>
      <c r="B136" s="618"/>
      <c r="C136" s="626"/>
      <c r="D136" s="222" t="s">
        <v>1682</v>
      </c>
      <c r="E136" s="223" t="s">
        <v>121</v>
      </c>
      <c r="F136" s="627"/>
      <c r="G136" s="185" t="s">
        <v>1582</v>
      </c>
      <c r="H136" s="186" t="s">
        <v>1582</v>
      </c>
      <c r="I136" s="183" t="s">
        <v>1582</v>
      </c>
      <c r="J136" s="184" t="s">
        <v>1582</v>
      </c>
    </row>
    <row r="137" spans="1:10" x14ac:dyDescent="0.25">
      <c r="A137" s="172"/>
      <c r="B137" s="618"/>
      <c r="C137" s="626"/>
      <c r="D137" s="222" t="s">
        <v>1683</v>
      </c>
      <c r="E137" s="223" t="s">
        <v>188</v>
      </c>
      <c r="F137" s="627"/>
      <c r="G137" s="185" t="s">
        <v>1582</v>
      </c>
      <c r="H137" s="186" t="s">
        <v>1582</v>
      </c>
      <c r="I137" s="183" t="s">
        <v>1582</v>
      </c>
      <c r="J137" s="184" t="s">
        <v>1582</v>
      </c>
    </row>
    <row r="138" spans="1:10" ht="15.75" thickBot="1" x14ac:dyDescent="0.3">
      <c r="A138" s="172"/>
      <c r="B138" s="618"/>
      <c r="C138" s="626"/>
      <c r="D138" s="224" t="s">
        <v>1674</v>
      </c>
      <c r="E138" s="225" t="s">
        <v>89</v>
      </c>
      <c r="F138" s="628"/>
      <c r="G138" s="185" t="s">
        <v>1582</v>
      </c>
      <c r="H138" s="186" t="s">
        <v>1582</v>
      </c>
      <c r="I138" s="183" t="s">
        <v>1582</v>
      </c>
      <c r="J138" s="184" t="s">
        <v>1582</v>
      </c>
    </row>
    <row r="139" spans="1:10" x14ac:dyDescent="0.25">
      <c r="A139" s="172"/>
      <c r="B139" s="618"/>
      <c r="C139" s="626"/>
      <c r="D139" s="222" t="s">
        <v>1684</v>
      </c>
      <c r="E139" s="223" t="s">
        <v>130</v>
      </c>
      <c r="F139" s="627" t="s">
        <v>1659</v>
      </c>
      <c r="G139" s="237" t="s">
        <v>1582</v>
      </c>
      <c r="H139" s="238"/>
      <c r="I139" s="183" t="s">
        <v>1582</v>
      </c>
      <c r="J139" s="184" t="s">
        <v>1582</v>
      </c>
    </row>
    <row r="140" spans="1:10" x14ac:dyDescent="0.25">
      <c r="A140" s="172"/>
      <c r="B140" s="618"/>
      <c r="C140" s="626"/>
      <c r="D140" s="222" t="s">
        <v>1685</v>
      </c>
      <c r="E140" s="223" t="s">
        <v>129</v>
      </c>
      <c r="F140" s="627"/>
      <c r="G140" s="237" t="s">
        <v>1582</v>
      </c>
      <c r="H140" s="238"/>
      <c r="I140" s="183" t="s">
        <v>1582</v>
      </c>
      <c r="J140" s="184" t="s">
        <v>1582</v>
      </c>
    </row>
    <row r="141" spans="1:10" x14ac:dyDescent="0.25">
      <c r="A141" s="172"/>
      <c r="B141" s="618"/>
      <c r="C141" s="626"/>
      <c r="D141" s="222" t="s">
        <v>1686</v>
      </c>
      <c r="E141" s="223" t="s">
        <v>126</v>
      </c>
      <c r="F141" s="627"/>
      <c r="G141" s="237" t="s">
        <v>1582</v>
      </c>
      <c r="H141" s="238"/>
      <c r="I141" s="183" t="s">
        <v>1582</v>
      </c>
      <c r="J141" s="184" t="s">
        <v>1582</v>
      </c>
    </row>
    <row r="142" spans="1:10" x14ac:dyDescent="0.25">
      <c r="A142" s="172"/>
      <c r="B142" s="618"/>
      <c r="C142" s="626"/>
      <c r="D142" s="222" t="s">
        <v>1687</v>
      </c>
      <c r="E142" s="223" t="s">
        <v>127</v>
      </c>
      <c r="F142" s="627"/>
      <c r="G142" s="251" t="s">
        <v>1582</v>
      </c>
      <c r="H142" s="252" t="s">
        <v>1582</v>
      </c>
      <c r="I142" s="183" t="s">
        <v>1582</v>
      </c>
      <c r="J142" s="184" t="s">
        <v>1582</v>
      </c>
    </row>
    <row r="143" spans="1:10" ht="15.75" thickBot="1" x14ac:dyDescent="0.3">
      <c r="A143" s="172"/>
      <c r="B143" s="618"/>
      <c r="C143" s="626"/>
      <c r="D143" s="224" t="s">
        <v>1674</v>
      </c>
      <c r="E143" s="225" t="s">
        <v>168</v>
      </c>
      <c r="F143" s="628"/>
      <c r="G143" s="251" t="s">
        <v>1582</v>
      </c>
      <c r="H143" s="252"/>
      <c r="I143" s="183" t="s">
        <v>1582</v>
      </c>
      <c r="J143" s="184" t="s">
        <v>1582</v>
      </c>
    </row>
    <row r="144" spans="1:10" x14ac:dyDescent="0.25">
      <c r="A144" s="172"/>
      <c r="B144" s="618"/>
      <c r="C144" s="626"/>
      <c r="D144" s="222" t="s">
        <v>1688</v>
      </c>
      <c r="E144" s="223" t="s">
        <v>125</v>
      </c>
      <c r="F144" s="627" t="s">
        <v>1662</v>
      </c>
      <c r="G144" s="185" t="s">
        <v>1582</v>
      </c>
      <c r="H144" s="186" t="s">
        <v>1582</v>
      </c>
      <c r="I144" s="183" t="s">
        <v>1582</v>
      </c>
      <c r="J144" s="184" t="s">
        <v>1582</v>
      </c>
    </row>
    <row r="145" spans="1:10" x14ac:dyDescent="0.25">
      <c r="A145" s="172"/>
      <c r="B145" s="618"/>
      <c r="C145" s="626"/>
      <c r="D145" s="222" t="s">
        <v>1689</v>
      </c>
      <c r="E145" s="223" t="s">
        <v>122</v>
      </c>
      <c r="F145" s="627"/>
      <c r="G145" s="185" t="s">
        <v>1582</v>
      </c>
      <c r="H145" s="186" t="s">
        <v>1582</v>
      </c>
      <c r="I145" s="183" t="s">
        <v>1582</v>
      </c>
      <c r="J145" s="184" t="s">
        <v>1582</v>
      </c>
    </row>
    <row r="146" spans="1:10" x14ac:dyDescent="0.25">
      <c r="A146" s="172"/>
      <c r="B146" s="618"/>
      <c r="C146" s="626"/>
      <c r="D146" s="222" t="s">
        <v>1690</v>
      </c>
      <c r="E146" s="223" t="s">
        <v>159</v>
      </c>
      <c r="F146" s="627"/>
      <c r="G146" s="185" t="s">
        <v>1582</v>
      </c>
      <c r="H146" s="186" t="s">
        <v>1582</v>
      </c>
      <c r="I146" s="183" t="s">
        <v>1582</v>
      </c>
      <c r="J146" s="184" t="s">
        <v>1582</v>
      </c>
    </row>
    <row r="147" spans="1:10" ht="15.75" thickBot="1" x14ac:dyDescent="0.3">
      <c r="A147" s="172"/>
      <c r="B147" s="618"/>
      <c r="C147" s="626"/>
      <c r="D147" s="226" t="s">
        <v>1691</v>
      </c>
      <c r="E147" s="225" t="s">
        <v>128</v>
      </c>
      <c r="F147" s="628"/>
      <c r="G147" s="185" t="s">
        <v>1582</v>
      </c>
      <c r="H147" s="186" t="s">
        <v>1582</v>
      </c>
      <c r="I147" s="183" t="s">
        <v>1582</v>
      </c>
      <c r="J147" s="184" t="s">
        <v>1582</v>
      </c>
    </row>
    <row r="148" spans="1:10" x14ac:dyDescent="0.25">
      <c r="A148" s="172"/>
      <c r="B148" s="618"/>
      <c r="C148" s="626"/>
      <c r="D148" s="222" t="s">
        <v>1692</v>
      </c>
      <c r="E148" s="223" t="s">
        <v>107</v>
      </c>
      <c r="F148" s="627" t="s">
        <v>1666</v>
      </c>
      <c r="G148" s="185" t="s">
        <v>1582</v>
      </c>
      <c r="H148" s="186" t="s">
        <v>1582</v>
      </c>
      <c r="I148" s="183" t="s">
        <v>1582</v>
      </c>
      <c r="J148" s="184" t="s">
        <v>1582</v>
      </c>
    </row>
    <row r="149" spans="1:10" x14ac:dyDescent="0.25">
      <c r="A149" s="172"/>
      <c r="B149" s="618"/>
      <c r="C149" s="626"/>
      <c r="D149" s="222" t="s">
        <v>1693</v>
      </c>
      <c r="E149" s="223" t="s">
        <v>106</v>
      </c>
      <c r="F149" s="627"/>
      <c r="G149" s="185" t="s">
        <v>1582</v>
      </c>
      <c r="H149" s="186" t="s">
        <v>1582</v>
      </c>
      <c r="I149" s="183" t="s">
        <v>1582</v>
      </c>
      <c r="J149" s="184" t="s">
        <v>1582</v>
      </c>
    </row>
    <row r="150" spans="1:10" x14ac:dyDescent="0.25">
      <c r="A150" s="172"/>
      <c r="B150" s="618"/>
      <c r="C150" s="626"/>
      <c r="D150" s="222" t="s">
        <v>1694</v>
      </c>
      <c r="E150" s="223" t="s">
        <v>104</v>
      </c>
      <c r="F150" s="627"/>
      <c r="G150" s="185" t="s">
        <v>1582</v>
      </c>
      <c r="H150" s="186" t="s">
        <v>1582</v>
      </c>
      <c r="I150" s="183" t="s">
        <v>1582</v>
      </c>
      <c r="J150" s="184" t="s">
        <v>1582</v>
      </c>
    </row>
    <row r="151" spans="1:10" x14ac:dyDescent="0.25">
      <c r="A151" s="172"/>
      <c r="B151" s="618"/>
      <c r="C151" s="626"/>
      <c r="D151" s="222" t="s">
        <v>1695</v>
      </c>
      <c r="E151" s="223" t="s">
        <v>105</v>
      </c>
      <c r="F151" s="627"/>
      <c r="G151" s="185" t="s">
        <v>1582</v>
      </c>
      <c r="H151" s="186" t="s">
        <v>1582</v>
      </c>
      <c r="I151" s="183" t="s">
        <v>1582</v>
      </c>
      <c r="J151" s="184" t="s">
        <v>1582</v>
      </c>
    </row>
    <row r="152" spans="1:10" x14ac:dyDescent="0.25">
      <c r="A152" s="172"/>
      <c r="B152" s="618"/>
      <c r="C152" s="626"/>
      <c r="D152" s="222" t="s">
        <v>1683</v>
      </c>
      <c r="E152" s="223" t="s">
        <v>101</v>
      </c>
      <c r="F152" s="627"/>
      <c r="G152" s="185" t="s">
        <v>1582</v>
      </c>
      <c r="H152" s="186" t="s">
        <v>1582</v>
      </c>
      <c r="I152" s="183" t="s">
        <v>1582</v>
      </c>
      <c r="J152" s="184" t="s">
        <v>1582</v>
      </c>
    </row>
    <row r="153" spans="1:10" ht="15.75" thickBot="1" x14ac:dyDescent="0.3">
      <c r="A153" s="172"/>
      <c r="B153" s="629"/>
      <c r="C153" s="636"/>
      <c r="D153" s="224" t="s">
        <v>1674</v>
      </c>
      <c r="E153" s="225" t="s">
        <v>221</v>
      </c>
      <c r="F153" s="628"/>
      <c r="G153" s="203" t="s">
        <v>1582</v>
      </c>
      <c r="H153" s="204" t="s">
        <v>1582</v>
      </c>
      <c r="I153" s="201" t="s">
        <v>1582</v>
      </c>
      <c r="J153" s="202" t="s">
        <v>1582</v>
      </c>
    </row>
    <row r="154" spans="1:10" x14ac:dyDescent="0.25">
      <c r="A154" s="172"/>
      <c r="B154" s="618" t="s">
        <v>1580</v>
      </c>
      <c r="C154" s="631">
        <v>10</v>
      </c>
      <c r="D154" s="230" t="s">
        <v>1696</v>
      </c>
      <c r="E154" s="231" t="s">
        <v>75</v>
      </c>
      <c r="F154" s="633" t="s">
        <v>1647</v>
      </c>
      <c r="G154" s="276"/>
      <c r="H154" s="277"/>
      <c r="I154" s="183" t="s">
        <v>1582</v>
      </c>
      <c r="J154" s="184" t="s">
        <v>1582</v>
      </c>
    </row>
    <row r="155" spans="1:10" x14ac:dyDescent="0.25">
      <c r="A155" s="172"/>
      <c r="B155" s="618"/>
      <c r="C155" s="631"/>
      <c r="D155" s="230" t="s">
        <v>1697</v>
      </c>
      <c r="E155" s="231" t="s">
        <v>81</v>
      </c>
      <c r="F155" s="633"/>
      <c r="G155" s="251"/>
      <c r="H155" s="252"/>
      <c r="I155" s="183" t="s">
        <v>1582</v>
      </c>
      <c r="J155" s="184" t="s">
        <v>1582</v>
      </c>
    </row>
    <row r="156" spans="1:10" x14ac:dyDescent="0.25">
      <c r="A156" s="172"/>
      <c r="B156" s="618"/>
      <c r="C156" s="631"/>
      <c r="D156" s="230" t="s">
        <v>1698</v>
      </c>
      <c r="E156" s="231" t="s">
        <v>84</v>
      </c>
      <c r="F156" s="633"/>
      <c r="G156" s="251"/>
      <c r="H156" s="252"/>
      <c r="I156" s="183" t="s">
        <v>1582</v>
      </c>
      <c r="J156" s="184" t="s">
        <v>1582</v>
      </c>
    </row>
    <row r="157" spans="1:10" x14ac:dyDescent="0.25">
      <c r="A157" s="172"/>
      <c r="B157" s="618"/>
      <c r="C157" s="631"/>
      <c r="D157" s="230" t="s">
        <v>1699</v>
      </c>
      <c r="E157" s="231" t="s">
        <v>80</v>
      </c>
      <c r="F157" s="633"/>
      <c r="G157" s="251"/>
      <c r="H157" s="252"/>
      <c r="I157" s="183" t="s">
        <v>1582</v>
      </c>
      <c r="J157" s="184" t="s">
        <v>1582</v>
      </c>
    </row>
    <row r="158" spans="1:10" ht="15.75" thickBot="1" x14ac:dyDescent="0.3">
      <c r="A158" s="172"/>
      <c r="B158" s="618"/>
      <c r="C158" s="631"/>
      <c r="D158" s="234" t="s">
        <v>1700</v>
      </c>
      <c r="E158" s="233" t="s">
        <v>88</v>
      </c>
      <c r="F158" s="634"/>
      <c r="G158" s="251"/>
      <c r="H158" s="252"/>
      <c r="I158" s="183" t="s">
        <v>1582</v>
      </c>
      <c r="J158" s="184" t="s">
        <v>1582</v>
      </c>
    </row>
    <row r="159" spans="1:10" x14ac:dyDescent="0.25">
      <c r="A159" s="172"/>
      <c r="B159" s="618"/>
      <c r="C159" s="631"/>
      <c r="D159" s="230" t="s">
        <v>1701</v>
      </c>
      <c r="E159" s="231" t="s">
        <v>99</v>
      </c>
      <c r="F159" s="633" t="s">
        <v>1651</v>
      </c>
      <c r="G159" s="237"/>
      <c r="H159" s="255"/>
      <c r="I159" s="183" t="s">
        <v>1582</v>
      </c>
      <c r="J159" s="184" t="s">
        <v>1582</v>
      </c>
    </row>
    <row r="160" spans="1:10" x14ac:dyDescent="0.25">
      <c r="A160" s="172"/>
      <c r="B160" s="618"/>
      <c r="C160" s="631"/>
      <c r="D160" s="230" t="s">
        <v>1702</v>
      </c>
      <c r="E160" s="231" t="s">
        <v>100</v>
      </c>
      <c r="F160" s="633"/>
      <c r="G160" s="251"/>
      <c r="H160" s="252"/>
      <c r="I160" s="183" t="s">
        <v>1582</v>
      </c>
      <c r="J160" s="184" t="s">
        <v>1582</v>
      </c>
    </row>
    <row r="161" spans="1:10" x14ac:dyDescent="0.25">
      <c r="A161" s="172"/>
      <c r="B161" s="618"/>
      <c r="C161" s="631"/>
      <c r="D161" s="230" t="s">
        <v>1703</v>
      </c>
      <c r="E161" s="231" t="s">
        <v>87</v>
      </c>
      <c r="F161" s="633"/>
      <c r="G161" s="251"/>
      <c r="H161" s="252"/>
      <c r="I161" s="183" t="s">
        <v>1582</v>
      </c>
      <c r="J161" s="184" t="s">
        <v>1582</v>
      </c>
    </row>
    <row r="162" spans="1:10" ht="15.75" thickBot="1" x14ac:dyDescent="0.3">
      <c r="A162" s="172"/>
      <c r="B162" s="618"/>
      <c r="C162" s="631"/>
      <c r="D162" s="232" t="s">
        <v>1704</v>
      </c>
      <c r="E162" s="233" t="s">
        <v>85</v>
      </c>
      <c r="F162" s="634"/>
      <c r="G162" s="251"/>
      <c r="H162" s="252"/>
      <c r="I162" s="183" t="s">
        <v>1582</v>
      </c>
      <c r="J162" s="184" t="s">
        <v>1582</v>
      </c>
    </row>
    <row r="163" spans="1:10" x14ac:dyDescent="0.25">
      <c r="A163" s="172"/>
      <c r="B163" s="618"/>
      <c r="C163" s="631"/>
      <c r="D163" s="230" t="s">
        <v>1705</v>
      </c>
      <c r="E163" s="231" t="s">
        <v>119</v>
      </c>
      <c r="F163" s="633" t="s">
        <v>1654</v>
      </c>
      <c r="G163" s="237"/>
      <c r="H163" s="238"/>
      <c r="I163" s="183" t="s">
        <v>1582</v>
      </c>
      <c r="J163" s="184" t="s">
        <v>1582</v>
      </c>
    </row>
    <row r="164" spans="1:10" x14ac:dyDescent="0.25">
      <c r="A164" s="172"/>
      <c r="B164" s="618"/>
      <c r="C164" s="631"/>
      <c r="D164" s="230" t="s">
        <v>1706</v>
      </c>
      <c r="E164" s="231" t="s">
        <v>120</v>
      </c>
      <c r="F164" s="633"/>
      <c r="G164" s="237"/>
      <c r="H164" s="238"/>
      <c r="I164" s="183" t="s">
        <v>1582</v>
      </c>
      <c r="J164" s="184" t="s">
        <v>1582</v>
      </c>
    </row>
    <row r="165" spans="1:10" x14ac:dyDescent="0.25">
      <c r="A165" s="172"/>
      <c r="B165" s="618"/>
      <c r="C165" s="631"/>
      <c r="D165" s="230" t="s">
        <v>1707</v>
      </c>
      <c r="E165" s="231" t="s">
        <v>92</v>
      </c>
      <c r="F165" s="633"/>
      <c r="G165" s="251"/>
      <c r="H165" s="252"/>
      <c r="I165" s="183" t="s">
        <v>1582</v>
      </c>
      <c r="J165" s="184" t="s">
        <v>1582</v>
      </c>
    </row>
    <row r="166" spans="1:10" x14ac:dyDescent="0.25">
      <c r="A166" s="172"/>
      <c r="B166" s="618"/>
      <c r="C166" s="631"/>
      <c r="D166" s="230" t="s">
        <v>1708</v>
      </c>
      <c r="E166" s="231" t="s">
        <v>121</v>
      </c>
      <c r="F166" s="633"/>
      <c r="G166" s="251"/>
      <c r="H166" s="252"/>
      <c r="I166" s="183" t="s">
        <v>1582</v>
      </c>
      <c r="J166" s="184" t="s">
        <v>1582</v>
      </c>
    </row>
    <row r="167" spans="1:10" x14ac:dyDescent="0.25">
      <c r="A167" s="172"/>
      <c r="B167" s="618"/>
      <c r="C167" s="631"/>
      <c r="D167" s="230" t="s">
        <v>1709</v>
      </c>
      <c r="E167" s="231" t="s">
        <v>188</v>
      </c>
      <c r="F167" s="633"/>
      <c r="G167" s="251"/>
      <c r="H167" s="252"/>
      <c r="I167" s="183" t="s">
        <v>1582</v>
      </c>
      <c r="J167" s="184" t="s">
        <v>1582</v>
      </c>
    </row>
    <row r="168" spans="1:10" ht="15.75" thickBot="1" x14ac:dyDescent="0.3">
      <c r="A168" s="172"/>
      <c r="B168" s="618"/>
      <c r="C168" s="631"/>
      <c r="D168" s="234" t="s">
        <v>1700</v>
      </c>
      <c r="E168" s="233" t="s">
        <v>89</v>
      </c>
      <c r="F168" s="634"/>
      <c r="G168" s="251"/>
      <c r="H168" s="252"/>
      <c r="I168" s="183" t="s">
        <v>1582</v>
      </c>
      <c r="J168" s="184" t="s">
        <v>1582</v>
      </c>
    </row>
    <row r="169" spans="1:10" x14ac:dyDescent="0.25">
      <c r="A169" s="172"/>
      <c r="B169" s="618"/>
      <c r="C169" s="631"/>
      <c r="D169" s="230" t="s">
        <v>1711</v>
      </c>
      <c r="E169" s="231" t="s">
        <v>130</v>
      </c>
      <c r="F169" s="633" t="s">
        <v>1659</v>
      </c>
      <c r="G169" s="251"/>
      <c r="H169" s="252"/>
      <c r="I169" s="183" t="s">
        <v>1582</v>
      </c>
      <c r="J169" s="184" t="s">
        <v>1582</v>
      </c>
    </row>
    <row r="170" spans="1:10" x14ac:dyDescent="0.25">
      <c r="A170" s="172"/>
      <c r="B170" s="618"/>
      <c r="C170" s="631"/>
      <c r="D170" s="230" t="s">
        <v>1712</v>
      </c>
      <c r="E170" s="231" t="s">
        <v>129</v>
      </c>
      <c r="F170" s="633"/>
      <c r="G170" s="251"/>
      <c r="H170" s="252"/>
      <c r="I170" s="183" t="s">
        <v>1582</v>
      </c>
      <c r="J170" s="184" t="s">
        <v>1582</v>
      </c>
    </row>
    <row r="171" spans="1:10" x14ac:dyDescent="0.25">
      <c r="A171" s="172"/>
      <c r="B171" s="618"/>
      <c r="C171" s="631"/>
      <c r="D171" s="230" t="s">
        <v>1713</v>
      </c>
      <c r="E171" s="231" t="s">
        <v>126</v>
      </c>
      <c r="F171" s="633"/>
      <c r="G171" s="237"/>
      <c r="H171" s="238"/>
      <c r="I171" s="183" t="s">
        <v>1582</v>
      </c>
      <c r="J171" s="184" t="s">
        <v>1582</v>
      </c>
    </row>
    <row r="172" spans="1:10" x14ac:dyDescent="0.25">
      <c r="A172" s="172"/>
      <c r="B172" s="618"/>
      <c r="C172" s="631"/>
      <c r="D172" s="230" t="s">
        <v>1714</v>
      </c>
      <c r="E172" s="231" t="s">
        <v>127</v>
      </c>
      <c r="F172" s="633"/>
      <c r="G172" s="251"/>
      <c r="H172" s="252"/>
      <c r="I172" s="183" t="s">
        <v>1582</v>
      </c>
      <c r="J172" s="184" t="s">
        <v>1582</v>
      </c>
    </row>
    <row r="173" spans="1:10" ht="15.75" thickBot="1" x14ac:dyDescent="0.3">
      <c r="A173" s="172"/>
      <c r="B173" s="618"/>
      <c r="C173" s="631"/>
      <c r="D173" s="234" t="s">
        <v>1700</v>
      </c>
      <c r="E173" s="233" t="s">
        <v>168</v>
      </c>
      <c r="F173" s="634"/>
      <c r="G173" s="251"/>
      <c r="H173" s="252"/>
      <c r="I173" s="183" t="s">
        <v>1582</v>
      </c>
      <c r="J173" s="184" t="s">
        <v>1582</v>
      </c>
    </row>
    <row r="174" spans="1:10" x14ac:dyDescent="0.25">
      <c r="A174" s="172"/>
      <c r="B174" s="618"/>
      <c r="C174" s="631"/>
      <c r="D174" s="230" t="s">
        <v>1715</v>
      </c>
      <c r="E174" s="231" t="s">
        <v>125</v>
      </c>
      <c r="F174" s="633" t="s">
        <v>1662</v>
      </c>
      <c r="G174" s="251" t="s">
        <v>1582</v>
      </c>
      <c r="H174" s="252" t="s">
        <v>1582</v>
      </c>
      <c r="I174" s="183" t="s">
        <v>1582</v>
      </c>
      <c r="J174" s="184" t="s">
        <v>1582</v>
      </c>
    </row>
    <row r="175" spans="1:10" x14ac:dyDescent="0.25">
      <c r="A175" s="172"/>
      <c r="B175" s="618"/>
      <c r="C175" s="631"/>
      <c r="D175" s="230" t="s">
        <v>1716</v>
      </c>
      <c r="E175" s="231" t="s">
        <v>122</v>
      </c>
      <c r="F175" s="633"/>
      <c r="G175" s="251" t="s">
        <v>1582</v>
      </c>
      <c r="H175" s="252" t="s">
        <v>1582</v>
      </c>
      <c r="I175" s="183" t="s">
        <v>1582</v>
      </c>
      <c r="J175" s="184" t="s">
        <v>1582</v>
      </c>
    </row>
    <row r="176" spans="1:10" x14ac:dyDescent="0.25">
      <c r="A176" s="172"/>
      <c r="B176" s="618"/>
      <c r="C176" s="631"/>
      <c r="D176" s="230" t="s">
        <v>1717</v>
      </c>
      <c r="E176" s="231" t="s">
        <v>159</v>
      </c>
      <c r="F176" s="633"/>
      <c r="G176" s="237" t="s">
        <v>1582</v>
      </c>
      <c r="H176" s="238"/>
      <c r="I176" s="183" t="s">
        <v>1582</v>
      </c>
      <c r="J176" s="184" t="s">
        <v>1582</v>
      </c>
    </row>
    <row r="177" spans="1:10" ht="15.75" thickBot="1" x14ac:dyDescent="0.3">
      <c r="A177" s="172"/>
      <c r="B177" s="618"/>
      <c r="C177" s="631"/>
      <c r="D177" s="232" t="s">
        <v>1718</v>
      </c>
      <c r="E177" s="233" t="s">
        <v>128</v>
      </c>
      <c r="F177" s="634"/>
      <c r="G177" s="251" t="s">
        <v>1582</v>
      </c>
      <c r="H177" s="252" t="s">
        <v>1582</v>
      </c>
      <c r="I177" s="183" t="s">
        <v>1582</v>
      </c>
      <c r="J177" s="184" t="s">
        <v>1582</v>
      </c>
    </row>
    <row r="178" spans="1:10" x14ac:dyDescent="0.25">
      <c r="A178" s="172"/>
      <c r="B178" s="618"/>
      <c r="C178" s="631"/>
      <c r="D178" s="230" t="s">
        <v>1719</v>
      </c>
      <c r="E178" s="231" t="s">
        <v>107</v>
      </c>
      <c r="F178" s="633" t="s">
        <v>1666</v>
      </c>
      <c r="G178" s="185" t="s">
        <v>1582</v>
      </c>
      <c r="H178" s="186" t="s">
        <v>1582</v>
      </c>
      <c r="I178" s="183" t="s">
        <v>1582</v>
      </c>
      <c r="J178" s="184" t="s">
        <v>1582</v>
      </c>
    </row>
    <row r="179" spans="1:10" x14ac:dyDescent="0.25">
      <c r="A179" s="172"/>
      <c r="B179" s="618"/>
      <c r="C179" s="631"/>
      <c r="D179" s="230" t="s">
        <v>1720</v>
      </c>
      <c r="E179" s="231" t="s">
        <v>106</v>
      </c>
      <c r="F179" s="633"/>
      <c r="G179" s="185" t="s">
        <v>1582</v>
      </c>
      <c r="H179" s="186" t="s">
        <v>1582</v>
      </c>
      <c r="I179" s="183" t="s">
        <v>1582</v>
      </c>
      <c r="J179" s="184" t="s">
        <v>1582</v>
      </c>
    </row>
    <row r="180" spans="1:10" x14ac:dyDescent="0.25">
      <c r="A180" s="172"/>
      <c r="B180" s="618"/>
      <c r="C180" s="631"/>
      <c r="D180" s="230" t="s">
        <v>1721</v>
      </c>
      <c r="E180" s="231" t="s">
        <v>104</v>
      </c>
      <c r="F180" s="633"/>
      <c r="G180" s="185" t="s">
        <v>1582</v>
      </c>
      <c r="H180" s="186" t="s">
        <v>1582</v>
      </c>
      <c r="I180" s="183" t="s">
        <v>1582</v>
      </c>
      <c r="J180" s="184" t="s">
        <v>1582</v>
      </c>
    </row>
    <row r="181" spans="1:10" x14ac:dyDescent="0.25">
      <c r="A181" s="172"/>
      <c r="B181" s="618"/>
      <c r="C181" s="631"/>
      <c r="D181" s="230" t="s">
        <v>1722</v>
      </c>
      <c r="E181" s="231" t="s">
        <v>105</v>
      </c>
      <c r="F181" s="633"/>
      <c r="G181" s="185" t="s">
        <v>1582</v>
      </c>
      <c r="H181" s="186" t="s">
        <v>1582</v>
      </c>
      <c r="I181" s="183" t="s">
        <v>1582</v>
      </c>
      <c r="J181" s="184" t="s">
        <v>1582</v>
      </c>
    </row>
    <row r="182" spans="1:10" x14ac:dyDescent="0.25">
      <c r="A182" s="172"/>
      <c r="B182" s="618"/>
      <c r="C182" s="631"/>
      <c r="D182" s="230" t="s">
        <v>1709</v>
      </c>
      <c r="E182" s="231" t="s">
        <v>101</v>
      </c>
      <c r="F182" s="633"/>
      <c r="G182" s="185" t="s">
        <v>1582</v>
      </c>
      <c r="H182" s="186" t="s">
        <v>1582</v>
      </c>
      <c r="I182" s="183" t="s">
        <v>1582</v>
      </c>
      <c r="J182" s="184" t="s">
        <v>1582</v>
      </c>
    </row>
    <row r="183" spans="1:10" ht="15.75" thickBot="1" x14ac:dyDescent="0.3">
      <c r="A183" s="172"/>
      <c r="B183" s="629"/>
      <c r="C183" s="632"/>
      <c r="D183" s="234" t="s">
        <v>1700</v>
      </c>
      <c r="E183" s="233" t="s">
        <v>221</v>
      </c>
      <c r="F183" s="634"/>
      <c r="G183" s="188" t="s">
        <v>1582</v>
      </c>
      <c r="H183" s="189"/>
      <c r="I183" s="201" t="s">
        <v>1582</v>
      </c>
      <c r="J183" s="202" t="s">
        <v>1582</v>
      </c>
    </row>
  </sheetData>
  <mergeCells count="52">
    <mergeCell ref="B154:B183"/>
    <mergeCell ref="C154:C183"/>
    <mergeCell ref="F154:F158"/>
    <mergeCell ref="F159:F162"/>
    <mergeCell ref="F163:F168"/>
    <mergeCell ref="F169:F173"/>
    <mergeCell ref="F174:F177"/>
    <mergeCell ref="F178:F183"/>
    <mergeCell ref="B124:B153"/>
    <mergeCell ref="C124:C153"/>
    <mergeCell ref="F124:F128"/>
    <mergeCell ref="F129:F132"/>
    <mergeCell ref="F133:F138"/>
    <mergeCell ref="F139:F143"/>
    <mergeCell ref="F144:F147"/>
    <mergeCell ref="F148:F153"/>
    <mergeCell ref="B94:B123"/>
    <mergeCell ref="C94:C123"/>
    <mergeCell ref="F94:F98"/>
    <mergeCell ref="F99:F102"/>
    <mergeCell ref="F103:F108"/>
    <mergeCell ref="F109:F113"/>
    <mergeCell ref="F114:F117"/>
    <mergeCell ref="F118:F123"/>
    <mergeCell ref="B64:B93"/>
    <mergeCell ref="C64:C93"/>
    <mergeCell ref="F64:F68"/>
    <mergeCell ref="F69:F72"/>
    <mergeCell ref="F73:F78"/>
    <mergeCell ref="F79:F83"/>
    <mergeCell ref="F84:F87"/>
    <mergeCell ref="F88:F93"/>
    <mergeCell ref="B34:B63"/>
    <mergeCell ref="C34:C63"/>
    <mergeCell ref="F34:F38"/>
    <mergeCell ref="F39:F42"/>
    <mergeCell ref="F43:F48"/>
    <mergeCell ref="F49:F53"/>
    <mergeCell ref="F54:F57"/>
    <mergeCell ref="F58:F63"/>
    <mergeCell ref="B2:F2"/>
    <mergeCell ref="G2:H2"/>
    <mergeCell ref="I2:J2"/>
    <mergeCell ref="D3:E3"/>
    <mergeCell ref="B4:B33"/>
    <mergeCell ref="C4:C33"/>
    <mergeCell ref="F4:F8"/>
    <mergeCell ref="F9:F12"/>
    <mergeCell ref="F13:F18"/>
    <mergeCell ref="F19:F23"/>
    <mergeCell ref="F24:F27"/>
    <mergeCell ref="F28:F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58BB-1189-425C-A998-953106599860}">
  <dimension ref="A1:I42"/>
  <sheetViews>
    <sheetView topLeftCell="A15" workbookViewId="0">
      <selection activeCell="C40" sqref="C40"/>
    </sheetView>
  </sheetViews>
  <sheetFormatPr defaultRowHeight="15" x14ac:dyDescent="0.25"/>
  <cols>
    <col min="1" max="1" width="22.85546875" customWidth="1"/>
    <col min="3" max="3" width="31.42578125" customWidth="1"/>
    <col min="5" max="5" width="15.85546875" customWidth="1"/>
    <col min="6" max="6" width="15" customWidth="1"/>
    <col min="7" max="7" width="40.85546875" customWidth="1"/>
    <col min="8" max="8" width="15.42578125" customWidth="1"/>
    <col min="9" max="9" width="13.28515625" customWidth="1"/>
  </cols>
  <sheetData>
    <row r="1" spans="1:9" ht="15.75" thickBot="1" x14ac:dyDescent="0.3">
      <c r="A1" s="611" t="s">
        <v>1573</v>
      </c>
      <c r="B1" s="612"/>
      <c r="C1" s="612"/>
      <c r="D1" s="612"/>
      <c r="E1" s="613"/>
      <c r="F1" s="614"/>
      <c r="G1" s="614"/>
      <c r="H1" s="615" t="s">
        <v>1574</v>
      </c>
      <c r="I1" s="616"/>
    </row>
    <row r="2" spans="1:9" ht="30.75" thickBot="1" x14ac:dyDescent="0.3">
      <c r="A2" s="259" t="s">
        <v>1575</v>
      </c>
      <c r="B2" s="209" t="s">
        <v>1576</v>
      </c>
      <c r="C2" s="617" t="s">
        <v>31</v>
      </c>
      <c r="D2" s="617"/>
      <c r="E2" s="211" t="s">
        <v>1577</v>
      </c>
      <c r="F2" s="210" t="s">
        <v>1578</v>
      </c>
      <c r="G2" s="210" t="s">
        <v>1579</v>
      </c>
      <c r="H2" s="175" t="s">
        <v>1578</v>
      </c>
      <c r="I2" s="176" t="s">
        <v>1579</v>
      </c>
    </row>
    <row r="3" spans="1:9" x14ac:dyDescent="0.25">
      <c r="A3" s="624" t="s">
        <v>1748</v>
      </c>
      <c r="B3" s="619">
        <v>2</v>
      </c>
      <c r="C3" s="212" t="s">
        <v>1549</v>
      </c>
      <c r="D3" s="213" t="s">
        <v>75</v>
      </c>
      <c r="E3" s="621" t="s">
        <v>1647</v>
      </c>
      <c r="F3" s="260" t="s">
        <v>1582</v>
      </c>
      <c r="G3" s="261" t="s">
        <v>1781</v>
      </c>
      <c r="H3" s="179" t="s">
        <v>1582</v>
      </c>
      <c r="I3" s="180" t="s">
        <v>1582</v>
      </c>
    </row>
    <row r="4" spans="1:9" x14ac:dyDescent="0.25">
      <c r="A4" s="618"/>
      <c r="B4" s="620"/>
      <c r="C4" s="214" t="s">
        <v>1749</v>
      </c>
      <c r="D4" s="215" t="s">
        <v>81</v>
      </c>
      <c r="E4" s="622"/>
      <c r="F4" s="262" t="s">
        <v>1582</v>
      </c>
      <c r="G4" s="263" t="s">
        <v>1782</v>
      </c>
      <c r="H4" s="183" t="s">
        <v>1582</v>
      </c>
      <c r="I4" s="184" t="s">
        <v>1582</v>
      </c>
    </row>
    <row r="5" spans="1:9" x14ac:dyDescent="0.25">
      <c r="A5" s="618"/>
      <c r="B5" s="620"/>
      <c r="C5" s="214" t="s">
        <v>1750</v>
      </c>
      <c r="D5" s="215" t="s">
        <v>84</v>
      </c>
      <c r="E5" s="622"/>
      <c r="F5" s="251" t="s">
        <v>1582</v>
      </c>
      <c r="G5" s="252" t="s">
        <v>1582</v>
      </c>
      <c r="H5" s="183" t="s">
        <v>1582</v>
      </c>
      <c r="I5" s="184" t="s">
        <v>1582</v>
      </c>
    </row>
    <row r="6" spans="1:9" x14ac:dyDescent="0.25">
      <c r="A6" s="618"/>
      <c r="B6" s="620"/>
      <c r="C6" s="214" t="s">
        <v>1551</v>
      </c>
      <c r="D6" s="215" t="s">
        <v>99</v>
      </c>
      <c r="E6" s="622"/>
      <c r="F6" s="251" t="s">
        <v>1582</v>
      </c>
      <c r="G6" s="252" t="s">
        <v>1787</v>
      </c>
      <c r="H6" s="183" t="s">
        <v>1582</v>
      </c>
      <c r="I6" s="184" t="s">
        <v>1582</v>
      </c>
    </row>
    <row r="7" spans="1:9" ht="15.75" thickBot="1" x14ac:dyDescent="0.3">
      <c r="A7" s="618"/>
      <c r="B7" s="637"/>
      <c r="C7" s="240" t="s">
        <v>1550</v>
      </c>
      <c r="D7" s="241" t="s">
        <v>100</v>
      </c>
      <c r="E7" s="622"/>
      <c r="F7" s="251" t="s">
        <v>1582</v>
      </c>
      <c r="G7" s="252" t="s">
        <v>1788</v>
      </c>
      <c r="H7" s="183" t="s">
        <v>1582</v>
      </c>
      <c r="I7" s="184" t="s">
        <v>1582</v>
      </c>
    </row>
    <row r="8" spans="1:9" x14ac:dyDescent="0.25">
      <c r="A8" s="618"/>
      <c r="B8" s="643">
        <v>3</v>
      </c>
      <c r="C8" s="242" t="s">
        <v>1751</v>
      </c>
      <c r="D8" s="245" t="s">
        <v>104</v>
      </c>
      <c r="E8" s="621" t="s">
        <v>1651</v>
      </c>
      <c r="F8" s="267" t="s">
        <v>1582</v>
      </c>
      <c r="G8" s="268" t="s">
        <v>1783</v>
      </c>
      <c r="H8" s="183" t="s">
        <v>1582</v>
      </c>
      <c r="I8" s="184" t="s">
        <v>1582</v>
      </c>
    </row>
    <row r="9" spans="1:9" x14ac:dyDescent="0.25">
      <c r="A9" s="618"/>
      <c r="B9" s="644"/>
      <c r="C9" s="243" t="s">
        <v>1566</v>
      </c>
      <c r="D9" s="246" t="s">
        <v>105</v>
      </c>
      <c r="E9" s="622"/>
      <c r="F9" s="267" t="s">
        <v>1582</v>
      </c>
      <c r="G9" s="268" t="s">
        <v>1784</v>
      </c>
      <c r="H9" s="183" t="s">
        <v>1582</v>
      </c>
      <c r="I9" s="184" t="s">
        <v>1582</v>
      </c>
    </row>
    <row r="10" spans="1:9" x14ac:dyDescent="0.25">
      <c r="A10" s="618"/>
      <c r="B10" s="644"/>
      <c r="C10" s="243" t="s">
        <v>1752</v>
      </c>
      <c r="D10" s="246" t="s">
        <v>106</v>
      </c>
      <c r="E10" s="622"/>
      <c r="F10" s="254" t="s">
        <v>1582</v>
      </c>
      <c r="G10" s="252"/>
      <c r="H10" s="183" t="s">
        <v>1582</v>
      </c>
      <c r="I10" s="184" t="s">
        <v>1582</v>
      </c>
    </row>
    <row r="11" spans="1:9" x14ac:dyDescent="0.25">
      <c r="A11" s="618"/>
      <c r="B11" s="644"/>
      <c r="C11" s="243" t="s">
        <v>1753</v>
      </c>
      <c r="D11" s="246" t="s">
        <v>108</v>
      </c>
      <c r="E11" s="622"/>
      <c r="F11" s="254" t="s">
        <v>1582</v>
      </c>
      <c r="G11" s="252" t="s">
        <v>1588</v>
      </c>
      <c r="H11" s="183" t="s">
        <v>1582</v>
      </c>
      <c r="I11" s="184" t="s">
        <v>1582</v>
      </c>
    </row>
    <row r="12" spans="1:9" ht="15.75" thickBot="1" x14ac:dyDescent="0.3">
      <c r="A12" s="618"/>
      <c r="B12" s="644"/>
      <c r="C12" s="244" t="s">
        <v>1754</v>
      </c>
      <c r="D12" s="249" t="s">
        <v>109</v>
      </c>
      <c r="E12" s="638"/>
      <c r="F12" s="253" t="s">
        <v>1582</v>
      </c>
      <c r="G12" s="255" t="s">
        <v>1588</v>
      </c>
      <c r="H12" s="183" t="s">
        <v>1582</v>
      </c>
      <c r="I12" s="184" t="s">
        <v>1582</v>
      </c>
    </row>
    <row r="13" spans="1:9" x14ac:dyDescent="0.25">
      <c r="A13" s="618"/>
      <c r="B13" s="643">
        <v>4</v>
      </c>
      <c r="C13" s="242" t="s">
        <v>1755</v>
      </c>
      <c r="D13" s="245" t="s">
        <v>129</v>
      </c>
      <c r="E13" s="640" t="s">
        <v>1654</v>
      </c>
      <c r="F13" s="251" t="s">
        <v>1582</v>
      </c>
      <c r="G13" s="252"/>
      <c r="H13" s="183" t="s">
        <v>1582</v>
      </c>
      <c r="I13" s="184" t="s">
        <v>1582</v>
      </c>
    </row>
    <row r="14" spans="1:9" x14ac:dyDescent="0.25">
      <c r="A14" s="618"/>
      <c r="B14" s="644"/>
      <c r="C14" s="243" t="s">
        <v>1756</v>
      </c>
      <c r="D14" s="246" t="s">
        <v>130</v>
      </c>
      <c r="E14" s="641"/>
      <c r="F14" s="251" t="s">
        <v>1582</v>
      </c>
      <c r="G14" s="252"/>
      <c r="H14" s="183" t="s">
        <v>1582</v>
      </c>
      <c r="I14" s="184" t="s">
        <v>1582</v>
      </c>
    </row>
    <row r="15" spans="1:9" x14ac:dyDescent="0.25">
      <c r="A15" s="618"/>
      <c r="B15" s="644"/>
      <c r="C15" s="243" t="s">
        <v>1757</v>
      </c>
      <c r="D15" s="246" t="s">
        <v>125</v>
      </c>
      <c r="E15" s="641"/>
      <c r="F15" s="251" t="s">
        <v>1582</v>
      </c>
      <c r="G15" s="252"/>
      <c r="H15" s="183" t="s">
        <v>1582</v>
      </c>
      <c r="I15" s="184" t="s">
        <v>1582</v>
      </c>
    </row>
    <row r="16" spans="1:9" x14ac:dyDescent="0.25">
      <c r="A16" s="618"/>
      <c r="B16" s="644"/>
      <c r="C16" s="243" t="s">
        <v>1758</v>
      </c>
      <c r="D16" s="246" t="s">
        <v>122</v>
      </c>
      <c r="E16" s="641"/>
      <c r="F16" s="251" t="s">
        <v>1582</v>
      </c>
      <c r="G16" s="252"/>
      <c r="H16" s="183" t="s">
        <v>1582</v>
      </c>
      <c r="I16" s="184" t="s">
        <v>1582</v>
      </c>
    </row>
    <row r="17" spans="1:9" ht="15.75" thickBot="1" x14ac:dyDescent="0.3">
      <c r="A17" s="618"/>
      <c r="B17" s="645"/>
      <c r="C17" s="248" t="s">
        <v>1759</v>
      </c>
      <c r="D17" s="247" t="s">
        <v>126</v>
      </c>
      <c r="E17" s="642"/>
      <c r="F17" s="251" t="s">
        <v>1582</v>
      </c>
      <c r="G17" s="252" t="s">
        <v>1582</v>
      </c>
      <c r="H17" s="183" t="s">
        <v>1582</v>
      </c>
      <c r="I17" s="184" t="s">
        <v>1582</v>
      </c>
    </row>
    <row r="18" spans="1:9" x14ac:dyDescent="0.25">
      <c r="A18" s="618"/>
      <c r="B18" s="619">
        <v>5</v>
      </c>
      <c r="C18" s="212" t="s">
        <v>1760</v>
      </c>
      <c r="D18" s="213" t="s">
        <v>92</v>
      </c>
      <c r="E18" s="621" t="s">
        <v>1659</v>
      </c>
      <c r="F18" s="264" t="s">
        <v>1582</v>
      </c>
      <c r="G18" s="263" t="s">
        <v>1779</v>
      </c>
      <c r="H18" s="183" t="s">
        <v>1582</v>
      </c>
      <c r="I18" s="184" t="s">
        <v>1582</v>
      </c>
    </row>
    <row r="19" spans="1:9" x14ac:dyDescent="0.25">
      <c r="A19" s="618"/>
      <c r="B19" s="620"/>
      <c r="C19" s="214" t="s">
        <v>1554</v>
      </c>
      <c r="D19" s="215" t="s">
        <v>121</v>
      </c>
      <c r="E19" s="622"/>
      <c r="F19" s="264" t="s">
        <v>1582</v>
      </c>
      <c r="G19" s="263" t="s">
        <v>1780</v>
      </c>
      <c r="H19" s="183" t="s">
        <v>1582</v>
      </c>
      <c r="I19" s="184" t="s">
        <v>1582</v>
      </c>
    </row>
    <row r="20" spans="1:9" x14ac:dyDescent="0.25">
      <c r="A20" s="618"/>
      <c r="B20" s="620"/>
      <c r="C20" s="214" t="s">
        <v>1761</v>
      </c>
      <c r="D20" s="215" t="s">
        <v>120</v>
      </c>
      <c r="E20" s="622"/>
      <c r="F20" s="254" t="s">
        <v>1582</v>
      </c>
      <c r="G20" s="252"/>
      <c r="H20" s="183" t="s">
        <v>1582</v>
      </c>
      <c r="I20" s="184" t="s">
        <v>1582</v>
      </c>
    </row>
    <row r="21" spans="1:9" x14ac:dyDescent="0.25">
      <c r="A21" s="618"/>
      <c r="B21" s="620"/>
      <c r="C21" s="214" t="s">
        <v>1762</v>
      </c>
      <c r="D21" s="215" t="s">
        <v>118</v>
      </c>
      <c r="E21" s="622"/>
      <c r="F21" s="254" t="s">
        <v>1582</v>
      </c>
      <c r="G21" s="252" t="s">
        <v>1588</v>
      </c>
      <c r="H21" s="183" t="s">
        <v>1582</v>
      </c>
      <c r="I21" s="184" t="s">
        <v>1582</v>
      </c>
    </row>
    <row r="22" spans="1:9" ht="15.75" thickBot="1" x14ac:dyDescent="0.3">
      <c r="A22" s="618"/>
      <c r="B22" s="637"/>
      <c r="C22" s="218" t="s">
        <v>1763</v>
      </c>
      <c r="D22" s="217" t="s">
        <v>115</v>
      </c>
      <c r="E22" s="638"/>
      <c r="F22" s="254" t="s">
        <v>1582</v>
      </c>
      <c r="G22" s="252" t="s">
        <v>1588</v>
      </c>
      <c r="H22" s="183" t="s">
        <v>1582</v>
      </c>
      <c r="I22" s="184" t="s">
        <v>1582</v>
      </c>
    </row>
    <row r="23" spans="1:9" x14ac:dyDescent="0.25">
      <c r="A23" s="618"/>
      <c r="B23" s="643">
        <v>7</v>
      </c>
      <c r="C23" s="242" t="s">
        <v>1764</v>
      </c>
      <c r="D23" s="245" t="s">
        <v>81</v>
      </c>
      <c r="E23" s="621" t="s">
        <v>1647</v>
      </c>
      <c r="F23" s="264" t="s">
        <v>1582</v>
      </c>
      <c r="G23" s="263" t="s">
        <v>1789</v>
      </c>
      <c r="H23" s="183" t="s">
        <v>1582</v>
      </c>
      <c r="I23" s="184" t="s">
        <v>1582</v>
      </c>
    </row>
    <row r="24" spans="1:9" x14ac:dyDescent="0.25">
      <c r="A24" s="618"/>
      <c r="B24" s="644"/>
      <c r="C24" s="243" t="s">
        <v>1569</v>
      </c>
      <c r="D24" s="246" t="s">
        <v>75</v>
      </c>
      <c r="E24" s="622"/>
      <c r="F24" s="264" t="s">
        <v>1582</v>
      </c>
      <c r="G24" s="263" t="s">
        <v>1790</v>
      </c>
      <c r="H24" s="183" t="s">
        <v>1582</v>
      </c>
      <c r="I24" s="184" t="s">
        <v>1582</v>
      </c>
    </row>
    <row r="25" spans="1:9" x14ac:dyDescent="0.25">
      <c r="A25" s="618"/>
      <c r="B25" s="644"/>
      <c r="C25" s="243" t="s">
        <v>1765</v>
      </c>
      <c r="D25" s="246" t="s">
        <v>84</v>
      </c>
      <c r="E25" s="622"/>
      <c r="F25" s="254" t="s">
        <v>1582</v>
      </c>
      <c r="G25" s="252"/>
      <c r="H25" s="183" t="s">
        <v>1582</v>
      </c>
      <c r="I25" s="184" t="s">
        <v>1582</v>
      </c>
    </row>
    <row r="26" spans="1:9" x14ac:dyDescent="0.25">
      <c r="A26" s="618"/>
      <c r="B26" s="644"/>
      <c r="C26" s="243" t="s">
        <v>1553</v>
      </c>
      <c r="D26" s="246" t="s">
        <v>100</v>
      </c>
      <c r="E26" s="622"/>
      <c r="F26" s="254" t="s">
        <v>1582</v>
      </c>
      <c r="G26" s="252" t="s">
        <v>1793</v>
      </c>
      <c r="H26" s="183" t="s">
        <v>1582</v>
      </c>
      <c r="I26" s="184" t="s">
        <v>1582</v>
      </c>
    </row>
    <row r="27" spans="1:9" ht="15.75" thickBot="1" x14ac:dyDescent="0.3">
      <c r="A27" s="618"/>
      <c r="B27" s="644"/>
      <c r="C27" s="244" t="s">
        <v>1552</v>
      </c>
      <c r="D27" s="249" t="s">
        <v>99</v>
      </c>
      <c r="E27" s="622"/>
      <c r="F27" s="254" t="s">
        <v>1582</v>
      </c>
      <c r="G27" s="252" t="s">
        <v>1794</v>
      </c>
      <c r="H27" s="183" t="s">
        <v>1582</v>
      </c>
      <c r="I27" s="184" t="s">
        <v>1582</v>
      </c>
    </row>
    <row r="28" spans="1:9" x14ac:dyDescent="0.25">
      <c r="A28" s="618"/>
      <c r="B28" s="643">
        <v>6</v>
      </c>
      <c r="C28" s="242" t="s">
        <v>1766</v>
      </c>
      <c r="D28" s="256" t="s">
        <v>104</v>
      </c>
      <c r="E28" s="621" t="s">
        <v>1651</v>
      </c>
      <c r="F28" s="269" t="s">
        <v>1582</v>
      </c>
      <c r="G28" s="236" t="s">
        <v>1791</v>
      </c>
      <c r="H28" s="183" t="s">
        <v>1582</v>
      </c>
      <c r="I28" s="184" t="s">
        <v>1582</v>
      </c>
    </row>
    <row r="29" spans="1:9" x14ac:dyDescent="0.25">
      <c r="A29" s="618"/>
      <c r="B29" s="644"/>
      <c r="C29" s="243" t="s">
        <v>1567</v>
      </c>
      <c r="D29" s="257" t="s">
        <v>105</v>
      </c>
      <c r="E29" s="622"/>
      <c r="F29" s="269" t="s">
        <v>1582</v>
      </c>
      <c r="G29" s="236" t="s">
        <v>1792</v>
      </c>
      <c r="H29" s="183" t="s">
        <v>1582</v>
      </c>
      <c r="I29" s="184" t="s">
        <v>1582</v>
      </c>
    </row>
    <row r="30" spans="1:9" x14ac:dyDescent="0.25">
      <c r="A30" s="618"/>
      <c r="B30" s="644"/>
      <c r="C30" s="243" t="s">
        <v>1767</v>
      </c>
      <c r="D30" s="257" t="s">
        <v>106</v>
      </c>
      <c r="E30" s="622"/>
      <c r="F30" s="193" t="s">
        <v>1582</v>
      </c>
      <c r="G30" s="186" t="s">
        <v>1582</v>
      </c>
      <c r="H30" s="183" t="s">
        <v>1582</v>
      </c>
      <c r="I30" s="184" t="s">
        <v>1582</v>
      </c>
    </row>
    <row r="31" spans="1:9" x14ac:dyDescent="0.25">
      <c r="A31" s="618"/>
      <c r="B31" s="644"/>
      <c r="C31" s="243" t="s">
        <v>1768</v>
      </c>
      <c r="D31" s="257" t="s">
        <v>108</v>
      </c>
      <c r="E31" s="622"/>
      <c r="F31" s="193" t="s">
        <v>1582</v>
      </c>
      <c r="G31" s="186" t="s">
        <v>1658</v>
      </c>
      <c r="H31" s="183" t="s">
        <v>1582</v>
      </c>
      <c r="I31" s="184" t="s">
        <v>1582</v>
      </c>
    </row>
    <row r="32" spans="1:9" ht="15.75" thickBot="1" x14ac:dyDescent="0.3">
      <c r="A32" s="618"/>
      <c r="B32" s="645"/>
      <c r="C32" s="248" t="s">
        <v>1769</v>
      </c>
      <c r="D32" s="258" t="s">
        <v>109</v>
      </c>
      <c r="E32" s="638"/>
      <c r="F32" s="250" t="s">
        <v>1582</v>
      </c>
      <c r="G32" s="189" t="s">
        <v>1710</v>
      </c>
      <c r="H32" s="183" t="s">
        <v>1582</v>
      </c>
      <c r="I32" s="184" t="s">
        <v>1582</v>
      </c>
    </row>
    <row r="33" spans="1:9" x14ac:dyDescent="0.25">
      <c r="A33" s="618"/>
      <c r="B33" s="619">
        <v>9</v>
      </c>
      <c r="C33" s="242" t="s">
        <v>1770</v>
      </c>
      <c r="D33" s="245" t="s">
        <v>129</v>
      </c>
      <c r="E33" s="621" t="s">
        <v>1654</v>
      </c>
      <c r="F33" s="269" t="s">
        <v>1582</v>
      </c>
      <c r="G33" s="236"/>
      <c r="H33" s="183" t="s">
        <v>1582</v>
      </c>
      <c r="I33" s="184" t="s">
        <v>1582</v>
      </c>
    </row>
    <row r="34" spans="1:9" x14ac:dyDescent="0.25">
      <c r="A34" s="618"/>
      <c r="B34" s="620"/>
      <c r="C34" s="243" t="s">
        <v>1771</v>
      </c>
      <c r="D34" s="246" t="s">
        <v>130</v>
      </c>
      <c r="E34" s="622"/>
      <c r="F34" s="269" t="s">
        <v>1582</v>
      </c>
      <c r="G34" s="236"/>
      <c r="H34" s="183" t="s">
        <v>1582</v>
      </c>
      <c r="I34" s="184" t="s">
        <v>1582</v>
      </c>
    </row>
    <row r="35" spans="1:9" x14ac:dyDescent="0.25">
      <c r="A35" s="618"/>
      <c r="B35" s="620"/>
      <c r="C35" s="243" t="s">
        <v>1772</v>
      </c>
      <c r="D35" s="246" t="s">
        <v>126</v>
      </c>
      <c r="E35" s="622"/>
      <c r="F35" s="193" t="s">
        <v>1582</v>
      </c>
      <c r="G35" s="186" t="s">
        <v>1582</v>
      </c>
      <c r="H35" s="183" t="s">
        <v>1582</v>
      </c>
      <c r="I35" s="184" t="s">
        <v>1582</v>
      </c>
    </row>
    <row r="36" spans="1:9" x14ac:dyDescent="0.25">
      <c r="A36" s="618"/>
      <c r="B36" s="620"/>
      <c r="C36" s="243" t="s">
        <v>1773</v>
      </c>
      <c r="D36" s="246" t="s">
        <v>122</v>
      </c>
      <c r="E36" s="622"/>
      <c r="F36" s="193" t="s">
        <v>1582</v>
      </c>
      <c r="G36" s="186"/>
      <c r="H36" s="183" t="s">
        <v>1582</v>
      </c>
      <c r="I36" s="184" t="s">
        <v>1582</v>
      </c>
    </row>
    <row r="37" spans="1:9" ht="15.75" thickBot="1" x14ac:dyDescent="0.3">
      <c r="A37" s="618"/>
      <c r="B37" s="637"/>
      <c r="C37" s="248" t="s">
        <v>1774</v>
      </c>
      <c r="D37" s="247" t="s">
        <v>125</v>
      </c>
      <c r="E37" s="638"/>
      <c r="F37" s="250" t="s">
        <v>1582</v>
      </c>
      <c r="G37" s="189"/>
      <c r="H37" s="183" t="s">
        <v>1582</v>
      </c>
      <c r="I37" s="184" t="s">
        <v>1582</v>
      </c>
    </row>
    <row r="38" spans="1:9" x14ac:dyDescent="0.25">
      <c r="A38" s="618"/>
      <c r="B38" s="619">
        <v>8</v>
      </c>
      <c r="C38" s="242" t="s">
        <v>1775</v>
      </c>
      <c r="D38" s="245" t="s">
        <v>92</v>
      </c>
      <c r="E38" s="621" t="s">
        <v>1659</v>
      </c>
      <c r="F38" s="265" t="s">
        <v>1582</v>
      </c>
      <c r="G38" s="266" t="s">
        <v>1785</v>
      </c>
      <c r="H38" s="183" t="s">
        <v>1582</v>
      </c>
      <c r="I38" s="184" t="s">
        <v>1582</v>
      </c>
    </row>
    <row r="39" spans="1:9" x14ac:dyDescent="0.25">
      <c r="A39" s="618"/>
      <c r="B39" s="620"/>
      <c r="C39" s="243" t="s">
        <v>1555</v>
      </c>
      <c r="D39" s="246" t="s">
        <v>121</v>
      </c>
      <c r="E39" s="622"/>
      <c r="F39" s="265" t="s">
        <v>1582</v>
      </c>
      <c r="G39" s="266" t="s">
        <v>1786</v>
      </c>
      <c r="H39" s="183" t="s">
        <v>1582</v>
      </c>
      <c r="I39" s="184" t="s">
        <v>1582</v>
      </c>
    </row>
    <row r="40" spans="1:9" x14ac:dyDescent="0.25">
      <c r="A40" s="618"/>
      <c r="B40" s="620"/>
      <c r="C40" s="243" t="s">
        <v>1776</v>
      </c>
      <c r="D40" s="246" t="s">
        <v>120</v>
      </c>
      <c r="E40" s="622"/>
      <c r="F40" s="193" t="s">
        <v>1582</v>
      </c>
      <c r="G40" s="186" t="s">
        <v>1582</v>
      </c>
      <c r="H40" s="183" t="s">
        <v>1582</v>
      </c>
      <c r="I40" s="184" t="s">
        <v>1582</v>
      </c>
    </row>
    <row r="41" spans="1:9" x14ac:dyDescent="0.25">
      <c r="A41" s="618"/>
      <c r="B41" s="620"/>
      <c r="C41" s="243" t="s">
        <v>1777</v>
      </c>
      <c r="D41" s="246" t="s">
        <v>118</v>
      </c>
      <c r="E41" s="622"/>
      <c r="F41" s="193" t="s">
        <v>1582</v>
      </c>
      <c r="G41" s="186" t="s">
        <v>1658</v>
      </c>
      <c r="H41" s="183" t="s">
        <v>1582</v>
      </c>
      <c r="I41" s="184" t="s">
        <v>1582</v>
      </c>
    </row>
    <row r="42" spans="1:9" ht="15.75" thickBot="1" x14ac:dyDescent="0.3">
      <c r="A42" s="639"/>
      <c r="B42" s="637"/>
      <c r="C42" s="248" t="s">
        <v>1778</v>
      </c>
      <c r="D42" s="247" t="s">
        <v>115</v>
      </c>
      <c r="E42" s="638"/>
      <c r="F42" s="250" t="s">
        <v>1582</v>
      </c>
      <c r="G42" s="189" t="s">
        <v>1658</v>
      </c>
      <c r="H42" s="183" t="s">
        <v>1582</v>
      </c>
      <c r="I42" s="184" t="s">
        <v>1582</v>
      </c>
    </row>
  </sheetData>
  <mergeCells count="21">
    <mergeCell ref="A1:E1"/>
    <mergeCell ref="F1:G1"/>
    <mergeCell ref="H1:I1"/>
    <mergeCell ref="C2:D2"/>
    <mergeCell ref="E3:E7"/>
    <mergeCell ref="B3:B7"/>
    <mergeCell ref="B33:B37"/>
    <mergeCell ref="E33:E37"/>
    <mergeCell ref="B38:B42"/>
    <mergeCell ref="E38:E42"/>
    <mergeCell ref="A3:A42"/>
    <mergeCell ref="E13:E17"/>
    <mergeCell ref="B18:B22"/>
    <mergeCell ref="B23:B27"/>
    <mergeCell ref="E23:E27"/>
    <mergeCell ref="B28:B32"/>
    <mergeCell ref="E28:E32"/>
    <mergeCell ref="E18:E22"/>
    <mergeCell ref="B8:B12"/>
    <mergeCell ref="E8:E12"/>
    <mergeCell ref="B13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356-AB55-497A-9BB2-E3FF39F90D49}">
  <dimension ref="A1:J35"/>
  <sheetViews>
    <sheetView topLeftCell="A11" workbookViewId="0">
      <selection activeCell="H31" sqref="H31"/>
    </sheetView>
  </sheetViews>
  <sheetFormatPr defaultRowHeight="15" x14ac:dyDescent="0.25"/>
  <cols>
    <col min="2" max="2" width="23.7109375" customWidth="1"/>
    <col min="4" max="4" width="36.28515625" customWidth="1"/>
    <col min="6" max="6" width="13.140625" customWidth="1"/>
    <col min="7" max="7" width="11.28515625" customWidth="1"/>
    <col min="8" max="8" width="33.7109375" customWidth="1"/>
    <col min="9" max="9" width="12" customWidth="1"/>
    <col min="10" max="10" width="12.7109375" customWidth="1"/>
  </cols>
  <sheetData>
    <row r="1" spans="1:10" ht="15.75" thickBot="1" x14ac:dyDescent="0.3">
      <c r="A1" s="172"/>
      <c r="B1" s="173"/>
      <c r="C1" s="173"/>
      <c r="D1" s="174"/>
      <c r="E1" s="173"/>
      <c r="F1" s="173"/>
      <c r="G1" s="173"/>
      <c r="H1" s="173"/>
      <c r="I1" s="173"/>
      <c r="J1" s="173"/>
    </row>
    <row r="2" spans="1:10" ht="15.75" thickBot="1" x14ac:dyDescent="0.3">
      <c r="A2" s="172"/>
      <c r="B2" s="611" t="s">
        <v>1573</v>
      </c>
      <c r="C2" s="612"/>
      <c r="D2" s="612"/>
      <c r="E2" s="612"/>
      <c r="F2" s="613"/>
      <c r="G2" s="614"/>
      <c r="H2" s="614"/>
      <c r="I2" s="615" t="s">
        <v>1574</v>
      </c>
      <c r="J2" s="616"/>
    </row>
    <row r="3" spans="1:10" ht="30.75" thickBot="1" x14ac:dyDescent="0.3">
      <c r="A3" s="172"/>
      <c r="B3" s="208" t="s">
        <v>1575</v>
      </c>
      <c r="C3" s="209" t="s">
        <v>1576</v>
      </c>
      <c r="D3" s="617" t="s">
        <v>31</v>
      </c>
      <c r="E3" s="617"/>
      <c r="F3" s="211" t="s">
        <v>1577</v>
      </c>
      <c r="G3" s="210" t="s">
        <v>1578</v>
      </c>
      <c r="H3" s="210" t="s">
        <v>1579</v>
      </c>
      <c r="I3" s="175" t="s">
        <v>1578</v>
      </c>
      <c r="J3" s="176" t="s">
        <v>1579</v>
      </c>
    </row>
    <row r="4" spans="1:10" x14ac:dyDescent="0.25">
      <c r="A4" s="172"/>
      <c r="B4" s="624" t="s">
        <v>1818</v>
      </c>
      <c r="C4" s="619">
        <v>13</v>
      </c>
      <c r="D4" s="278" t="s">
        <v>1812</v>
      </c>
      <c r="E4" s="283" t="s">
        <v>75</v>
      </c>
      <c r="F4" s="621" t="s">
        <v>1846</v>
      </c>
      <c r="G4" s="276" t="s">
        <v>1582</v>
      </c>
      <c r="H4" s="646" t="s">
        <v>1084</v>
      </c>
      <c r="I4" s="179" t="s">
        <v>1582</v>
      </c>
      <c r="J4" s="180" t="s">
        <v>1582</v>
      </c>
    </row>
    <row r="5" spans="1:10" ht="15.75" thickBot="1" x14ac:dyDescent="0.3">
      <c r="A5" s="172"/>
      <c r="B5" s="618"/>
      <c r="C5" s="620"/>
      <c r="D5" s="279" t="s">
        <v>1813</v>
      </c>
      <c r="E5" s="249" t="s">
        <v>81</v>
      </c>
      <c r="F5" s="638"/>
      <c r="G5" s="253" t="s">
        <v>1582</v>
      </c>
      <c r="H5" s="647"/>
      <c r="I5" s="183" t="s">
        <v>1582</v>
      </c>
      <c r="J5" s="184" t="s">
        <v>1582</v>
      </c>
    </row>
    <row r="6" spans="1:10" x14ac:dyDescent="0.25">
      <c r="A6" s="172"/>
      <c r="B6" s="618"/>
      <c r="C6" s="620"/>
      <c r="D6" s="278" t="s">
        <v>1814</v>
      </c>
      <c r="E6" s="245" t="s">
        <v>80</v>
      </c>
      <c r="F6" s="621" t="s">
        <v>1847</v>
      </c>
      <c r="G6" s="254" t="s">
        <v>1582</v>
      </c>
      <c r="H6" s="648" t="s">
        <v>1085</v>
      </c>
      <c r="I6" s="183" t="s">
        <v>1582</v>
      </c>
      <c r="J6" s="184" t="s">
        <v>1582</v>
      </c>
    </row>
    <row r="7" spans="1:10" ht="15.75" thickBot="1" x14ac:dyDescent="0.3">
      <c r="A7" s="172"/>
      <c r="B7" s="618"/>
      <c r="C7" s="620"/>
      <c r="D7" s="279" t="s">
        <v>1815</v>
      </c>
      <c r="E7" s="170" t="s">
        <v>84</v>
      </c>
      <c r="F7" s="638"/>
      <c r="G7" s="254" t="s">
        <v>1582</v>
      </c>
      <c r="H7" s="649"/>
      <c r="I7" s="183" t="s">
        <v>1582</v>
      </c>
      <c r="J7" s="184" t="s">
        <v>1582</v>
      </c>
    </row>
    <row r="8" spans="1:10" x14ac:dyDescent="0.25">
      <c r="A8" s="172"/>
      <c r="B8" s="618"/>
      <c r="C8" s="620"/>
      <c r="D8" s="278" t="s">
        <v>1816</v>
      </c>
      <c r="E8" s="245" t="s">
        <v>99</v>
      </c>
      <c r="F8" s="621" t="s">
        <v>1848</v>
      </c>
      <c r="G8" s="253" t="s">
        <v>1582</v>
      </c>
      <c r="H8" s="650" t="s">
        <v>1083</v>
      </c>
      <c r="I8" s="183" t="s">
        <v>1582</v>
      </c>
      <c r="J8" s="184" t="s">
        <v>1582</v>
      </c>
    </row>
    <row r="9" spans="1:10" ht="15.75" thickBot="1" x14ac:dyDescent="0.3">
      <c r="A9" s="172"/>
      <c r="B9" s="618"/>
      <c r="C9" s="620"/>
      <c r="D9" s="279" t="s">
        <v>1817</v>
      </c>
      <c r="E9" s="170" t="s">
        <v>100</v>
      </c>
      <c r="F9" s="638"/>
      <c r="G9" s="254" t="s">
        <v>1582</v>
      </c>
      <c r="H9" s="647"/>
      <c r="I9" s="183" t="s">
        <v>1582</v>
      </c>
      <c r="J9" s="184" t="s">
        <v>1582</v>
      </c>
    </row>
    <row r="10" spans="1:10" x14ac:dyDescent="0.25">
      <c r="A10" s="172"/>
      <c r="B10" s="618"/>
      <c r="C10" s="620"/>
      <c r="D10" s="278" t="s">
        <v>1819</v>
      </c>
      <c r="E10" s="245" t="s">
        <v>85</v>
      </c>
      <c r="F10" s="621" t="s">
        <v>1849</v>
      </c>
      <c r="G10" s="254" t="s">
        <v>1582</v>
      </c>
      <c r="H10" s="651" t="s">
        <v>139</v>
      </c>
      <c r="I10" s="183" t="s">
        <v>1582</v>
      </c>
      <c r="J10" s="184" t="s">
        <v>1582</v>
      </c>
    </row>
    <row r="11" spans="1:10" ht="15.75" thickBot="1" x14ac:dyDescent="0.3">
      <c r="A11" s="172"/>
      <c r="B11" s="618"/>
      <c r="C11" s="620"/>
      <c r="D11" s="281" t="s">
        <v>1820</v>
      </c>
      <c r="E11" s="249" t="s">
        <v>87</v>
      </c>
      <c r="F11" s="638"/>
      <c r="G11" s="253" t="s">
        <v>1582</v>
      </c>
      <c r="H11" s="652"/>
      <c r="I11" s="183" t="s">
        <v>1582</v>
      </c>
      <c r="J11" s="184" t="s">
        <v>1582</v>
      </c>
    </row>
    <row r="12" spans="1:10" x14ac:dyDescent="0.25">
      <c r="A12" s="172"/>
      <c r="B12" s="618"/>
      <c r="C12" s="620"/>
      <c r="D12" s="278" t="s">
        <v>1821</v>
      </c>
      <c r="E12" s="245" t="s">
        <v>119</v>
      </c>
      <c r="F12" s="621" t="s">
        <v>1850</v>
      </c>
      <c r="G12" s="254" t="s">
        <v>1582</v>
      </c>
      <c r="H12" s="648" t="s">
        <v>1858</v>
      </c>
      <c r="I12" s="183" t="s">
        <v>1582</v>
      </c>
      <c r="J12" s="184" t="s">
        <v>1582</v>
      </c>
    </row>
    <row r="13" spans="1:10" ht="15.75" thickBot="1" x14ac:dyDescent="0.3">
      <c r="A13" s="172"/>
      <c r="B13" s="618"/>
      <c r="C13" s="620"/>
      <c r="D13" s="281" t="s">
        <v>1822</v>
      </c>
      <c r="E13" s="170" t="s">
        <v>120</v>
      </c>
      <c r="F13" s="638"/>
      <c r="G13" s="254" t="s">
        <v>1582</v>
      </c>
      <c r="H13" s="649"/>
      <c r="I13" s="183" t="s">
        <v>1582</v>
      </c>
      <c r="J13" s="184" t="s">
        <v>1582</v>
      </c>
    </row>
    <row r="14" spans="1:10" x14ac:dyDescent="0.25">
      <c r="A14" s="172"/>
      <c r="B14" s="618"/>
      <c r="C14" s="620"/>
      <c r="D14" s="278" t="s">
        <v>1823</v>
      </c>
      <c r="E14" s="245" t="s">
        <v>121</v>
      </c>
      <c r="F14" s="621" t="s">
        <v>1851</v>
      </c>
      <c r="G14" s="193" t="s">
        <v>1582</v>
      </c>
      <c r="H14" s="653" t="s">
        <v>1859</v>
      </c>
      <c r="I14" s="183" t="s">
        <v>1582</v>
      </c>
      <c r="J14" s="184" t="s">
        <v>1582</v>
      </c>
    </row>
    <row r="15" spans="1:10" ht="15.75" thickBot="1" x14ac:dyDescent="0.3">
      <c r="A15" s="172"/>
      <c r="B15" s="618"/>
      <c r="C15" s="620"/>
      <c r="D15" s="281" t="s">
        <v>1824</v>
      </c>
      <c r="E15" s="170" t="s">
        <v>92</v>
      </c>
      <c r="F15" s="638"/>
      <c r="G15" s="193" t="s">
        <v>1582</v>
      </c>
      <c r="H15" s="654"/>
      <c r="I15" s="183" t="s">
        <v>1582</v>
      </c>
      <c r="J15" s="184" t="s">
        <v>1582</v>
      </c>
    </row>
    <row r="16" spans="1:10" x14ac:dyDescent="0.25">
      <c r="A16" s="172"/>
      <c r="B16" s="618"/>
      <c r="C16" s="620"/>
      <c r="D16" s="278" t="s">
        <v>1825</v>
      </c>
      <c r="E16" s="245" t="s">
        <v>130</v>
      </c>
      <c r="F16" s="621" t="s">
        <v>1852</v>
      </c>
      <c r="G16" s="193" t="s">
        <v>1582</v>
      </c>
      <c r="H16" s="186"/>
      <c r="I16" s="183" t="s">
        <v>1582</v>
      </c>
      <c r="J16" s="184" t="s">
        <v>1582</v>
      </c>
    </row>
    <row r="17" spans="1:10" ht="15.75" thickBot="1" x14ac:dyDescent="0.3">
      <c r="A17" s="172"/>
      <c r="B17" s="618"/>
      <c r="C17" s="620"/>
      <c r="D17" s="281" t="s">
        <v>1826</v>
      </c>
      <c r="E17" s="170" t="s">
        <v>129</v>
      </c>
      <c r="F17" s="638"/>
      <c r="G17" s="253" t="s">
        <v>1582</v>
      </c>
      <c r="H17" s="238"/>
      <c r="I17" s="183" t="s">
        <v>1582</v>
      </c>
      <c r="J17" s="184" t="s">
        <v>1582</v>
      </c>
    </row>
    <row r="18" spans="1:10" x14ac:dyDescent="0.25">
      <c r="A18" s="172"/>
      <c r="B18" s="618"/>
      <c r="C18" s="620"/>
      <c r="D18" s="278" t="s">
        <v>1827</v>
      </c>
      <c r="E18" s="245" t="s">
        <v>127</v>
      </c>
      <c r="F18" s="621" t="s">
        <v>1853</v>
      </c>
      <c r="G18" s="253" t="s">
        <v>1582</v>
      </c>
      <c r="H18" s="238"/>
      <c r="I18" s="183" t="s">
        <v>1582</v>
      </c>
      <c r="J18" s="184" t="s">
        <v>1582</v>
      </c>
    </row>
    <row r="19" spans="1:10" ht="15.75" thickBot="1" x14ac:dyDescent="0.3">
      <c r="A19" s="172"/>
      <c r="B19" s="618"/>
      <c r="C19" s="620"/>
      <c r="D19" s="279" t="s">
        <v>1828</v>
      </c>
      <c r="E19" s="170" t="s">
        <v>126</v>
      </c>
      <c r="F19" s="638"/>
      <c r="G19" s="193" t="s">
        <v>1582</v>
      </c>
      <c r="H19" s="186"/>
      <c r="I19" s="183" t="s">
        <v>1582</v>
      </c>
      <c r="J19" s="184" t="s">
        <v>1582</v>
      </c>
    </row>
    <row r="20" spans="1:10" x14ac:dyDescent="0.25">
      <c r="A20" s="172"/>
      <c r="B20" s="618"/>
      <c r="C20" s="620"/>
      <c r="D20" s="278" t="s">
        <v>1829</v>
      </c>
      <c r="E20" s="245" t="s">
        <v>125</v>
      </c>
      <c r="F20" s="621" t="s">
        <v>1854</v>
      </c>
      <c r="G20" s="193" t="s">
        <v>1582</v>
      </c>
      <c r="H20" s="186" t="s">
        <v>1582</v>
      </c>
      <c r="I20" s="183" t="s">
        <v>1582</v>
      </c>
      <c r="J20" s="184" t="s">
        <v>1582</v>
      </c>
    </row>
    <row r="21" spans="1:10" ht="15.75" thickBot="1" x14ac:dyDescent="0.3">
      <c r="A21" s="172"/>
      <c r="B21" s="618"/>
      <c r="C21" s="620"/>
      <c r="D21" s="284" t="s">
        <v>1830</v>
      </c>
      <c r="E21" s="170" t="s">
        <v>122</v>
      </c>
      <c r="F21" s="638"/>
      <c r="G21" s="193" t="s">
        <v>1582</v>
      </c>
      <c r="H21" s="186"/>
      <c r="I21" s="183" t="s">
        <v>1582</v>
      </c>
      <c r="J21" s="184" t="s">
        <v>1582</v>
      </c>
    </row>
    <row r="22" spans="1:10" x14ac:dyDescent="0.25">
      <c r="A22" s="172"/>
      <c r="B22" s="618"/>
      <c r="C22" s="620"/>
      <c r="D22" s="280" t="s">
        <v>1831</v>
      </c>
      <c r="E22" s="245" t="s">
        <v>128</v>
      </c>
      <c r="F22" s="621" t="s">
        <v>1855</v>
      </c>
      <c r="G22" s="253" t="s">
        <v>1582</v>
      </c>
      <c r="H22" s="238"/>
      <c r="I22" s="183" t="s">
        <v>1582</v>
      </c>
      <c r="J22" s="184" t="s">
        <v>1582</v>
      </c>
    </row>
    <row r="23" spans="1:10" ht="15.75" thickBot="1" x14ac:dyDescent="0.3">
      <c r="A23" s="172"/>
      <c r="B23" s="618"/>
      <c r="C23" s="620"/>
      <c r="D23" s="279" t="s">
        <v>1832</v>
      </c>
      <c r="E23" s="170" t="s">
        <v>159</v>
      </c>
      <c r="F23" s="638"/>
      <c r="G23" s="253" t="s">
        <v>1582</v>
      </c>
      <c r="H23" s="238"/>
      <c r="I23" s="183" t="s">
        <v>1582</v>
      </c>
      <c r="J23" s="184" t="s">
        <v>1582</v>
      </c>
    </row>
    <row r="24" spans="1:10" x14ac:dyDescent="0.25">
      <c r="A24" s="172"/>
      <c r="B24" s="618"/>
      <c r="C24" s="620"/>
      <c r="D24" s="278" t="s">
        <v>1833</v>
      </c>
      <c r="E24" s="245" t="s">
        <v>107</v>
      </c>
      <c r="F24" s="621" t="s">
        <v>1856</v>
      </c>
      <c r="G24" s="193" t="s">
        <v>1582</v>
      </c>
      <c r="H24" s="186"/>
      <c r="I24" s="183" t="s">
        <v>1582</v>
      </c>
      <c r="J24" s="184" t="s">
        <v>1582</v>
      </c>
    </row>
    <row r="25" spans="1:10" ht="15.75" thickBot="1" x14ac:dyDescent="0.3">
      <c r="A25" s="172"/>
      <c r="B25" s="618"/>
      <c r="C25" s="620"/>
      <c r="D25" s="281" t="s">
        <v>1834</v>
      </c>
      <c r="E25" s="249" t="s">
        <v>106</v>
      </c>
      <c r="F25" s="638"/>
      <c r="G25" s="193" t="s">
        <v>1582</v>
      </c>
      <c r="H25" s="186" t="s">
        <v>1582</v>
      </c>
      <c r="I25" s="183" t="s">
        <v>1582</v>
      </c>
      <c r="J25" s="184" t="s">
        <v>1582</v>
      </c>
    </row>
    <row r="26" spans="1:10" x14ac:dyDescent="0.25">
      <c r="A26" s="172"/>
      <c r="B26" s="618"/>
      <c r="C26" s="620"/>
      <c r="D26" s="278" t="s">
        <v>1841</v>
      </c>
      <c r="E26" s="245" t="s">
        <v>105</v>
      </c>
      <c r="F26" s="621" t="s">
        <v>1857</v>
      </c>
      <c r="G26" s="193" t="s">
        <v>1582</v>
      </c>
      <c r="H26" s="186" t="s">
        <v>1582</v>
      </c>
      <c r="I26" s="183" t="s">
        <v>1582</v>
      </c>
      <c r="J26" s="184" t="s">
        <v>1582</v>
      </c>
    </row>
    <row r="27" spans="1:10" ht="15.75" thickBot="1" x14ac:dyDescent="0.3">
      <c r="A27" s="172"/>
      <c r="B27" s="618"/>
      <c r="C27" s="620"/>
      <c r="D27" s="281" t="s">
        <v>1842</v>
      </c>
      <c r="E27" s="170" t="s">
        <v>104</v>
      </c>
      <c r="F27" s="638"/>
      <c r="G27" s="193" t="s">
        <v>1582</v>
      </c>
      <c r="H27" s="186" t="s">
        <v>1582</v>
      </c>
      <c r="I27" s="183" t="s">
        <v>1582</v>
      </c>
      <c r="J27" s="184" t="s">
        <v>1582</v>
      </c>
    </row>
    <row r="28" spans="1:10" x14ac:dyDescent="0.25">
      <c r="A28" s="172"/>
      <c r="B28" s="618"/>
      <c r="C28" s="620"/>
      <c r="D28" s="278" t="s">
        <v>1835</v>
      </c>
      <c r="E28" s="245" t="s">
        <v>88</v>
      </c>
      <c r="F28" s="245"/>
      <c r="G28" s="193" t="s">
        <v>1582</v>
      </c>
      <c r="H28" s="186" t="s">
        <v>1582</v>
      </c>
      <c r="I28" s="183" t="s">
        <v>1582</v>
      </c>
      <c r="J28" s="184" t="s">
        <v>1582</v>
      </c>
    </row>
    <row r="29" spans="1:10" x14ac:dyDescent="0.25">
      <c r="A29" s="172"/>
      <c r="B29" s="618"/>
      <c r="C29" s="620"/>
      <c r="D29" s="280" t="s">
        <v>1835</v>
      </c>
      <c r="E29" s="282" t="s">
        <v>221</v>
      </c>
      <c r="F29" s="246"/>
      <c r="G29" s="193" t="s">
        <v>1582</v>
      </c>
      <c r="H29" s="186" t="s">
        <v>1582</v>
      </c>
      <c r="I29" s="183" t="s">
        <v>1582</v>
      </c>
      <c r="J29" s="184" t="s">
        <v>1582</v>
      </c>
    </row>
    <row r="30" spans="1:10" x14ac:dyDescent="0.25">
      <c r="A30" s="172"/>
      <c r="B30" s="618"/>
      <c r="C30" s="620"/>
      <c r="D30" s="280" t="s">
        <v>1835</v>
      </c>
      <c r="E30" s="282" t="s">
        <v>89</v>
      </c>
      <c r="F30" s="246"/>
      <c r="G30" s="193"/>
      <c r="H30" s="186"/>
      <c r="I30" s="183"/>
      <c r="J30" s="184"/>
    </row>
    <row r="31" spans="1:10" x14ac:dyDescent="0.25">
      <c r="A31" s="172"/>
      <c r="B31" s="618"/>
      <c r="C31" s="620"/>
      <c r="D31" s="280" t="s">
        <v>1835</v>
      </c>
      <c r="E31" s="282" t="s">
        <v>168</v>
      </c>
      <c r="F31" s="246"/>
      <c r="G31" s="193"/>
      <c r="H31" s="186"/>
      <c r="I31" s="183"/>
      <c r="J31" s="184"/>
    </row>
    <row r="32" spans="1:10" x14ac:dyDescent="0.25">
      <c r="A32" s="172"/>
      <c r="B32" s="618"/>
      <c r="C32" s="620"/>
      <c r="D32" s="280" t="s">
        <v>1843</v>
      </c>
      <c r="E32" s="282" t="s">
        <v>118</v>
      </c>
      <c r="F32" s="246"/>
      <c r="G32" s="193"/>
      <c r="H32" s="186"/>
      <c r="I32" s="183"/>
      <c r="J32" s="184"/>
    </row>
    <row r="33" spans="1:10" x14ac:dyDescent="0.25">
      <c r="A33" s="172"/>
      <c r="B33" s="618"/>
      <c r="C33" s="620"/>
      <c r="D33" s="280" t="s">
        <v>1844</v>
      </c>
      <c r="E33" s="246" t="s">
        <v>108</v>
      </c>
      <c r="F33" s="246"/>
      <c r="G33" s="193" t="s">
        <v>1582</v>
      </c>
      <c r="H33" s="186" t="s">
        <v>1582</v>
      </c>
      <c r="I33" s="183" t="s">
        <v>1582</v>
      </c>
      <c r="J33" s="184" t="s">
        <v>1582</v>
      </c>
    </row>
    <row r="34" spans="1:10" x14ac:dyDescent="0.25">
      <c r="A34" s="172"/>
      <c r="B34" s="618"/>
      <c r="C34" s="620"/>
      <c r="D34" s="280" t="s">
        <v>1845</v>
      </c>
      <c r="E34" s="215" t="s">
        <v>101</v>
      </c>
      <c r="F34" s="246"/>
      <c r="G34" s="196"/>
      <c r="H34" s="204"/>
      <c r="I34" s="183"/>
      <c r="J34" s="184"/>
    </row>
    <row r="35" spans="1:10" ht="15.75" thickBot="1" x14ac:dyDescent="0.3">
      <c r="A35" s="172"/>
      <c r="B35" s="655"/>
      <c r="C35" s="656"/>
      <c r="D35" s="284" t="s">
        <v>1845</v>
      </c>
      <c r="E35" s="247" t="s">
        <v>188</v>
      </c>
      <c r="F35" s="171"/>
      <c r="G35" s="188" t="s">
        <v>1582</v>
      </c>
      <c r="H35" s="189"/>
      <c r="I35" s="183" t="s">
        <v>1582</v>
      </c>
      <c r="J35" s="184" t="s">
        <v>1582</v>
      </c>
    </row>
  </sheetData>
  <mergeCells count="24">
    <mergeCell ref="F24:F25"/>
    <mergeCell ref="F26:F27"/>
    <mergeCell ref="B2:F2"/>
    <mergeCell ref="G2:H2"/>
    <mergeCell ref="I2:J2"/>
    <mergeCell ref="D3:E3"/>
    <mergeCell ref="B4:B35"/>
    <mergeCell ref="C4:C35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H4:H5"/>
    <mergeCell ref="H6:H7"/>
    <mergeCell ref="H8:H9"/>
    <mergeCell ref="H10:H11"/>
    <mergeCell ref="H12:H13"/>
    <mergeCell ref="H14:H15"/>
  </mergeCells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1DDE-390E-411A-A8C5-D6BA1A54EE48}">
  <dimension ref="A1:J40"/>
  <sheetViews>
    <sheetView topLeftCell="A4" workbookViewId="0">
      <selection activeCell="H43" sqref="H43"/>
    </sheetView>
  </sheetViews>
  <sheetFormatPr defaultRowHeight="15" x14ac:dyDescent="0.25"/>
  <cols>
    <col min="2" max="2" width="23.7109375" customWidth="1"/>
    <col min="4" max="4" width="36.28515625" customWidth="1"/>
    <col min="6" max="6" width="13.140625" customWidth="1"/>
    <col min="7" max="7" width="11.28515625" customWidth="1"/>
    <col min="8" max="8" width="33.7109375" customWidth="1"/>
    <col min="9" max="9" width="12" customWidth="1"/>
    <col min="10" max="10" width="12.7109375" customWidth="1"/>
  </cols>
  <sheetData>
    <row r="1" spans="1:10" ht="15.75" thickBot="1" x14ac:dyDescent="0.3">
      <c r="A1" s="172"/>
      <c r="B1" s="173"/>
      <c r="C1" s="173"/>
      <c r="D1" s="174"/>
      <c r="E1" s="173"/>
      <c r="F1" s="173"/>
      <c r="G1" s="173"/>
      <c r="H1" s="173"/>
      <c r="I1" s="173"/>
      <c r="J1" s="173"/>
    </row>
    <row r="2" spans="1:10" ht="15.75" thickBot="1" x14ac:dyDescent="0.3">
      <c r="A2" s="172"/>
      <c r="B2" s="611" t="s">
        <v>1573</v>
      </c>
      <c r="C2" s="612"/>
      <c r="D2" s="612"/>
      <c r="E2" s="612"/>
      <c r="F2" s="613"/>
      <c r="G2" s="614"/>
      <c r="H2" s="614"/>
      <c r="I2" s="615" t="s">
        <v>1574</v>
      </c>
      <c r="J2" s="616"/>
    </row>
    <row r="3" spans="1:10" ht="30.75" thickBot="1" x14ac:dyDescent="0.3">
      <c r="A3" s="172"/>
      <c r="B3" s="208" t="s">
        <v>1575</v>
      </c>
      <c r="C3" s="209" t="s">
        <v>1576</v>
      </c>
      <c r="D3" s="617" t="s">
        <v>31</v>
      </c>
      <c r="E3" s="617"/>
      <c r="F3" s="211" t="s">
        <v>1577</v>
      </c>
      <c r="G3" s="210" t="s">
        <v>1578</v>
      </c>
      <c r="H3" s="210" t="s">
        <v>1579</v>
      </c>
      <c r="I3" s="175" t="s">
        <v>1578</v>
      </c>
      <c r="J3" s="176" t="s">
        <v>1579</v>
      </c>
    </row>
    <row r="4" spans="1:10" x14ac:dyDescent="0.25">
      <c r="A4" s="172"/>
      <c r="B4" s="624" t="s">
        <v>1886</v>
      </c>
      <c r="C4" s="619">
        <v>7</v>
      </c>
      <c r="D4" s="278" t="s">
        <v>1862</v>
      </c>
      <c r="E4" s="283"/>
      <c r="F4" s="245" t="s">
        <v>75</v>
      </c>
      <c r="G4" s="276" t="s">
        <v>1582</v>
      </c>
      <c r="H4" s="285"/>
      <c r="I4" s="179" t="s">
        <v>1582</v>
      </c>
      <c r="J4" s="180" t="s">
        <v>1582</v>
      </c>
    </row>
    <row r="5" spans="1:10" x14ac:dyDescent="0.25">
      <c r="A5" s="172"/>
      <c r="B5" s="618"/>
      <c r="C5" s="620"/>
      <c r="D5" s="291" t="s">
        <v>1863</v>
      </c>
      <c r="E5" s="249"/>
      <c r="F5" s="282" t="s">
        <v>81</v>
      </c>
      <c r="G5" s="253" t="s">
        <v>1582</v>
      </c>
      <c r="H5" s="292"/>
      <c r="I5" s="183" t="s">
        <v>1582</v>
      </c>
      <c r="J5" s="184" t="s">
        <v>1582</v>
      </c>
    </row>
    <row r="6" spans="1:10" x14ac:dyDescent="0.25">
      <c r="A6" s="172"/>
      <c r="B6" s="618"/>
      <c r="C6" s="620"/>
      <c r="D6" s="280" t="s">
        <v>1864</v>
      </c>
      <c r="E6" s="246"/>
      <c r="F6" s="246" t="s">
        <v>85</v>
      </c>
      <c r="G6" s="254" t="s">
        <v>1582</v>
      </c>
      <c r="H6" s="286"/>
      <c r="I6" s="183" t="s">
        <v>1582</v>
      </c>
      <c r="J6" s="184" t="s">
        <v>1582</v>
      </c>
    </row>
    <row r="7" spans="1:10" x14ac:dyDescent="0.25">
      <c r="A7" s="172"/>
      <c r="B7" s="618"/>
      <c r="C7" s="620"/>
      <c r="D7" s="291" t="s">
        <v>1865</v>
      </c>
      <c r="E7" s="246"/>
      <c r="F7" s="282" t="s">
        <v>101</v>
      </c>
      <c r="G7" s="254" t="s">
        <v>1582</v>
      </c>
      <c r="H7" s="293"/>
      <c r="I7" s="183" t="s">
        <v>1582</v>
      </c>
      <c r="J7" s="184" t="s">
        <v>1582</v>
      </c>
    </row>
    <row r="8" spans="1:10" x14ac:dyDescent="0.25">
      <c r="A8" s="172"/>
      <c r="B8" s="618"/>
      <c r="C8" s="620"/>
      <c r="D8" s="280" t="s">
        <v>1863</v>
      </c>
      <c r="E8" s="282"/>
      <c r="F8" s="246" t="s">
        <v>104</v>
      </c>
      <c r="G8" s="253" t="s">
        <v>1582</v>
      </c>
      <c r="H8" s="288"/>
      <c r="I8" s="183" t="s">
        <v>1582</v>
      </c>
      <c r="J8" s="184" t="s">
        <v>1582</v>
      </c>
    </row>
    <row r="9" spans="1:10" x14ac:dyDescent="0.25">
      <c r="A9" s="172"/>
      <c r="B9" s="618"/>
      <c r="C9" s="620"/>
      <c r="D9" s="291" t="s">
        <v>1866</v>
      </c>
      <c r="E9" s="170"/>
      <c r="F9" s="282" t="s">
        <v>105</v>
      </c>
      <c r="G9" s="254" t="s">
        <v>1582</v>
      </c>
      <c r="H9" s="292"/>
      <c r="I9" s="183" t="s">
        <v>1582</v>
      </c>
      <c r="J9" s="184" t="s">
        <v>1582</v>
      </c>
    </row>
    <row r="10" spans="1:10" x14ac:dyDescent="0.25">
      <c r="A10" s="172"/>
      <c r="B10" s="618"/>
      <c r="C10" s="620"/>
      <c r="D10" s="280" t="s">
        <v>1862</v>
      </c>
      <c r="E10" s="246"/>
      <c r="F10" s="170" t="s">
        <v>80</v>
      </c>
      <c r="G10" s="254" t="s">
        <v>1582</v>
      </c>
      <c r="H10" s="294"/>
      <c r="I10" s="183" t="s">
        <v>1582</v>
      </c>
      <c r="J10" s="184" t="s">
        <v>1582</v>
      </c>
    </row>
    <row r="11" spans="1:10" x14ac:dyDescent="0.25">
      <c r="A11" s="172"/>
      <c r="B11" s="618"/>
      <c r="C11" s="620"/>
      <c r="D11" s="291" t="s">
        <v>1863</v>
      </c>
      <c r="E11" s="249"/>
      <c r="F11" s="246" t="s">
        <v>84</v>
      </c>
      <c r="G11" s="253" t="s">
        <v>1582</v>
      </c>
      <c r="H11" s="289"/>
      <c r="I11" s="183" t="s">
        <v>1582</v>
      </c>
      <c r="J11" s="184" t="s">
        <v>1582</v>
      </c>
    </row>
    <row r="12" spans="1:10" x14ac:dyDescent="0.25">
      <c r="A12" s="172"/>
      <c r="B12" s="618"/>
      <c r="C12" s="620"/>
      <c r="D12" s="280" t="s">
        <v>1864</v>
      </c>
      <c r="E12" s="246"/>
      <c r="F12" s="246" t="s">
        <v>87</v>
      </c>
      <c r="G12" s="254" t="s">
        <v>1582</v>
      </c>
      <c r="H12" s="293"/>
      <c r="I12" s="183" t="s">
        <v>1582</v>
      </c>
      <c r="J12" s="184" t="s">
        <v>1582</v>
      </c>
    </row>
    <row r="13" spans="1:10" x14ac:dyDescent="0.25">
      <c r="A13" s="172"/>
      <c r="B13" s="618"/>
      <c r="C13" s="620"/>
      <c r="D13" s="291" t="s">
        <v>1867</v>
      </c>
      <c r="E13" s="246"/>
      <c r="F13" s="170" t="s">
        <v>223</v>
      </c>
      <c r="G13" s="254" t="s">
        <v>1582</v>
      </c>
      <c r="H13" s="287"/>
      <c r="I13" s="183" t="s">
        <v>1582</v>
      </c>
      <c r="J13" s="184" t="s">
        <v>1582</v>
      </c>
    </row>
    <row r="14" spans="1:10" x14ac:dyDescent="0.25">
      <c r="A14" s="172"/>
      <c r="B14" s="618"/>
      <c r="C14" s="620"/>
      <c r="D14" s="280" t="s">
        <v>1868</v>
      </c>
      <c r="E14" s="282"/>
      <c r="F14" s="246" t="s">
        <v>106</v>
      </c>
      <c r="G14" s="193" t="s">
        <v>1582</v>
      </c>
      <c r="H14" s="295"/>
      <c r="I14" s="183" t="s">
        <v>1582</v>
      </c>
      <c r="J14" s="184" t="s">
        <v>1582</v>
      </c>
    </row>
    <row r="15" spans="1:10" x14ac:dyDescent="0.25">
      <c r="A15" s="172"/>
      <c r="B15" s="618"/>
      <c r="C15" s="620"/>
      <c r="D15" s="291" t="s">
        <v>1863</v>
      </c>
      <c r="E15" s="246"/>
      <c r="F15" s="282" t="s">
        <v>107</v>
      </c>
      <c r="G15" s="193" t="s">
        <v>1582</v>
      </c>
      <c r="H15" s="290"/>
      <c r="I15" s="183" t="s">
        <v>1582</v>
      </c>
      <c r="J15" s="184" t="s">
        <v>1582</v>
      </c>
    </row>
    <row r="16" spans="1:10" x14ac:dyDescent="0.25">
      <c r="A16" s="172"/>
      <c r="B16" s="618"/>
      <c r="C16" s="620"/>
      <c r="D16" s="280" t="s">
        <v>1869</v>
      </c>
      <c r="E16" s="282"/>
      <c r="F16" s="246" t="s">
        <v>99</v>
      </c>
      <c r="G16" s="193" t="s">
        <v>1582</v>
      </c>
      <c r="H16" s="186"/>
      <c r="I16" s="183" t="s">
        <v>1582</v>
      </c>
      <c r="J16" s="184" t="s">
        <v>1582</v>
      </c>
    </row>
    <row r="17" spans="1:10" x14ac:dyDescent="0.25">
      <c r="A17" s="172"/>
      <c r="B17" s="618"/>
      <c r="C17" s="620"/>
      <c r="D17" s="291" t="s">
        <v>83</v>
      </c>
      <c r="E17" s="246"/>
      <c r="F17" s="170" t="s">
        <v>100</v>
      </c>
      <c r="G17" s="253" t="s">
        <v>1582</v>
      </c>
      <c r="H17" s="238"/>
      <c r="I17" s="183" t="s">
        <v>1582</v>
      </c>
      <c r="J17" s="184" t="s">
        <v>1582</v>
      </c>
    </row>
    <row r="18" spans="1:10" x14ac:dyDescent="0.25">
      <c r="A18" s="172"/>
      <c r="B18" s="618"/>
      <c r="C18" s="620"/>
      <c r="D18" s="280" t="s">
        <v>1864</v>
      </c>
      <c r="E18" s="282"/>
      <c r="F18" s="246" t="s">
        <v>88</v>
      </c>
      <c r="G18" s="253" t="s">
        <v>1582</v>
      </c>
      <c r="H18" s="238"/>
      <c r="I18" s="183" t="s">
        <v>1582</v>
      </c>
      <c r="J18" s="184" t="s">
        <v>1582</v>
      </c>
    </row>
    <row r="19" spans="1:10" x14ac:dyDescent="0.25">
      <c r="A19" s="172"/>
      <c r="B19" s="618"/>
      <c r="C19" s="620"/>
      <c r="D19" s="279" t="s">
        <v>1870</v>
      </c>
      <c r="E19" s="170"/>
      <c r="F19" s="282" t="s">
        <v>221</v>
      </c>
      <c r="G19" s="193" t="s">
        <v>1582</v>
      </c>
      <c r="H19" s="186"/>
      <c r="I19" s="183" t="s">
        <v>1582</v>
      </c>
      <c r="J19" s="184" t="s">
        <v>1582</v>
      </c>
    </row>
    <row r="20" spans="1:10" x14ac:dyDescent="0.25">
      <c r="A20" s="172"/>
      <c r="B20" s="618"/>
      <c r="C20" s="620"/>
      <c r="D20" s="291" t="s">
        <v>1871</v>
      </c>
      <c r="E20" s="246"/>
      <c r="F20" s="170" t="s">
        <v>108</v>
      </c>
      <c r="G20" s="193" t="s">
        <v>1582</v>
      </c>
      <c r="H20" s="186" t="s">
        <v>1582</v>
      </c>
      <c r="I20" s="183" t="s">
        <v>1582</v>
      </c>
      <c r="J20" s="184" t="s">
        <v>1582</v>
      </c>
    </row>
    <row r="21" spans="1:10" x14ac:dyDescent="0.25">
      <c r="A21" s="172"/>
      <c r="B21" s="618"/>
      <c r="C21" s="620"/>
      <c r="D21" s="279" t="s">
        <v>1872</v>
      </c>
      <c r="E21" s="170"/>
      <c r="F21" s="246" t="s">
        <v>109</v>
      </c>
      <c r="G21" s="193" t="s">
        <v>1582</v>
      </c>
      <c r="H21" s="186"/>
      <c r="I21" s="183" t="s">
        <v>1582</v>
      </c>
      <c r="J21" s="184" t="s">
        <v>1582</v>
      </c>
    </row>
    <row r="22" spans="1:10" x14ac:dyDescent="0.25">
      <c r="A22" s="172"/>
      <c r="B22" s="618"/>
      <c r="C22" s="620"/>
      <c r="D22" s="291" t="s">
        <v>1873</v>
      </c>
      <c r="E22" s="246"/>
      <c r="F22" s="170" t="s">
        <v>115</v>
      </c>
      <c r="G22" s="253" t="s">
        <v>1582</v>
      </c>
      <c r="H22" s="238"/>
      <c r="I22" s="183" t="s">
        <v>1582</v>
      </c>
      <c r="J22" s="184" t="s">
        <v>1582</v>
      </c>
    </row>
    <row r="23" spans="1:10" x14ac:dyDescent="0.25">
      <c r="A23" s="172"/>
      <c r="B23" s="618"/>
      <c r="C23" s="620"/>
      <c r="D23" s="291" t="s">
        <v>1874</v>
      </c>
      <c r="E23" s="170"/>
      <c r="F23" s="246" t="s">
        <v>118</v>
      </c>
      <c r="G23" s="253" t="s">
        <v>1582</v>
      </c>
      <c r="H23" s="238"/>
      <c r="I23" s="183" t="s">
        <v>1582</v>
      </c>
      <c r="J23" s="184" t="s">
        <v>1582</v>
      </c>
    </row>
    <row r="24" spans="1:10" x14ac:dyDescent="0.25">
      <c r="A24" s="172"/>
      <c r="B24" s="618"/>
      <c r="C24" s="620"/>
      <c r="D24" s="280" t="s">
        <v>1875</v>
      </c>
      <c r="E24" s="246"/>
      <c r="F24" s="170" t="s">
        <v>89</v>
      </c>
      <c r="G24" s="193" t="s">
        <v>1582</v>
      </c>
      <c r="H24" s="186"/>
      <c r="I24" s="183" t="s">
        <v>1582</v>
      </c>
      <c r="J24" s="184" t="s">
        <v>1582</v>
      </c>
    </row>
    <row r="25" spans="1:10" x14ac:dyDescent="0.25">
      <c r="A25" s="172"/>
      <c r="B25" s="618"/>
      <c r="C25" s="620"/>
      <c r="D25" s="281" t="s">
        <v>1876</v>
      </c>
      <c r="E25" s="249"/>
      <c r="F25" s="246" t="s">
        <v>168</v>
      </c>
      <c r="G25" s="193" t="s">
        <v>1582</v>
      </c>
      <c r="H25" s="186" t="s">
        <v>1582</v>
      </c>
      <c r="I25" s="183" t="s">
        <v>1582</v>
      </c>
      <c r="J25" s="184" t="s">
        <v>1582</v>
      </c>
    </row>
    <row r="26" spans="1:10" x14ac:dyDescent="0.25">
      <c r="A26" s="172"/>
      <c r="B26" s="618"/>
      <c r="C26" s="620"/>
      <c r="D26" s="291" t="s">
        <v>1877</v>
      </c>
      <c r="E26" s="246"/>
      <c r="F26" s="246" t="s">
        <v>122</v>
      </c>
      <c r="G26" s="193" t="s">
        <v>1582</v>
      </c>
      <c r="H26" s="186" t="s">
        <v>1582</v>
      </c>
      <c r="I26" s="183" t="s">
        <v>1582</v>
      </c>
      <c r="J26" s="184" t="s">
        <v>1582</v>
      </c>
    </row>
    <row r="27" spans="1:10" x14ac:dyDescent="0.25">
      <c r="A27" s="172"/>
      <c r="B27" s="618"/>
      <c r="C27" s="620"/>
      <c r="D27" s="291"/>
      <c r="E27" s="170"/>
      <c r="F27" s="170" t="s">
        <v>125</v>
      </c>
      <c r="G27" s="193" t="s">
        <v>1582</v>
      </c>
      <c r="H27" s="186" t="s">
        <v>1582</v>
      </c>
      <c r="I27" s="183" t="s">
        <v>1582</v>
      </c>
      <c r="J27" s="184" t="s">
        <v>1582</v>
      </c>
    </row>
    <row r="28" spans="1:10" x14ac:dyDescent="0.25">
      <c r="A28" s="172"/>
      <c r="B28" s="618"/>
      <c r="C28" s="620"/>
      <c r="D28" s="280" t="s">
        <v>1878</v>
      </c>
      <c r="E28" s="246"/>
      <c r="F28" s="246" t="s">
        <v>119</v>
      </c>
      <c r="G28" s="193" t="s">
        <v>1582</v>
      </c>
      <c r="H28" s="186" t="s">
        <v>1582</v>
      </c>
      <c r="I28" s="183" t="s">
        <v>1582</v>
      </c>
      <c r="J28" s="184" t="s">
        <v>1582</v>
      </c>
    </row>
    <row r="29" spans="1:10" x14ac:dyDescent="0.25">
      <c r="A29" s="172"/>
      <c r="B29" s="618"/>
      <c r="C29" s="620"/>
      <c r="D29" s="280" t="s">
        <v>1874</v>
      </c>
      <c r="E29" s="282"/>
      <c r="F29" s="246" t="s">
        <v>120</v>
      </c>
      <c r="G29" s="193" t="s">
        <v>1582</v>
      </c>
      <c r="H29" s="186" t="s">
        <v>1582</v>
      </c>
      <c r="I29" s="183" t="s">
        <v>1582</v>
      </c>
      <c r="J29" s="184" t="s">
        <v>1582</v>
      </c>
    </row>
    <row r="30" spans="1:10" x14ac:dyDescent="0.25">
      <c r="A30" s="172"/>
      <c r="B30" s="618"/>
      <c r="C30" s="620"/>
      <c r="D30" s="280" t="s">
        <v>1875</v>
      </c>
      <c r="E30" s="282"/>
      <c r="F30" s="246" t="s">
        <v>91</v>
      </c>
      <c r="G30" s="193"/>
      <c r="H30" s="186"/>
      <c r="I30" s="183"/>
      <c r="J30" s="184"/>
    </row>
    <row r="31" spans="1:10" x14ac:dyDescent="0.25">
      <c r="A31" s="172"/>
      <c r="B31" s="618"/>
      <c r="C31" s="620"/>
      <c r="D31" s="280" t="s">
        <v>1879</v>
      </c>
      <c r="E31" s="282"/>
      <c r="F31" s="246" t="s">
        <v>159</v>
      </c>
      <c r="G31" s="193"/>
      <c r="H31" s="186"/>
      <c r="I31" s="183"/>
      <c r="J31" s="184"/>
    </row>
    <row r="32" spans="1:10" x14ac:dyDescent="0.25">
      <c r="A32" s="172"/>
      <c r="B32" s="618"/>
      <c r="C32" s="620"/>
      <c r="D32" s="280" t="s">
        <v>1880</v>
      </c>
      <c r="E32" s="282"/>
      <c r="F32" s="246" t="s">
        <v>126</v>
      </c>
      <c r="G32" s="193"/>
      <c r="H32" s="186"/>
      <c r="I32" s="183"/>
      <c r="J32" s="184"/>
    </row>
    <row r="33" spans="1:10" x14ac:dyDescent="0.25">
      <c r="A33" s="172"/>
      <c r="B33" s="618"/>
      <c r="C33" s="620"/>
      <c r="D33" s="280" t="s">
        <v>1881</v>
      </c>
      <c r="E33" s="246"/>
      <c r="F33" s="246" t="s">
        <v>127</v>
      </c>
      <c r="G33" s="193" t="s">
        <v>1582</v>
      </c>
      <c r="H33" s="186" t="s">
        <v>1582</v>
      </c>
      <c r="I33" s="183" t="s">
        <v>1582</v>
      </c>
      <c r="J33" s="184" t="s">
        <v>1582</v>
      </c>
    </row>
    <row r="34" spans="1:10" x14ac:dyDescent="0.25">
      <c r="A34" s="172"/>
      <c r="B34" s="618"/>
      <c r="C34" s="620"/>
      <c r="D34" s="280" t="s">
        <v>1882</v>
      </c>
      <c r="E34" s="215"/>
      <c r="F34" s="246" t="s">
        <v>121</v>
      </c>
      <c r="G34" s="196"/>
      <c r="H34" s="295"/>
      <c r="I34" s="183"/>
      <c r="J34" s="184"/>
    </row>
    <row r="35" spans="1:10" x14ac:dyDescent="0.25">
      <c r="A35" s="172"/>
      <c r="B35" s="618"/>
      <c r="C35" s="620"/>
      <c r="D35" s="280" t="s">
        <v>83</v>
      </c>
      <c r="E35" s="215"/>
      <c r="F35" s="246" t="s">
        <v>92</v>
      </c>
      <c r="G35" s="296"/>
      <c r="H35" s="204"/>
      <c r="I35" s="183"/>
      <c r="J35" s="184"/>
    </row>
    <row r="36" spans="1:10" x14ac:dyDescent="0.25">
      <c r="A36" s="172"/>
      <c r="B36" s="618"/>
      <c r="C36" s="620"/>
      <c r="D36" s="280" t="s">
        <v>83</v>
      </c>
      <c r="E36" s="215"/>
      <c r="F36" s="246" t="s">
        <v>188</v>
      </c>
      <c r="G36" s="296"/>
      <c r="H36" s="295"/>
      <c r="I36" s="183"/>
      <c r="J36" s="184"/>
    </row>
    <row r="37" spans="1:10" x14ac:dyDescent="0.25">
      <c r="A37" s="172"/>
      <c r="B37" s="618"/>
      <c r="C37" s="620"/>
      <c r="D37" s="280" t="s">
        <v>1883</v>
      </c>
      <c r="E37" s="215"/>
      <c r="F37" s="246" t="s">
        <v>128</v>
      </c>
      <c r="G37" s="296"/>
      <c r="H37" s="295"/>
      <c r="I37" s="183"/>
      <c r="J37" s="184"/>
    </row>
    <row r="38" spans="1:10" x14ac:dyDescent="0.25">
      <c r="A38" s="172"/>
      <c r="B38" s="618"/>
      <c r="C38" s="620"/>
      <c r="D38" s="280" t="s">
        <v>1884</v>
      </c>
      <c r="E38" s="215"/>
      <c r="F38" s="246" t="s">
        <v>129</v>
      </c>
      <c r="G38" s="296"/>
      <c r="H38" s="204"/>
      <c r="I38" s="183"/>
      <c r="J38" s="184"/>
    </row>
    <row r="39" spans="1:10" x14ac:dyDescent="0.25">
      <c r="A39" s="172"/>
      <c r="B39" s="618"/>
      <c r="C39" s="620"/>
      <c r="D39" s="280" t="s">
        <v>1885</v>
      </c>
      <c r="E39" s="215"/>
      <c r="F39" s="246" t="s">
        <v>130</v>
      </c>
      <c r="G39" s="296"/>
      <c r="H39" s="295"/>
      <c r="I39" s="183"/>
      <c r="J39" s="184"/>
    </row>
    <row r="40" spans="1:10" ht="14.45" customHeight="1" thickBot="1" x14ac:dyDescent="0.3">
      <c r="A40" s="172"/>
      <c r="B40" s="655"/>
      <c r="C40" s="656"/>
      <c r="D40" s="284"/>
      <c r="E40" s="247"/>
      <c r="F40" s="171"/>
      <c r="G40" s="297" t="s">
        <v>1582</v>
      </c>
      <c r="H40" s="298"/>
      <c r="I40" s="183" t="s">
        <v>1582</v>
      </c>
      <c r="J40" s="184" t="s">
        <v>1582</v>
      </c>
    </row>
  </sheetData>
  <mergeCells count="6">
    <mergeCell ref="B2:F2"/>
    <mergeCell ref="G2:H2"/>
    <mergeCell ref="I2:J2"/>
    <mergeCell ref="D3:E3"/>
    <mergeCell ref="B4:B40"/>
    <mergeCell ref="C4:C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2333-E40F-49C5-B389-B7CC6CDF66CB}">
  <dimension ref="A2:BD52"/>
  <sheetViews>
    <sheetView topLeftCell="A11" zoomScale="70" zoomScaleNormal="70" workbookViewId="0">
      <selection activeCell="BA25" sqref="BA25"/>
    </sheetView>
  </sheetViews>
  <sheetFormatPr defaultColWidth="8.85546875" defaultRowHeight="15" x14ac:dyDescent="0.25"/>
  <cols>
    <col min="1" max="1" width="3.85546875" customWidth="1"/>
    <col min="2" max="2" width="5.140625" customWidth="1"/>
    <col min="3" max="27" width="5" customWidth="1"/>
    <col min="28" max="28" width="5.7109375" customWidth="1"/>
    <col min="29" max="38" width="5" customWidth="1"/>
    <col min="39" max="39" width="5.140625" customWidth="1"/>
    <col min="40" max="42" width="3.5703125" customWidth="1"/>
    <col min="43" max="43" width="18.42578125" bestFit="1" customWidth="1"/>
    <col min="44" max="44" width="3.5703125" customWidth="1"/>
    <col min="45" max="46" width="5" customWidth="1"/>
    <col min="47" max="47" width="4.42578125" customWidth="1"/>
    <col min="48" max="49" width="5" customWidth="1"/>
    <col min="50" max="50" width="4.42578125" customWidth="1"/>
    <col min="51" max="52" width="5" customWidth="1"/>
    <col min="53" max="53" width="4.42578125" customWidth="1"/>
    <col min="54" max="55" width="5" customWidth="1"/>
  </cols>
  <sheetData>
    <row r="2" spans="1:55" ht="23.1" customHeight="1" x14ac:dyDescent="0.25">
      <c r="H2" s="481"/>
      <c r="I2" s="481"/>
      <c r="J2" s="481"/>
      <c r="K2" s="481"/>
      <c r="L2" s="481"/>
      <c r="M2" s="657" t="s">
        <v>1963</v>
      </c>
      <c r="N2" s="657"/>
      <c r="O2" s="657"/>
      <c r="P2" s="657"/>
      <c r="Q2" s="657"/>
      <c r="R2" s="657"/>
      <c r="S2" s="657"/>
      <c r="T2" s="657"/>
      <c r="U2" s="657"/>
      <c r="V2" s="657"/>
      <c r="W2" s="657"/>
      <c r="X2" s="657"/>
      <c r="Y2" s="657"/>
      <c r="Z2" s="657"/>
      <c r="AA2" s="657"/>
      <c r="AB2" s="481"/>
      <c r="AC2" s="481"/>
      <c r="AD2" s="481"/>
      <c r="AE2" s="481"/>
      <c r="AF2" s="481"/>
      <c r="AG2" s="481"/>
    </row>
    <row r="3" spans="1:55" x14ac:dyDescent="0.25">
      <c r="N3" s="658" t="s">
        <v>1964</v>
      </c>
      <c r="O3" s="658"/>
      <c r="P3" s="658"/>
      <c r="Q3" s="658"/>
      <c r="R3" s="658"/>
      <c r="S3" s="658"/>
      <c r="T3" s="658"/>
      <c r="U3" s="658"/>
      <c r="V3" s="658"/>
      <c r="W3" s="658"/>
      <c r="X3" s="658"/>
      <c r="Y3" s="658"/>
      <c r="Z3" s="658"/>
      <c r="AA3" s="658"/>
    </row>
    <row r="4" spans="1:55" ht="27" customHeight="1" x14ac:dyDescent="0.25">
      <c r="A4" s="482"/>
      <c r="N4" s="658"/>
      <c r="O4" s="658"/>
      <c r="P4" s="658"/>
      <c r="Q4" s="658"/>
      <c r="R4" s="658"/>
      <c r="S4" s="658"/>
      <c r="T4" s="658"/>
      <c r="U4" s="658"/>
      <c r="V4" s="658"/>
      <c r="W4" s="658"/>
      <c r="X4" s="658"/>
      <c r="Y4" s="658"/>
      <c r="Z4" s="658"/>
      <c r="AA4" s="658"/>
    </row>
    <row r="5" spans="1:55" ht="15.75" customHeight="1" thickBot="1" x14ac:dyDescent="0.3">
      <c r="E5" s="659" t="s">
        <v>1965</v>
      </c>
      <c r="F5" s="659"/>
      <c r="H5" s="660" t="s">
        <v>95</v>
      </c>
      <c r="I5" s="660"/>
      <c r="K5" s="659" t="s">
        <v>1966</v>
      </c>
      <c r="L5" s="659"/>
      <c r="N5" s="661" t="s">
        <v>329</v>
      </c>
      <c r="O5" s="661"/>
      <c r="P5" s="3"/>
      <c r="Q5" s="659" t="s">
        <v>1967</v>
      </c>
      <c r="R5" s="659"/>
      <c r="S5" s="3"/>
      <c r="T5" s="661" t="s">
        <v>548</v>
      </c>
      <c r="U5" s="661"/>
      <c r="W5" s="659" t="s">
        <v>1968</v>
      </c>
      <c r="X5" s="659"/>
      <c r="Z5" s="661" t="s">
        <v>355</v>
      </c>
      <c r="AA5" s="661"/>
      <c r="AC5" s="659" t="s">
        <v>1969</v>
      </c>
      <c r="AD5" s="659"/>
      <c r="AF5" s="660" t="s">
        <v>575</v>
      </c>
      <c r="AG5" s="660"/>
      <c r="AI5" s="659" t="s">
        <v>1970</v>
      </c>
      <c r="AJ5" s="659"/>
    </row>
    <row r="6" spans="1:55" ht="15.75" customHeight="1" x14ac:dyDescent="0.25">
      <c r="C6" s="3"/>
      <c r="D6" s="3"/>
      <c r="E6" s="662"/>
      <c r="F6" s="663"/>
      <c r="G6" s="3"/>
      <c r="H6" s="666" t="str">
        <f>HYPERLINK("#Pinouts!Block_P179", "AUX PSU")</f>
        <v>AUX PSU</v>
      </c>
      <c r="I6" s="667"/>
      <c r="J6" s="3"/>
      <c r="K6" s="662"/>
      <c r="L6" s="663"/>
      <c r="M6" s="3"/>
      <c r="N6" s="670" t="str">
        <f>HYPERLINK("#Pinouts!Block_P175", "SMU/PSU")</f>
        <v>SMU/PSU</v>
      </c>
      <c r="O6" s="671"/>
      <c r="P6" s="483"/>
      <c r="Q6" s="662"/>
      <c r="R6" s="663"/>
      <c r="S6" s="3"/>
      <c r="T6" s="670" t="str">
        <f>HYPERLINK("#Pinouts!Block_P171", "SMU/PSU")</f>
        <v>SMU/PSU</v>
      </c>
      <c r="U6" s="671"/>
      <c r="V6" s="3"/>
      <c r="W6" s="662"/>
      <c r="X6" s="663"/>
      <c r="Y6" s="484"/>
      <c r="Z6" s="675" t="str">
        <f>HYPERLINK("#Pinouts!Block_P167", "SMU/PSU")</f>
        <v>SMU/PSU</v>
      </c>
      <c r="AA6" s="667"/>
      <c r="AB6" s="3"/>
      <c r="AC6" s="662"/>
      <c r="AD6" s="663"/>
      <c r="AE6" s="3"/>
      <c r="AF6" s="675" t="str">
        <f>HYPERLINK("#Pinouts!Block_P163", "SMU/PSU")</f>
        <v>SMU/PSU</v>
      </c>
      <c r="AG6" s="667"/>
      <c r="AH6" s="3"/>
      <c r="AI6" s="662"/>
      <c r="AJ6" s="663"/>
      <c r="AK6" s="3"/>
      <c r="AL6" s="3"/>
      <c r="AQ6" s="485" t="s">
        <v>1971</v>
      </c>
    </row>
    <row r="7" spans="1:55" ht="15.75" customHeight="1" thickBot="1" x14ac:dyDescent="0.3">
      <c r="C7" s="3"/>
      <c r="D7" s="3"/>
      <c r="E7" s="664"/>
      <c r="F7" s="665"/>
      <c r="G7" s="3"/>
      <c r="H7" s="668"/>
      <c r="I7" s="669"/>
      <c r="J7" s="3"/>
      <c r="K7" s="664"/>
      <c r="L7" s="665"/>
      <c r="M7" s="3"/>
      <c r="N7" s="672"/>
      <c r="O7" s="673"/>
      <c r="P7" s="483"/>
      <c r="Q7" s="664"/>
      <c r="R7" s="665"/>
      <c r="S7" s="3"/>
      <c r="T7" s="672"/>
      <c r="U7" s="673"/>
      <c r="V7" s="3"/>
      <c r="W7" s="664"/>
      <c r="X7" s="665"/>
      <c r="Y7" s="3"/>
      <c r="Z7" s="676"/>
      <c r="AA7" s="677"/>
      <c r="AB7" s="3"/>
      <c r="AC7" s="664"/>
      <c r="AD7" s="665"/>
      <c r="AE7" s="3"/>
      <c r="AF7" s="668"/>
      <c r="AG7" s="669"/>
      <c r="AH7" s="3"/>
      <c r="AI7" s="664"/>
      <c r="AJ7" s="665"/>
      <c r="AK7" s="3"/>
      <c r="AL7" s="3"/>
      <c r="AQ7" s="486" t="s">
        <v>1972</v>
      </c>
    </row>
    <row r="8" spans="1:55" ht="15.75" customHeight="1" thickBot="1" x14ac:dyDescent="0.3">
      <c r="C8" s="3"/>
      <c r="D8" s="3"/>
      <c r="E8" s="3"/>
      <c r="F8" s="3"/>
      <c r="G8" s="3"/>
      <c r="H8" s="675" t="str">
        <f>HYPERLINK("#Pinouts!Block_P178", "SMU/PSU")</f>
        <v>SMU/PSU</v>
      </c>
      <c r="I8" s="671"/>
      <c r="J8" s="3"/>
      <c r="K8" s="678"/>
      <c r="L8" s="679"/>
      <c r="M8" s="3"/>
      <c r="N8" s="682" t="str">
        <f>HYPERLINK("#Pinouts!Block_P174", "Digital")</f>
        <v>Digital</v>
      </c>
      <c r="O8" s="683"/>
      <c r="P8" s="487"/>
      <c r="Q8" s="678"/>
      <c r="R8" s="679"/>
      <c r="S8" s="3"/>
      <c r="T8" s="682" t="str">
        <f>HYPERLINK("#Pinouts!Block_P170", "Digital")</f>
        <v>Digital</v>
      </c>
      <c r="U8" s="683"/>
      <c r="V8" s="3"/>
      <c r="W8" s="678"/>
      <c r="X8" s="679"/>
      <c r="Y8" s="488"/>
      <c r="Z8" s="682" t="str">
        <f>HYPERLINK("#Pinouts!Block_P166", "Digital")</f>
        <v>Digital</v>
      </c>
      <c r="AA8" s="683"/>
      <c r="AB8" s="3"/>
      <c r="AC8" s="678"/>
      <c r="AD8" s="679"/>
      <c r="AE8" s="3"/>
      <c r="AF8" s="691" t="str">
        <f>HYPERLINK("#Pinouts!Block_P162", "Relay")</f>
        <v>Relay</v>
      </c>
      <c r="AG8" s="671"/>
      <c r="AH8" s="3"/>
      <c r="AI8" s="3"/>
      <c r="AJ8" s="3"/>
      <c r="AK8" s="3"/>
      <c r="AL8" s="3"/>
      <c r="AQ8" s="489" t="s">
        <v>1973</v>
      </c>
    </row>
    <row r="9" spans="1:55" ht="15.75" customHeight="1" thickBot="1" x14ac:dyDescent="0.3">
      <c r="B9" s="674" t="s">
        <v>1974</v>
      </c>
      <c r="C9" s="662"/>
      <c r="D9" s="663"/>
      <c r="E9" s="3"/>
      <c r="F9" s="3"/>
      <c r="G9" s="3"/>
      <c r="H9" s="672"/>
      <c r="I9" s="673"/>
      <c r="J9" s="3"/>
      <c r="K9" s="680"/>
      <c r="L9" s="681"/>
      <c r="M9" s="488"/>
      <c r="N9" s="684"/>
      <c r="O9" s="685"/>
      <c r="P9" s="3"/>
      <c r="Q9" s="680"/>
      <c r="R9" s="681"/>
      <c r="S9" s="3"/>
      <c r="T9" s="684"/>
      <c r="U9" s="685"/>
      <c r="V9" s="487"/>
      <c r="W9" s="680"/>
      <c r="X9" s="681"/>
      <c r="Y9" s="3"/>
      <c r="Z9" s="684"/>
      <c r="AA9" s="685"/>
      <c r="AB9" s="3"/>
      <c r="AC9" s="680"/>
      <c r="AD9" s="681"/>
      <c r="AE9" s="3"/>
      <c r="AF9" s="692"/>
      <c r="AG9" s="693"/>
      <c r="AH9" s="3"/>
      <c r="AI9" s="3"/>
      <c r="AJ9" s="3"/>
      <c r="AK9" s="662"/>
      <c r="AL9" s="663"/>
      <c r="AM9" s="686" t="s">
        <v>1975</v>
      </c>
      <c r="AQ9" s="490" t="s">
        <v>1976</v>
      </c>
    </row>
    <row r="10" spans="1:55" ht="15.75" customHeight="1" thickBot="1" x14ac:dyDescent="0.3">
      <c r="B10" s="674"/>
      <c r="C10" s="664"/>
      <c r="D10" s="665"/>
      <c r="E10" s="3"/>
      <c r="F10" s="3"/>
      <c r="G10" s="3"/>
      <c r="H10" s="687" t="s">
        <v>383</v>
      </c>
      <c r="I10" s="687"/>
      <c r="J10" s="3"/>
      <c r="K10" s="688" t="s">
        <v>1977</v>
      </c>
      <c r="L10" s="688"/>
      <c r="M10" s="3"/>
      <c r="N10" s="689" t="s">
        <v>778</v>
      </c>
      <c r="O10" s="689"/>
      <c r="P10" s="3"/>
      <c r="Q10" s="688" t="s">
        <v>1978</v>
      </c>
      <c r="R10" s="688"/>
      <c r="S10" s="3"/>
      <c r="T10" s="689" t="s">
        <v>744</v>
      </c>
      <c r="U10" s="689"/>
      <c r="V10" s="3"/>
      <c r="W10" s="688" t="s">
        <v>1979</v>
      </c>
      <c r="X10" s="688"/>
      <c r="Y10" s="3"/>
      <c r="Z10" s="689" t="s">
        <v>660</v>
      </c>
      <c r="AA10" s="689"/>
      <c r="AB10" s="3"/>
      <c r="AC10" s="688" t="s">
        <v>1980</v>
      </c>
      <c r="AD10" s="688"/>
      <c r="AE10" s="3"/>
      <c r="AF10" s="690" t="s">
        <v>171</v>
      </c>
      <c r="AG10" s="690"/>
      <c r="AH10" s="3"/>
      <c r="AI10" s="3"/>
      <c r="AJ10" s="3"/>
      <c r="AK10" s="664"/>
      <c r="AL10" s="665"/>
      <c r="AM10" s="686"/>
      <c r="AQ10" s="491" t="s">
        <v>1981</v>
      </c>
    </row>
    <row r="11" spans="1:55" ht="15.75" customHeight="1" thickBot="1" x14ac:dyDescent="0.3">
      <c r="R11" s="694" t="s">
        <v>1982</v>
      </c>
      <c r="S11" s="694"/>
      <c r="T11" s="694"/>
      <c r="U11" s="694"/>
      <c r="V11" s="694"/>
      <c r="W11" s="694"/>
      <c r="AJ11" s="3"/>
      <c r="AQ11" s="492" t="s">
        <v>1983</v>
      </c>
    </row>
    <row r="12" spans="1:55" ht="23.25" customHeight="1" x14ac:dyDescent="0.25">
      <c r="B12" s="695" t="s">
        <v>942</v>
      </c>
      <c r="C12" s="696" t="str">
        <f>HYPERLINK("#Pinouts!Block_P123", "DAQ/MIO")</f>
        <v>DAQ/MIO</v>
      </c>
      <c r="D12" s="667"/>
      <c r="E12" s="696" t="str">
        <f>HYPERLINK("#Pinouts!Block_P122", "Flying Lead")</f>
        <v>Flying Lead</v>
      </c>
      <c r="F12" s="667"/>
      <c r="G12" s="697" t="s">
        <v>984</v>
      </c>
      <c r="K12" s="493"/>
      <c r="L12" s="698" t="s">
        <v>1984</v>
      </c>
      <c r="M12" s="700" t="s">
        <v>658</v>
      </c>
      <c r="N12" s="700" t="s">
        <v>658</v>
      </c>
      <c r="O12" s="700" t="s">
        <v>658</v>
      </c>
      <c r="P12" s="700" t="s">
        <v>658</v>
      </c>
      <c r="Q12" s="700" t="s">
        <v>658</v>
      </c>
      <c r="R12" s="706" t="s">
        <v>135</v>
      </c>
      <c r="S12" s="707" t="s">
        <v>149</v>
      </c>
      <c r="T12" s="703" t="s">
        <v>890</v>
      </c>
      <c r="U12" s="708" t="s">
        <v>1985</v>
      </c>
      <c r="V12" s="706" t="s">
        <v>846</v>
      </c>
      <c r="W12" s="702" t="s">
        <v>846</v>
      </c>
      <c r="X12" s="702" t="s">
        <v>846</v>
      </c>
      <c r="Y12" s="702" t="s">
        <v>846</v>
      </c>
      <c r="Z12" s="703" t="s">
        <v>1986</v>
      </c>
      <c r="AA12" s="704"/>
      <c r="AB12" s="705" t="s">
        <v>866</v>
      </c>
      <c r="AC12" s="706" t="s">
        <v>1987</v>
      </c>
      <c r="AE12" s="717"/>
      <c r="AF12" s="718"/>
      <c r="AH12" s="695" t="s">
        <v>152</v>
      </c>
      <c r="AI12" s="721" t="str">
        <f>HYPERLINK("#Pinouts!Block_P118", "Relay")</f>
        <v>Relay</v>
      </c>
      <c r="AJ12" s="667"/>
      <c r="AK12" s="696" t="str">
        <f>HYPERLINK("#Pinouts!Block_P119", "DAQ/MIO")</f>
        <v>DAQ/MIO</v>
      </c>
      <c r="AL12" s="671"/>
      <c r="AM12" s="697" t="s">
        <v>959</v>
      </c>
      <c r="AQ12" s="494" t="s">
        <v>1988</v>
      </c>
    </row>
    <row r="13" spans="1:55" ht="23.25" customHeight="1" thickBot="1" x14ac:dyDescent="0.3">
      <c r="B13" s="695"/>
      <c r="C13" s="676"/>
      <c r="D13" s="677"/>
      <c r="E13" s="676"/>
      <c r="F13" s="677"/>
      <c r="G13" s="697"/>
      <c r="L13" s="699"/>
      <c r="M13" s="701"/>
      <c r="N13" s="701"/>
      <c r="O13" s="701"/>
      <c r="P13" s="701"/>
      <c r="Q13" s="701"/>
      <c r="R13" s="701"/>
      <c r="S13" s="701"/>
      <c r="T13" s="701"/>
      <c r="U13" s="701"/>
      <c r="V13" s="701"/>
      <c r="W13" s="701"/>
      <c r="X13" s="701"/>
      <c r="Y13" s="701"/>
      <c r="Z13" s="701"/>
      <c r="AA13" s="701"/>
      <c r="AB13" s="701"/>
      <c r="AC13" s="701"/>
      <c r="AE13" s="719"/>
      <c r="AF13" s="720"/>
      <c r="AH13" s="695"/>
      <c r="AI13" s="676"/>
      <c r="AJ13" s="677"/>
      <c r="AK13" s="672"/>
      <c r="AL13" s="673"/>
      <c r="AM13" s="697"/>
      <c r="AQ13" s="495" t="s">
        <v>1989</v>
      </c>
    </row>
    <row r="14" spans="1:55" ht="15.75" customHeight="1" thickBot="1" x14ac:dyDescent="0.3">
      <c r="C14" s="3"/>
      <c r="D14" s="3"/>
      <c r="E14" s="3"/>
      <c r="F14" s="3"/>
      <c r="L14" s="496" t="s">
        <v>1990</v>
      </c>
      <c r="M14" s="496" t="s">
        <v>1991</v>
      </c>
      <c r="N14" s="496" t="s">
        <v>1992</v>
      </c>
      <c r="O14" s="496" t="s">
        <v>1993</v>
      </c>
      <c r="P14" s="496" t="s">
        <v>1994</v>
      </c>
      <c r="Q14" s="496" t="s">
        <v>1995</v>
      </c>
      <c r="R14" s="496" t="s">
        <v>1996</v>
      </c>
      <c r="S14" s="496" t="s">
        <v>1997</v>
      </c>
      <c r="T14" s="496" t="s">
        <v>1998</v>
      </c>
      <c r="U14" s="3">
        <v>10</v>
      </c>
      <c r="V14" s="3">
        <v>11</v>
      </c>
      <c r="W14" s="3">
        <v>12</v>
      </c>
      <c r="X14" s="3">
        <v>13</v>
      </c>
      <c r="Y14" s="3">
        <v>14</v>
      </c>
      <c r="Z14" s="3">
        <v>15</v>
      </c>
      <c r="AA14" s="3">
        <v>16</v>
      </c>
      <c r="AB14" s="3">
        <v>17</v>
      </c>
      <c r="AC14" s="3">
        <v>18</v>
      </c>
      <c r="AI14" s="3"/>
      <c r="AJ14" s="497"/>
      <c r="AK14" s="498"/>
      <c r="AL14" s="3"/>
      <c r="AQ14" s="499"/>
    </row>
    <row r="15" spans="1:55" ht="15.75" customHeight="1" thickBot="1" x14ac:dyDescent="0.3">
      <c r="B15" s="674" t="s">
        <v>1999</v>
      </c>
      <c r="C15" s="662"/>
      <c r="D15" s="663"/>
      <c r="E15" s="709"/>
      <c r="F15" s="710"/>
      <c r="G15" s="712" t="s">
        <v>2000</v>
      </c>
      <c r="I15" s="500"/>
      <c r="L15" s="308"/>
      <c r="M15" s="501"/>
      <c r="N15" s="501"/>
      <c r="O15" s="308"/>
      <c r="P15" s="308"/>
      <c r="Q15" s="308"/>
      <c r="R15" s="308"/>
      <c r="S15" s="308"/>
      <c r="U15" s="308"/>
      <c r="V15" s="308"/>
      <c r="W15" s="308"/>
      <c r="X15" s="308"/>
      <c r="Y15" s="308"/>
      <c r="Z15" s="308"/>
      <c r="AA15" s="308"/>
      <c r="AB15" s="308"/>
      <c r="AC15" s="308"/>
      <c r="AH15" s="713" t="s">
        <v>2001</v>
      </c>
      <c r="AI15" s="714"/>
      <c r="AJ15" s="715"/>
      <c r="AK15" s="662"/>
      <c r="AL15" s="663"/>
      <c r="AM15" s="686" t="s">
        <v>2002</v>
      </c>
    </row>
    <row r="16" spans="1:55" ht="15.75" customHeight="1" thickBot="1" x14ac:dyDescent="0.3">
      <c r="B16" s="674"/>
      <c r="C16" s="664"/>
      <c r="D16" s="665"/>
      <c r="E16" s="711"/>
      <c r="F16" s="681"/>
      <c r="G16" s="712"/>
      <c r="I16" s="723"/>
      <c r="J16" s="724"/>
      <c r="K16" s="3">
        <v>18</v>
      </c>
      <c r="M16" s="502" t="s">
        <v>2003</v>
      </c>
      <c r="N16" s="503" t="s">
        <v>2004</v>
      </c>
      <c r="O16" s="503" t="s">
        <v>2005</v>
      </c>
      <c r="P16" s="503" t="s">
        <v>2006</v>
      </c>
      <c r="Q16" s="503" t="s">
        <v>2007</v>
      </c>
      <c r="R16" s="503" t="s">
        <v>2008</v>
      </c>
      <c r="S16" s="503" t="s">
        <v>2009</v>
      </c>
      <c r="T16" s="503" t="s">
        <v>2010</v>
      </c>
      <c r="U16" s="503" t="s">
        <v>2011</v>
      </c>
      <c r="V16" s="503" t="s">
        <v>2012</v>
      </c>
      <c r="W16" s="503" t="s">
        <v>2013</v>
      </c>
      <c r="X16" s="503" t="s">
        <v>2014</v>
      </c>
      <c r="Y16" s="503" t="s">
        <v>2015</v>
      </c>
      <c r="Z16" s="503" t="s">
        <v>2016</v>
      </c>
      <c r="AA16" s="503" t="s">
        <v>2017</v>
      </c>
      <c r="AB16" s="504" t="s">
        <v>2018</v>
      </c>
      <c r="AC16" s="308"/>
      <c r="AD16" s="496" t="s">
        <v>1990</v>
      </c>
      <c r="AE16" s="723"/>
      <c r="AF16" s="724"/>
      <c r="AH16" s="713"/>
      <c r="AI16" s="680"/>
      <c r="AJ16" s="716"/>
      <c r="AK16" s="664"/>
      <c r="AL16" s="665"/>
      <c r="AM16" s="686"/>
      <c r="AS16" s="482"/>
      <c r="AT16" s="482"/>
      <c r="AU16" s="482"/>
      <c r="AV16" s="505"/>
      <c r="AW16" s="505"/>
      <c r="AX16" s="482"/>
      <c r="AY16" s="482"/>
      <c r="AZ16" s="482"/>
      <c r="BA16" s="482"/>
      <c r="BB16" s="482"/>
      <c r="BC16" s="482"/>
    </row>
    <row r="17" spans="1:56" ht="15.75" customHeight="1" thickBot="1" x14ac:dyDescent="0.3">
      <c r="C17" s="3"/>
      <c r="D17" s="506"/>
      <c r="E17" s="3"/>
      <c r="F17" s="3"/>
      <c r="I17" s="723"/>
      <c r="J17" s="724"/>
      <c r="K17" s="3">
        <v>17</v>
      </c>
      <c r="M17" s="507" t="s">
        <v>2019</v>
      </c>
      <c r="N17" s="508"/>
      <c r="O17" s="726"/>
      <c r="P17" s="726"/>
      <c r="Q17" s="726"/>
      <c r="R17" s="726"/>
      <c r="S17" s="726"/>
      <c r="T17" s="726"/>
      <c r="U17" s="726"/>
      <c r="V17" s="726"/>
      <c r="W17" s="726"/>
      <c r="X17" s="726"/>
      <c r="Y17" s="726"/>
      <c r="Z17" s="726"/>
      <c r="AA17" s="509"/>
      <c r="AB17" s="507" t="s">
        <v>2020</v>
      </c>
      <c r="AD17" s="496" t="s">
        <v>1991</v>
      </c>
      <c r="AE17" s="723"/>
      <c r="AF17" s="724"/>
      <c r="AI17" s="3"/>
      <c r="AJ17" s="3"/>
      <c r="AK17" s="510"/>
      <c r="AL17" s="3"/>
      <c r="AQ17" s="745" t="s">
        <v>2021</v>
      </c>
      <c r="AR17" s="505"/>
      <c r="AS17" s="746" t="s">
        <v>2022</v>
      </c>
      <c r="AT17" s="671"/>
      <c r="AU17" s="511"/>
      <c r="AV17" s="662" t="s">
        <v>2023</v>
      </c>
      <c r="AW17" s="663"/>
      <c r="AX17" s="482"/>
      <c r="AY17" s="482"/>
      <c r="AZ17" s="482"/>
      <c r="BA17" s="482"/>
      <c r="BB17" s="482"/>
      <c r="BC17" s="482"/>
    </row>
    <row r="18" spans="1:56" ht="15.75" customHeight="1" thickBot="1" x14ac:dyDescent="0.3">
      <c r="B18" s="695" t="s">
        <v>892</v>
      </c>
      <c r="C18" s="738" t="str">
        <f>HYPERLINK("#Pinouts!Block_P127", "DAQ/MIO")</f>
        <v>DAQ/MIO</v>
      </c>
      <c r="D18" s="671"/>
      <c r="E18" s="747"/>
      <c r="F18" s="748"/>
      <c r="G18" s="722" t="s">
        <v>2024</v>
      </c>
      <c r="I18" s="723"/>
      <c r="J18" s="724"/>
      <c r="K18" s="3">
        <v>16</v>
      </c>
      <c r="M18" s="512" t="s">
        <v>2025</v>
      </c>
      <c r="N18" s="4"/>
      <c r="AA18" s="6"/>
      <c r="AB18" s="512" t="s">
        <v>2026</v>
      </c>
      <c r="AD18" s="496" t="s">
        <v>1992</v>
      </c>
      <c r="AE18" s="723"/>
      <c r="AF18" s="724"/>
      <c r="AH18" s="725" t="s">
        <v>2027</v>
      </c>
      <c r="AI18" s="734"/>
      <c r="AJ18" s="735"/>
      <c r="AK18" s="738" t="str">
        <f>HYPERLINK("#Pinouts!Block_P115", "DAQ/MIO")</f>
        <v>DAQ/MIO</v>
      </c>
      <c r="AL18" s="671"/>
      <c r="AM18" s="697" t="s">
        <v>901</v>
      </c>
      <c r="AQ18" s="745"/>
      <c r="AS18" s="672"/>
      <c r="AT18" s="673"/>
      <c r="AU18" s="511"/>
      <c r="AV18" s="664"/>
      <c r="AW18" s="665"/>
      <c r="AX18" s="482"/>
      <c r="AY18" s="482"/>
      <c r="AZ18" s="482"/>
      <c r="BA18" s="482"/>
      <c r="BB18" s="482"/>
      <c r="BC18" s="482"/>
    </row>
    <row r="19" spans="1:56" ht="15.75" customHeight="1" thickBot="1" x14ac:dyDescent="0.3">
      <c r="B19" s="695"/>
      <c r="C19" s="672"/>
      <c r="D19" s="673"/>
      <c r="E19" s="749"/>
      <c r="F19" s="685"/>
      <c r="G19" s="722"/>
      <c r="I19" s="723"/>
      <c r="J19" s="724"/>
      <c r="K19" s="3">
        <v>15</v>
      </c>
      <c r="M19" s="513" t="s">
        <v>2028</v>
      </c>
      <c r="N19" s="73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740"/>
      <c r="AB19" s="513" t="s">
        <v>2029</v>
      </c>
      <c r="AD19" s="496" t="s">
        <v>1993</v>
      </c>
      <c r="AE19" s="723"/>
      <c r="AF19" s="724"/>
      <c r="AH19" s="725"/>
      <c r="AI19" s="736"/>
      <c r="AJ19" s="737"/>
      <c r="AK19" s="672"/>
      <c r="AL19" s="673"/>
      <c r="AM19" s="697"/>
      <c r="AQ19" s="511"/>
      <c r="AS19" s="482"/>
      <c r="AT19" s="482"/>
      <c r="AU19" s="511"/>
      <c r="AV19" s="505"/>
      <c r="AW19" s="505"/>
      <c r="AX19" s="482"/>
      <c r="AY19" s="482"/>
      <c r="AZ19" s="482"/>
      <c r="BA19" s="482"/>
      <c r="BB19" s="482"/>
      <c r="BC19" s="482"/>
    </row>
    <row r="20" spans="1:56" ht="15.75" customHeight="1" thickBot="1" x14ac:dyDescent="0.3">
      <c r="C20" s="3"/>
      <c r="D20" s="514"/>
      <c r="E20" s="3"/>
      <c r="F20" s="3"/>
      <c r="I20" s="741"/>
      <c r="J20" s="742"/>
      <c r="K20" s="3">
        <v>14</v>
      </c>
      <c r="M20" s="513" t="s">
        <v>2030</v>
      </c>
      <c r="N20" s="739"/>
      <c r="P20" s="3"/>
      <c r="Q20" s="3" t="s">
        <v>2031</v>
      </c>
      <c r="R20" s="3"/>
      <c r="S20" s="3"/>
      <c r="T20" s="3"/>
      <c r="U20" s="3"/>
      <c r="V20" s="3"/>
      <c r="W20" s="3"/>
      <c r="X20" s="3"/>
      <c r="Y20" s="3"/>
      <c r="Z20" s="3"/>
      <c r="AA20" s="740"/>
      <c r="AB20" s="513" t="s">
        <v>2032</v>
      </c>
      <c r="AD20" s="496" t="s">
        <v>1994</v>
      </c>
      <c r="AE20" s="723"/>
      <c r="AF20" s="724"/>
      <c r="AI20" s="3"/>
      <c r="AJ20" s="3"/>
      <c r="AK20" s="3"/>
      <c r="AL20" s="498"/>
      <c r="AQ20" s="745" t="s">
        <v>2033</v>
      </c>
      <c r="AR20" s="505"/>
      <c r="AS20" s="755" t="s">
        <v>2022</v>
      </c>
      <c r="AT20" s="752"/>
      <c r="AU20" s="511"/>
      <c r="AV20" s="727" t="s">
        <v>2023</v>
      </c>
      <c r="AW20" s="728"/>
      <c r="AX20" s="482"/>
      <c r="AY20" s="482"/>
      <c r="AZ20" s="482"/>
      <c r="BA20" s="482"/>
      <c r="BB20" s="482"/>
      <c r="BC20" s="482"/>
    </row>
    <row r="21" spans="1:56" ht="15.75" customHeight="1" thickBot="1" x14ac:dyDescent="0.3">
      <c r="B21" s="729" t="s">
        <v>2034</v>
      </c>
      <c r="C21" s="662"/>
      <c r="D21" s="663"/>
      <c r="E21" s="730"/>
      <c r="F21" s="710"/>
      <c r="G21" s="729" t="s">
        <v>2035</v>
      </c>
      <c r="H21" s="732"/>
      <c r="I21" s="723"/>
      <c r="J21" s="724"/>
      <c r="K21" s="3">
        <v>13</v>
      </c>
      <c r="M21" s="513" t="s">
        <v>2036</v>
      </c>
      <c r="N21" s="73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740"/>
      <c r="AB21" s="513" t="s">
        <v>2037</v>
      </c>
      <c r="AD21" s="496" t="s">
        <v>1995</v>
      </c>
      <c r="AE21" s="723"/>
      <c r="AF21" s="724"/>
      <c r="AG21" s="743"/>
      <c r="AH21" s="729" t="s">
        <v>2038</v>
      </c>
      <c r="AI21" s="714"/>
      <c r="AJ21" s="730"/>
      <c r="AK21" s="662"/>
      <c r="AL21" s="663"/>
      <c r="AM21" s="729" t="s">
        <v>2039</v>
      </c>
      <c r="AQ21" s="745"/>
      <c r="AS21" s="736"/>
      <c r="AT21" s="754"/>
      <c r="AU21" s="482"/>
      <c r="AV21" s="680"/>
      <c r="AW21" s="681"/>
      <c r="AX21" s="482"/>
      <c r="AY21" s="482"/>
      <c r="AZ21" s="482"/>
      <c r="BA21" s="482"/>
      <c r="BB21" s="482"/>
      <c r="BC21" s="482"/>
    </row>
    <row r="22" spans="1:56" ht="15.75" customHeight="1" thickBot="1" x14ac:dyDescent="0.3">
      <c r="B22" s="729"/>
      <c r="C22" s="664"/>
      <c r="D22" s="665"/>
      <c r="E22" s="731"/>
      <c r="F22" s="681"/>
      <c r="G22" s="729"/>
      <c r="H22" s="733"/>
      <c r="I22" s="723"/>
      <c r="J22" s="724"/>
      <c r="K22" s="3">
        <v>12</v>
      </c>
      <c r="M22" s="513" t="s">
        <v>2040</v>
      </c>
      <c r="N22" s="73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740"/>
      <c r="AB22" s="513" t="s">
        <v>2041</v>
      </c>
      <c r="AD22" s="496" t="s">
        <v>1996</v>
      </c>
      <c r="AE22" s="723"/>
      <c r="AF22" s="724"/>
      <c r="AG22" s="744"/>
      <c r="AH22" s="729"/>
      <c r="AI22" s="680"/>
      <c r="AJ22" s="731"/>
      <c r="AK22" s="664"/>
      <c r="AL22" s="665"/>
      <c r="AM22" s="729"/>
      <c r="AS22" s="482"/>
      <c r="AT22" s="482"/>
      <c r="AU22" s="482"/>
      <c r="AV22" s="482"/>
      <c r="AW22" s="482"/>
      <c r="AX22" s="482"/>
      <c r="AY22" s="482"/>
      <c r="AZ22" s="482"/>
      <c r="BA22" s="482"/>
      <c r="BB22" s="482"/>
      <c r="BC22" s="482"/>
    </row>
    <row r="23" spans="1:56" ht="15.75" customHeight="1" thickBot="1" x14ac:dyDescent="0.3">
      <c r="C23" s="3"/>
      <c r="D23" s="3"/>
      <c r="E23" s="3"/>
      <c r="F23" s="3"/>
      <c r="H23" s="733"/>
      <c r="I23" s="723"/>
      <c r="J23" s="724"/>
      <c r="K23" s="3">
        <v>11</v>
      </c>
      <c r="M23" s="513" t="s">
        <v>2042</v>
      </c>
      <c r="N23" s="73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740"/>
      <c r="AB23" s="513" t="s">
        <v>2043</v>
      </c>
      <c r="AD23" s="496" t="s">
        <v>1997</v>
      </c>
      <c r="AE23" s="723"/>
      <c r="AF23" s="724"/>
      <c r="AG23" s="744"/>
      <c r="AI23" s="3"/>
      <c r="AJ23" s="3"/>
      <c r="AK23" s="3"/>
      <c r="AL23" s="3"/>
      <c r="AS23" s="750"/>
      <c r="AT23" s="750"/>
      <c r="AU23" s="482"/>
      <c r="AV23" s="482"/>
      <c r="AW23" s="482"/>
      <c r="AX23" s="482"/>
      <c r="AY23" s="482"/>
      <c r="AZ23" s="482"/>
      <c r="BA23" s="482"/>
      <c r="BB23" s="482"/>
      <c r="BC23" s="482"/>
    </row>
    <row r="24" spans="1:56" ht="15.75" customHeight="1" x14ac:dyDescent="0.25">
      <c r="B24" s="751" t="s">
        <v>853</v>
      </c>
      <c r="C24" s="670" t="str">
        <f>HYPERLINK("#Pinouts!Block_P131", "Flying Lead")</f>
        <v>Flying Lead</v>
      </c>
      <c r="D24" s="671"/>
      <c r="E24" s="747"/>
      <c r="F24" s="752"/>
      <c r="G24" s="722" t="s">
        <v>2044</v>
      </c>
      <c r="H24" s="733"/>
      <c r="I24" s="723"/>
      <c r="J24" s="724"/>
      <c r="K24" s="3">
        <v>10</v>
      </c>
      <c r="M24" s="513" t="s">
        <v>2045</v>
      </c>
      <c r="N24" s="73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740"/>
      <c r="AB24" s="513" t="s">
        <v>2046</v>
      </c>
      <c r="AD24" s="496" t="s">
        <v>1998</v>
      </c>
      <c r="AE24" s="723"/>
      <c r="AF24" s="724"/>
      <c r="AG24" s="744"/>
      <c r="AH24" s="751" t="s">
        <v>868</v>
      </c>
      <c r="AI24" s="756" t="str">
        <f>HYPERLINK("#Pinouts!Block_P110", "Flying Lead")</f>
        <v>Flying Lead</v>
      </c>
      <c r="AJ24" s="735"/>
      <c r="AK24" s="746"/>
      <c r="AL24" s="671"/>
      <c r="AM24" s="697" t="s">
        <v>2047</v>
      </c>
      <c r="AS24" s="750"/>
      <c r="AT24" s="750"/>
      <c r="AU24" s="505"/>
      <c r="AV24" s="482"/>
      <c r="AW24" s="482"/>
      <c r="AX24" s="515"/>
      <c r="AY24" s="482"/>
      <c r="AZ24" s="482"/>
      <c r="BA24" s="482"/>
      <c r="BB24" s="482"/>
      <c r="BC24" s="482"/>
    </row>
    <row r="25" spans="1:56" ht="15.75" customHeight="1" thickBot="1" x14ac:dyDescent="0.3">
      <c r="B25" s="751"/>
      <c r="C25" s="672"/>
      <c r="D25" s="673"/>
      <c r="E25" s="753"/>
      <c r="F25" s="754"/>
      <c r="G25" s="722"/>
      <c r="H25" s="733"/>
      <c r="I25" s="723"/>
      <c r="J25" s="724"/>
      <c r="K25" s="496" t="s">
        <v>1998</v>
      </c>
      <c r="M25" s="513" t="s">
        <v>2048</v>
      </c>
      <c r="N25" s="73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740"/>
      <c r="AB25" s="513" t="s">
        <v>2049</v>
      </c>
      <c r="AD25" s="3">
        <v>10</v>
      </c>
      <c r="AE25" s="723"/>
      <c r="AF25" s="724"/>
      <c r="AG25" s="744"/>
      <c r="AH25" s="751"/>
      <c r="AI25" s="736"/>
      <c r="AJ25" s="737"/>
      <c r="AK25" s="672"/>
      <c r="AL25" s="673"/>
      <c r="AM25" s="697"/>
      <c r="AR25" s="481"/>
      <c r="AS25" s="482"/>
      <c r="AT25" s="482"/>
      <c r="AU25" s="482"/>
      <c r="AV25" s="482"/>
      <c r="AW25" s="482"/>
      <c r="AX25" s="505"/>
      <c r="AY25" s="505"/>
      <c r="AZ25" s="505"/>
      <c r="BA25" s="482"/>
      <c r="BB25" s="482"/>
      <c r="BC25" s="482"/>
      <c r="BD25" s="481"/>
    </row>
    <row r="26" spans="1:56" ht="15.75" customHeight="1" thickBot="1" x14ac:dyDescent="0.3">
      <c r="A26" s="501"/>
      <c r="B26" s="3"/>
      <c r="C26" s="3"/>
      <c r="D26" s="498"/>
      <c r="E26" s="3"/>
      <c r="F26" s="3"/>
      <c r="H26" s="733"/>
      <c r="I26" s="723"/>
      <c r="J26" s="724"/>
      <c r="K26" s="496" t="s">
        <v>1997</v>
      </c>
      <c r="M26" s="513" t="s">
        <v>2050</v>
      </c>
      <c r="N26" s="739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740"/>
      <c r="AB26" s="513" t="s">
        <v>2051</v>
      </c>
      <c r="AD26" s="3">
        <v>11</v>
      </c>
      <c r="AE26" s="723"/>
      <c r="AF26" s="724"/>
      <c r="AG26" s="744"/>
      <c r="AI26" s="3"/>
      <c r="AJ26" s="3"/>
      <c r="AK26" s="514"/>
      <c r="AL26" s="514"/>
      <c r="AR26" s="481"/>
      <c r="AS26" s="750"/>
      <c r="AT26" s="750"/>
      <c r="AU26" s="515"/>
      <c r="AV26" s="745"/>
      <c r="AW26" s="745"/>
      <c r="AX26" s="515"/>
      <c r="AY26" s="745"/>
      <c r="AZ26" s="745"/>
      <c r="BA26" s="515"/>
      <c r="BB26" s="745"/>
      <c r="BC26" s="745"/>
      <c r="BD26" s="481"/>
    </row>
    <row r="27" spans="1:56" ht="15.75" customHeight="1" x14ac:dyDescent="0.25">
      <c r="A27" s="501"/>
      <c r="B27" s="729" t="s">
        <v>2052</v>
      </c>
      <c r="C27" s="662"/>
      <c r="D27" s="663"/>
      <c r="E27" s="730"/>
      <c r="F27" s="710"/>
      <c r="G27" s="729" t="s">
        <v>2053</v>
      </c>
      <c r="H27" s="733"/>
      <c r="I27" s="723"/>
      <c r="J27" s="724"/>
      <c r="K27" s="496" t="s">
        <v>1996</v>
      </c>
      <c r="M27" s="513" t="s">
        <v>2054</v>
      </c>
      <c r="N27" s="73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740"/>
      <c r="AB27" s="513" t="s">
        <v>2055</v>
      </c>
      <c r="AD27" s="3">
        <v>12</v>
      </c>
      <c r="AE27" s="723"/>
      <c r="AF27" s="724"/>
      <c r="AG27" s="744"/>
      <c r="AH27" s="729" t="s">
        <v>2056</v>
      </c>
      <c r="AI27" s="714"/>
      <c r="AJ27" s="730"/>
      <c r="AK27" s="662"/>
      <c r="AL27" s="663"/>
      <c r="AM27" s="729" t="s">
        <v>2057</v>
      </c>
      <c r="AR27" s="481"/>
      <c r="AS27" s="750"/>
      <c r="AT27" s="750"/>
      <c r="AU27" s="515"/>
      <c r="AV27" s="745"/>
      <c r="AW27" s="745"/>
      <c r="AX27" s="515"/>
      <c r="AY27" s="745"/>
      <c r="AZ27" s="745"/>
      <c r="BA27" s="515"/>
      <c r="BB27" s="745"/>
      <c r="BC27" s="745"/>
      <c r="BD27" s="481"/>
    </row>
    <row r="28" spans="1:56" ht="15.75" customHeight="1" thickBot="1" x14ac:dyDescent="0.3">
      <c r="A28" s="501"/>
      <c r="B28" s="729"/>
      <c r="C28" s="664"/>
      <c r="D28" s="665"/>
      <c r="E28" s="731"/>
      <c r="F28" s="681"/>
      <c r="G28" s="729"/>
      <c r="H28" s="733"/>
      <c r="I28" s="723"/>
      <c r="J28" s="724"/>
      <c r="K28" s="496" t="s">
        <v>1995</v>
      </c>
      <c r="M28" s="513" t="s">
        <v>2058</v>
      </c>
      <c r="N28" s="73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740"/>
      <c r="AB28" s="513" t="s">
        <v>2059</v>
      </c>
      <c r="AD28" s="3">
        <v>13</v>
      </c>
      <c r="AE28" s="723"/>
      <c r="AF28" s="724"/>
      <c r="AG28" s="744"/>
      <c r="AH28" s="729"/>
      <c r="AI28" s="680"/>
      <c r="AJ28" s="731"/>
      <c r="AK28" s="664"/>
      <c r="AL28" s="665"/>
      <c r="AM28" s="729"/>
      <c r="AR28" s="481"/>
      <c r="AS28" s="515"/>
      <c r="AT28" s="515"/>
      <c r="AU28" s="515"/>
      <c r="AV28" s="515"/>
      <c r="AW28" s="515"/>
      <c r="AX28" s="515"/>
      <c r="AY28" s="515"/>
      <c r="AZ28" s="515"/>
      <c r="BA28" s="515"/>
      <c r="BB28" s="515"/>
      <c r="BC28" s="515"/>
      <c r="BD28" s="481"/>
    </row>
    <row r="29" spans="1:56" ht="15.75" customHeight="1" thickBot="1" x14ac:dyDescent="0.3">
      <c r="A29" s="501"/>
      <c r="B29" s="3"/>
      <c r="C29" s="3"/>
      <c r="D29" s="3"/>
      <c r="E29" s="3"/>
      <c r="F29" s="3"/>
      <c r="I29" s="723"/>
      <c r="J29" s="724"/>
      <c r="K29" s="496" t="s">
        <v>1994</v>
      </c>
      <c r="M29" s="513" t="s">
        <v>2060</v>
      </c>
      <c r="N29" s="73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740"/>
      <c r="AB29" s="513" t="s">
        <v>2061</v>
      </c>
      <c r="AD29" s="3">
        <v>14</v>
      </c>
      <c r="AE29" s="723"/>
      <c r="AF29" s="724"/>
      <c r="AI29" s="516"/>
      <c r="AJ29" s="3"/>
      <c r="AK29" s="506"/>
      <c r="AL29" s="3"/>
      <c r="AR29" s="481"/>
      <c r="AS29" s="750"/>
      <c r="AT29" s="750"/>
      <c r="AU29" s="515"/>
      <c r="AV29" s="515"/>
      <c r="AW29" s="515"/>
      <c r="AX29" s="515"/>
      <c r="AY29" s="515"/>
      <c r="AZ29" s="515"/>
      <c r="BA29" s="515"/>
      <c r="BB29" s="515"/>
      <c r="BC29" s="515"/>
      <c r="BD29" s="517"/>
    </row>
    <row r="30" spans="1:56" ht="15.75" customHeight="1" x14ac:dyDescent="0.25">
      <c r="B30" s="695" t="s">
        <v>256</v>
      </c>
      <c r="C30" s="675" t="str">
        <f>HYPERLINK("#Pinouts!Block_P135", "SMU/PSU")</f>
        <v>SMU/PSU</v>
      </c>
      <c r="D30" s="757"/>
      <c r="E30" s="747"/>
      <c r="F30" s="752"/>
      <c r="G30" s="751" t="s">
        <v>2062</v>
      </c>
      <c r="I30" s="723"/>
      <c r="J30" s="724"/>
      <c r="K30" s="496" t="s">
        <v>1993</v>
      </c>
      <c r="M30" s="513" t="s">
        <v>2063</v>
      </c>
      <c r="N30" s="73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740"/>
      <c r="AB30" s="513" t="s">
        <v>2064</v>
      </c>
      <c r="AD30" s="3">
        <v>15</v>
      </c>
      <c r="AE30" s="723"/>
      <c r="AF30" s="724"/>
      <c r="AH30" s="751" t="s">
        <v>2065</v>
      </c>
      <c r="AI30" s="734"/>
      <c r="AJ30" s="735"/>
      <c r="AK30" s="670" t="str">
        <f>HYPERLINK("#Pinouts!Block_P107", "SMU/PSU")</f>
        <v>SMU/PSU</v>
      </c>
      <c r="AL30" s="671"/>
      <c r="AM30" s="697" t="s">
        <v>280</v>
      </c>
      <c r="AR30" s="517"/>
      <c r="AS30" s="750"/>
      <c r="AT30" s="750"/>
      <c r="AU30" s="515"/>
      <c r="AV30" s="515"/>
      <c r="AW30" s="515"/>
      <c r="AX30" s="515"/>
      <c r="AY30" s="515"/>
      <c r="AZ30" s="515"/>
      <c r="BA30" s="515"/>
      <c r="BB30" s="515"/>
      <c r="BC30" s="515"/>
      <c r="BD30" s="517"/>
    </row>
    <row r="31" spans="1:56" ht="15.75" customHeight="1" thickBot="1" x14ac:dyDescent="0.3">
      <c r="B31" s="695"/>
      <c r="C31" s="672"/>
      <c r="D31" s="758"/>
      <c r="E31" s="753"/>
      <c r="F31" s="754"/>
      <c r="G31" s="751"/>
      <c r="I31" s="723"/>
      <c r="J31" s="724"/>
      <c r="K31" s="496" t="s">
        <v>1992</v>
      </c>
      <c r="M31" s="513" t="s">
        <v>2066</v>
      </c>
      <c r="N31" s="4"/>
      <c r="AA31" s="3"/>
      <c r="AB31" s="512" t="s">
        <v>2067</v>
      </c>
      <c r="AD31" s="3">
        <v>16</v>
      </c>
      <c r="AE31" s="723"/>
      <c r="AF31" s="724"/>
      <c r="AH31" s="751"/>
      <c r="AI31" s="736"/>
      <c r="AJ31" s="737"/>
      <c r="AK31" s="692"/>
      <c r="AL31" s="693"/>
      <c r="AM31" s="697"/>
      <c r="AR31" s="517"/>
      <c r="AS31" s="515"/>
      <c r="AT31" s="515"/>
      <c r="AU31" s="515"/>
      <c r="AV31" s="515"/>
      <c r="AW31" s="515"/>
      <c r="AX31" s="515"/>
      <c r="AY31" s="515"/>
      <c r="AZ31" s="515"/>
      <c r="BA31" s="515"/>
      <c r="BB31" s="515"/>
      <c r="BC31" s="515"/>
      <c r="BD31" s="517"/>
    </row>
    <row r="32" spans="1:56" ht="15.75" customHeight="1" thickBot="1" x14ac:dyDescent="0.3">
      <c r="C32" s="3"/>
      <c r="D32" s="3"/>
      <c r="E32" s="3"/>
      <c r="F32" s="3"/>
      <c r="I32" s="723"/>
      <c r="J32" s="724"/>
      <c r="K32" s="496" t="s">
        <v>1991</v>
      </c>
      <c r="M32" s="518" t="s">
        <v>2068</v>
      </c>
      <c r="N32" s="3"/>
      <c r="O32" s="759"/>
      <c r="P32" s="759"/>
      <c r="Q32" s="759"/>
      <c r="R32" s="759"/>
      <c r="S32" s="759"/>
      <c r="T32" s="759"/>
      <c r="U32" s="759"/>
      <c r="V32" s="759"/>
      <c r="W32" s="759"/>
      <c r="X32" s="759"/>
      <c r="Y32" s="759"/>
      <c r="Z32" s="759"/>
      <c r="AA32" s="3"/>
      <c r="AB32" s="518" t="s">
        <v>2069</v>
      </c>
      <c r="AD32" s="3">
        <v>17</v>
      </c>
      <c r="AE32" s="723"/>
      <c r="AF32" s="724"/>
      <c r="AI32" s="3"/>
      <c r="AJ32" s="3"/>
      <c r="AK32" s="514"/>
      <c r="AL32" s="514"/>
      <c r="AR32" s="517"/>
      <c r="AS32" s="745"/>
      <c r="AT32" s="745"/>
      <c r="AU32" s="482"/>
      <c r="AV32" s="515"/>
      <c r="AW32" s="515"/>
      <c r="AX32" s="515"/>
      <c r="AY32" s="515"/>
      <c r="AZ32" s="515"/>
      <c r="BA32" s="515"/>
      <c r="BB32" s="515"/>
      <c r="BC32" s="515"/>
      <c r="BD32" s="517"/>
    </row>
    <row r="33" spans="2:56" ht="15.75" customHeight="1" thickBot="1" x14ac:dyDescent="0.3">
      <c r="B33" s="729" t="s">
        <v>2070</v>
      </c>
      <c r="C33" s="662"/>
      <c r="D33" s="663"/>
      <c r="E33" s="730"/>
      <c r="F33" s="710"/>
      <c r="G33" s="729" t="s">
        <v>2071</v>
      </c>
      <c r="I33" s="723"/>
      <c r="J33" s="724"/>
      <c r="K33" s="496" t="s">
        <v>1990</v>
      </c>
      <c r="M33" s="502" t="s">
        <v>2072</v>
      </c>
      <c r="N33" s="503" t="s">
        <v>2073</v>
      </c>
      <c r="O33" s="503" t="s">
        <v>2074</v>
      </c>
      <c r="P33" s="503" t="s">
        <v>2075</v>
      </c>
      <c r="Q33" s="503" t="s">
        <v>2076</v>
      </c>
      <c r="R33" s="503" t="s">
        <v>2077</v>
      </c>
      <c r="S33" s="503" t="s">
        <v>2078</v>
      </c>
      <c r="T33" s="503" t="s">
        <v>2079</v>
      </c>
      <c r="U33" s="503" t="s">
        <v>2080</v>
      </c>
      <c r="V33" s="503" t="s">
        <v>2081</v>
      </c>
      <c r="W33" s="503" t="s">
        <v>2082</v>
      </c>
      <c r="X33" s="503" t="s">
        <v>2083</v>
      </c>
      <c r="Y33" s="503" t="s">
        <v>2084</v>
      </c>
      <c r="Z33" s="503" t="s">
        <v>2085</v>
      </c>
      <c r="AA33" s="503" t="s">
        <v>2086</v>
      </c>
      <c r="AB33" s="504" t="s">
        <v>2087</v>
      </c>
      <c r="AC33" s="308"/>
      <c r="AD33" s="3">
        <v>18</v>
      </c>
      <c r="AE33" s="723"/>
      <c r="AF33" s="724"/>
      <c r="AH33" s="729" t="s">
        <v>2088</v>
      </c>
      <c r="AI33" s="714"/>
      <c r="AJ33" s="730"/>
      <c r="AK33" s="662"/>
      <c r="AL33" s="663"/>
      <c r="AM33" s="729" t="s">
        <v>2089</v>
      </c>
      <c r="AR33" s="517"/>
      <c r="AS33" s="745"/>
      <c r="AT33" s="745"/>
      <c r="AU33" s="505"/>
      <c r="AV33" s="515"/>
      <c r="AW33" s="515"/>
      <c r="AX33" s="515"/>
      <c r="AY33" s="515"/>
      <c r="AZ33" s="515"/>
      <c r="BA33" s="515"/>
      <c r="BB33" s="515"/>
      <c r="BC33" s="515"/>
      <c r="BD33" s="517"/>
    </row>
    <row r="34" spans="2:56" ht="15.75" customHeight="1" thickBot="1" x14ac:dyDescent="0.3">
      <c r="B34" s="729"/>
      <c r="C34" s="664"/>
      <c r="D34" s="665"/>
      <c r="E34" s="731"/>
      <c r="F34" s="681"/>
      <c r="G34" s="729"/>
      <c r="I34" s="162"/>
      <c r="L34" s="308"/>
      <c r="M34" s="308"/>
      <c r="N34" s="308"/>
      <c r="O34" s="308"/>
      <c r="P34" s="308"/>
      <c r="Q34" s="308"/>
      <c r="R34" s="308"/>
      <c r="S34" s="308"/>
      <c r="U34" s="308"/>
      <c r="V34" s="308"/>
      <c r="W34" s="308"/>
      <c r="X34" s="308"/>
      <c r="Y34" s="308"/>
      <c r="Z34" s="308"/>
      <c r="AA34" s="308"/>
      <c r="AB34" s="308"/>
      <c r="AC34" s="308"/>
      <c r="AF34" s="162"/>
      <c r="AH34" s="729"/>
      <c r="AI34" s="680"/>
      <c r="AJ34" s="731"/>
      <c r="AK34" s="664"/>
      <c r="AL34" s="665"/>
      <c r="AM34" s="729"/>
      <c r="AR34" s="517"/>
      <c r="AS34" s="482"/>
      <c r="AT34" s="482"/>
      <c r="AU34" s="482"/>
      <c r="AV34" s="482"/>
      <c r="AW34" s="482"/>
      <c r="AX34" s="515"/>
      <c r="AY34" s="515"/>
      <c r="AZ34" s="515"/>
      <c r="BA34" s="515"/>
      <c r="BB34" s="515"/>
      <c r="BC34" s="515"/>
      <c r="BD34" s="517"/>
    </row>
    <row r="35" spans="2:56" ht="15.75" customHeight="1" thickBot="1" x14ac:dyDescent="0.3">
      <c r="C35" s="3"/>
      <c r="D35" s="3"/>
      <c r="E35" s="3"/>
      <c r="F35" s="3"/>
      <c r="L35" s="68">
        <v>18</v>
      </c>
      <c r="M35" s="68">
        <v>17</v>
      </c>
      <c r="N35" s="68">
        <v>16</v>
      </c>
      <c r="O35" s="68">
        <v>15</v>
      </c>
      <c r="P35" s="68">
        <v>14</v>
      </c>
      <c r="Q35" s="68">
        <v>13</v>
      </c>
      <c r="R35" s="68">
        <v>12</v>
      </c>
      <c r="S35" s="68">
        <v>11</v>
      </c>
      <c r="T35" s="68">
        <v>10</v>
      </c>
      <c r="U35" s="496" t="s">
        <v>1998</v>
      </c>
      <c r="V35" s="496" t="s">
        <v>1997</v>
      </c>
      <c r="W35" s="496" t="s">
        <v>1996</v>
      </c>
      <c r="X35" s="496" t="s">
        <v>1995</v>
      </c>
      <c r="Y35" s="496" t="s">
        <v>1994</v>
      </c>
      <c r="Z35" s="496" t="s">
        <v>1993</v>
      </c>
      <c r="AA35" s="496" t="s">
        <v>1992</v>
      </c>
      <c r="AB35" s="496" t="s">
        <v>1991</v>
      </c>
      <c r="AC35" s="496" t="s">
        <v>1990</v>
      </c>
      <c r="AI35" s="3"/>
      <c r="AJ35" s="3"/>
      <c r="AK35" s="3"/>
      <c r="AL35" s="3"/>
      <c r="AR35" s="517"/>
      <c r="AS35" s="745"/>
      <c r="AT35" s="745"/>
      <c r="AU35" s="505"/>
      <c r="AV35" s="745"/>
      <c r="AW35" s="745"/>
      <c r="AX35" s="515"/>
      <c r="AY35" s="515"/>
      <c r="AZ35" s="515"/>
      <c r="BA35" s="515"/>
      <c r="BB35" s="515"/>
      <c r="BC35" s="515"/>
      <c r="BD35" s="517"/>
    </row>
    <row r="36" spans="2:56" ht="23.25" customHeight="1" x14ac:dyDescent="0.25">
      <c r="B36" s="695" t="s">
        <v>491</v>
      </c>
      <c r="C36" s="760" t="str">
        <f>HYPERLINK("#Pinouts!Block_P139", "SMU/PSU")</f>
        <v>SMU/PSU</v>
      </c>
      <c r="D36" s="671"/>
      <c r="E36" s="675" t="str">
        <f>HYPERLINK("#Pinouts!Block_P138", "SMU/PSU")</f>
        <v>SMU/PSU</v>
      </c>
      <c r="F36" s="671"/>
      <c r="G36" s="751" t="s">
        <v>518</v>
      </c>
      <c r="I36" s="717"/>
      <c r="J36" s="718"/>
      <c r="K36" s="493"/>
      <c r="L36" s="699"/>
      <c r="M36" s="702" t="s">
        <v>303</v>
      </c>
      <c r="N36" s="702" t="s">
        <v>311</v>
      </c>
      <c r="O36" s="702" t="s">
        <v>333</v>
      </c>
      <c r="P36" s="702" t="s">
        <v>333</v>
      </c>
      <c r="Q36" s="702" t="s">
        <v>333</v>
      </c>
      <c r="R36" s="702" t="s">
        <v>327</v>
      </c>
      <c r="S36" s="702" t="s">
        <v>327</v>
      </c>
      <c r="T36" s="702" t="s">
        <v>327</v>
      </c>
      <c r="U36" s="702" t="s">
        <v>253</v>
      </c>
      <c r="V36" s="702" t="s">
        <v>253</v>
      </c>
      <c r="W36" s="702" t="s">
        <v>253</v>
      </c>
      <c r="X36" s="702" t="s">
        <v>253</v>
      </c>
      <c r="Y36" s="702" t="s">
        <v>253</v>
      </c>
      <c r="Z36" s="702" t="s">
        <v>253</v>
      </c>
      <c r="AA36" s="702" t="s">
        <v>253</v>
      </c>
      <c r="AB36" s="702" t="s">
        <v>253</v>
      </c>
      <c r="AC36" s="706" t="s">
        <v>2090</v>
      </c>
      <c r="AH36" s="695" t="s">
        <v>110</v>
      </c>
      <c r="AI36" s="763" t="str">
        <f>HYPERLINK("#Pinouts!Block_P102", "AUX PSU")</f>
        <v>AUX PSU</v>
      </c>
      <c r="AJ36" s="671"/>
      <c r="AK36" s="670" t="str">
        <f>HYPERLINK("#Pinouts!Block_P103", "SMU/PSU")</f>
        <v>SMU/PSU</v>
      </c>
      <c r="AL36" s="671"/>
      <c r="AM36" s="697" t="s">
        <v>313</v>
      </c>
      <c r="AR36" s="517"/>
      <c r="AS36" s="745"/>
      <c r="AT36" s="745"/>
      <c r="AU36" s="505"/>
      <c r="AV36" s="745"/>
      <c r="AW36" s="745"/>
      <c r="AX36" s="515"/>
      <c r="AY36" s="515"/>
      <c r="AZ36" s="515"/>
      <c r="BA36" s="515"/>
      <c r="BB36" s="515"/>
      <c r="BC36" s="515"/>
      <c r="BD36" s="517"/>
    </row>
    <row r="37" spans="2:56" ht="23.25" customHeight="1" thickBot="1" x14ac:dyDescent="0.3">
      <c r="B37" s="695"/>
      <c r="C37" s="672"/>
      <c r="D37" s="673"/>
      <c r="E37" s="672"/>
      <c r="F37" s="673"/>
      <c r="G37" s="751"/>
      <c r="I37" s="719"/>
      <c r="J37" s="720"/>
      <c r="L37" s="699"/>
      <c r="M37" s="701"/>
      <c r="N37" s="701"/>
      <c r="O37" s="701"/>
      <c r="P37" s="701"/>
      <c r="Q37" s="701"/>
      <c r="R37" s="701"/>
      <c r="S37" s="701"/>
      <c r="T37" s="701"/>
      <c r="U37" s="701"/>
      <c r="V37" s="701"/>
      <c r="W37" s="701"/>
      <c r="X37" s="701"/>
      <c r="Y37" s="701"/>
      <c r="Z37" s="701"/>
      <c r="AA37" s="701"/>
      <c r="AB37" s="701"/>
      <c r="AC37" s="701"/>
      <c r="AD37" s="519"/>
      <c r="AH37" s="695"/>
      <c r="AI37" s="672"/>
      <c r="AJ37" s="673"/>
      <c r="AK37" s="692"/>
      <c r="AL37" s="693"/>
      <c r="AM37" s="697"/>
      <c r="AR37" s="517"/>
      <c r="AS37" s="482"/>
      <c r="AT37" s="482"/>
      <c r="AU37" s="482"/>
      <c r="AV37" s="482"/>
      <c r="AW37" s="482"/>
      <c r="AX37" s="515"/>
      <c r="AY37" s="515"/>
      <c r="AZ37" s="515"/>
      <c r="BA37" s="515"/>
      <c r="BB37" s="515"/>
      <c r="BC37" s="515"/>
      <c r="BD37" s="517"/>
    </row>
    <row r="38" spans="2:56" ht="15.75" customHeight="1" thickBot="1" x14ac:dyDescent="0.3">
      <c r="C38" s="3"/>
      <c r="D38" s="3"/>
      <c r="E38" s="3"/>
      <c r="F38" s="3"/>
      <c r="Q38" s="761" t="s">
        <v>2091</v>
      </c>
      <c r="R38" s="761"/>
      <c r="S38" s="761"/>
      <c r="T38" s="761"/>
      <c r="U38" s="761"/>
      <c r="V38" s="761"/>
      <c r="W38" s="761"/>
      <c r="X38" s="761"/>
      <c r="AI38" s="3"/>
      <c r="AJ38" s="3"/>
      <c r="AK38" s="3"/>
      <c r="AL38" s="3"/>
      <c r="AR38" s="517"/>
      <c r="AS38" s="750"/>
      <c r="AT38" s="750"/>
      <c r="AU38" s="482"/>
      <c r="AV38" s="482"/>
      <c r="AW38" s="482"/>
      <c r="AX38" s="482"/>
      <c r="AY38" s="482"/>
      <c r="AZ38" s="482"/>
      <c r="BA38" s="482"/>
      <c r="BB38" s="482"/>
      <c r="BC38" s="482"/>
      <c r="BD38" s="517"/>
    </row>
    <row r="39" spans="2:56" ht="15.75" customHeight="1" thickBot="1" x14ac:dyDescent="0.3">
      <c r="B39" s="729" t="s">
        <v>2092</v>
      </c>
      <c r="C39" s="662"/>
      <c r="D39" s="663"/>
      <c r="E39" s="3"/>
      <c r="F39" s="3"/>
      <c r="H39" s="751" t="s">
        <v>305</v>
      </c>
      <c r="I39" s="751"/>
      <c r="K39" s="729" t="s">
        <v>2093</v>
      </c>
      <c r="L39" s="729"/>
      <c r="N39" s="762" t="s">
        <v>710</v>
      </c>
      <c r="O39" s="762"/>
      <c r="Q39" s="729" t="s">
        <v>2094</v>
      </c>
      <c r="R39" s="729"/>
      <c r="T39" s="751" t="s">
        <v>881</v>
      </c>
      <c r="U39" s="751"/>
      <c r="W39" s="729" t="s">
        <v>2095</v>
      </c>
      <c r="X39" s="729"/>
      <c r="Z39" s="751" t="s">
        <v>812</v>
      </c>
      <c r="AA39" s="751"/>
      <c r="AC39" s="729" t="s">
        <v>2096</v>
      </c>
      <c r="AD39" s="729"/>
      <c r="AF39" s="661" t="s">
        <v>408</v>
      </c>
      <c r="AG39" s="661"/>
      <c r="AI39" s="3"/>
      <c r="AJ39" s="3"/>
      <c r="AK39" s="779"/>
      <c r="AL39" s="780"/>
      <c r="AM39" s="729" t="s">
        <v>2097</v>
      </c>
      <c r="AR39" s="517"/>
      <c r="AS39" s="750"/>
      <c r="AT39" s="750"/>
      <c r="AU39" s="482"/>
      <c r="AV39" s="482"/>
      <c r="AW39" s="482"/>
      <c r="AX39" s="482"/>
      <c r="AY39" s="482"/>
      <c r="AZ39" s="482"/>
      <c r="BA39" s="482"/>
      <c r="BB39" s="482"/>
      <c r="BC39" s="482"/>
    </row>
    <row r="40" spans="2:56" ht="15.75" customHeight="1" thickTop="1" thickBot="1" x14ac:dyDescent="0.3">
      <c r="B40" s="729"/>
      <c r="C40" s="664"/>
      <c r="D40" s="665"/>
      <c r="E40" s="520"/>
      <c r="F40" s="3"/>
      <c r="H40" s="766" t="str">
        <f>HYPERLINK("#Pinouts!Block_P142", "SMU/PSU")</f>
        <v>SMU/PSU</v>
      </c>
      <c r="I40" s="767"/>
      <c r="J40" s="3"/>
      <c r="K40" s="714"/>
      <c r="L40" s="710"/>
      <c r="M40" s="3"/>
      <c r="N40" s="772" t="str">
        <f>HYPERLINK("#Pinouts!Block_P146", "Digital")</f>
        <v>Digital</v>
      </c>
      <c r="O40" s="752"/>
      <c r="P40" s="3"/>
      <c r="Q40" s="714"/>
      <c r="R40" s="710"/>
      <c r="S40" s="3"/>
      <c r="T40" s="775" t="str">
        <f>HYPERLINK("#Pinouts!Block_P150", "Flying Lead")</f>
        <v>Flying Lead</v>
      </c>
      <c r="U40" s="748"/>
      <c r="V40" s="3"/>
      <c r="W40" s="714"/>
      <c r="X40" s="710"/>
      <c r="Y40" s="3"/>
      <c r="Z40" s="772" t="str">
        <f>HYPERLINK("#Pinouts!Block_P154", "Digital")</f>
        <v>Digital</v>
      </c>
      <c r="AA40" s="778"/>
      <c r="AB40" s="521"/>
      <c r="AC40" s="714"/>
      <c r="AD40" s="710"/>
      <c r="AE40" s="3"/>
      <c r="AF40" s="675" t="str">
        <f>HYPERLINK("#Pinouts!Block_P158", "SMU/PSU")</f>
        <v>SMU/PSU</v>
      </c>
      <c r="AG40" s="671"/>
      <c r="AH40" s="3"/>
      <c r="AI40" s="3"/>
      <c r="AJ40" s="3"/>
      <c r="AK40" s="781"/>
      <c r="AL40" s="782"/>
      <c r="AM40" s="729"/>
      <c r="AR40" s="517"/>
      <c r="AS40" s="482"/>
      <c r="AT40" s="482"/>
      <c r="AU40" s="482"/>
      <c r="AV40" s="482"/>
      <c r="AW40" s="482"/>
      <c r="AX40" s="482"/>
      <c r="AY40" s="482"/>
      <c r="AZ40" s="482"/>
      <c r="BA40" s="482"/>
      <c r="BB40" s="482"/>
      <c r="BC40" s="482"/>
      <c r="BD40" s="517"/>
    </row>
    <row r="41" spans="2:56" ht="15.75" customHeight="1" thickBot="1" x14ac:dyDescent="0.3">
      <c r="C41" s="3"/>
      <c r="D41" s="3"/>
      <c r="E41" s="3"/>
      <c r="F41" s="3"/>
      <c r="H41" s="768"/>
      <c r="I41" s="769"/>
      <c r="J41" s="3"/>
      <c r="K41" s="770"/>
      <c r="L41" s="771"/>
      <c r="M41" s="3"/>
      <c r="N41" s="773"/>
      <c r="O41" s="774"/>
      <c r="P41" s="3"/>
      <c r="Q41" s="770"/>
      <c r="R41" s="771"/>
      <c r="S41" s="3"/>
      <c r="T41" s="776"/>
      <c r="U41" s="777"/>
      <c r="V41" s="3"/>
      <c r="W41" s="770"/>
      <c r="X41" s="771"/>
      <c r="Y41" s="3"/>
      <c r="Z41" s="773"/>
      <c r="AA41" s="758"/>
      <c r="AB41" s="521"/>
      <c r="AC41" s="770"/>
      <c r="AD41" s="771"/>
      <c r="AE41" s="3"/>
      <c r="AF41" s="672"/>
      <c r="AG41" s="673"/>
      <c r="AH41" s="3"/>
      <c r="AI41" s="3"/>
      <c r="AJ41" s="3"/>
      <c r="AR41" s="517"/>
      <c r="AS41" s="750"/>
      <c r="AT41" s="750"/>
      <c r="AU41" s="482"/>
      <c r="AV41" s="482"/>
      <c r="AW41" s="482"/>
      <c r="AX41" s="482"/>
      <c r="AY41" s="482"/>
      <c r="AZ41" s="482"/>
      <c r="BA41" s="482"/>
      <c r="BB41" s="482"/>
      <c r="BC41" s="482"/>
      <c r="BD41" s="517"/>
    </row>
    <row r="42" spans="2:56" ht="15.75" customHeight="1" thickTop="1" x14ac:dyDescent="0.25">
      <c r="C42" s="3"/>
      <c r="D42" s="3"/>
      <c r="E42" s="662"/>
      <c r="F42" s="663"/>
      <c r="H42" s="786" t="str">
        <f>HYPERLINK("#Pinouts!Block_P143", "System")</f>
        <v>System</v>
      </c>
      <c r="I42" s="787"/>
      <c r="J42" s="522"/>
      <c r="K42" s="662"/>
      <c r="L42" s="663"/>
      <c r="M42" s="523"/>
      <c r="N42" s="670" t="str">
        <f>HYPERLINK("#Pinouts!Block_P147", "SMU/PSU")</f>
        <v>SMU/PSU</v>
      </c>
      <c r="O42" s="671"/>
      <c r="P42" s="3"/>
      <c r="Q42" s="662"/>
      <c r="R42" s="663"/>
      <c r="S42" s="3"/>
      <c r="T42" s="675" t="str">
        <f>HYPERLINK("#Pinouts!Block_P151", "SMU/PSU")</f>
        <v>SMU/PSU</v>
      </c>
      <c r="U42" s="671"/>
      <c r="V42" s="3"/>
      <c r="W42" s="662"/>
      <c r="X42" s="663"/>
      <c r="Y42" s="3"/>
      <c r="Z42" s="764" t="str">
        <f>HYPERLINK("#Pinouts!Block_P155", "SMU/PSU")</f>
        <v>SMU/PSU</v>
      </c>
      <c r="AA42" s="765"/>
      <c r="AB42" s="483"/>
      <c r="AC42" s="662"/>
      <c r="AD42" s="663"/>
      <c r="AE42" s="3"/>
      <c r="AF42" s="675" t="str">
        <f>HYPERLINK("#Pinouts!Block_P159", "SMU/PSU")</f>
        <v>SMU/PSU</v>
      </c>
      <c r="AG42" s="671"/>
      <c r="AH42" s="483"/>
      <c r="AI42" s="662"/>
      <c r="AJ42" s="663"/>
      <c r="AS42" s="750"/>
      <c r="AT42" s="750"/>
      <c r="AU42" s="482"/>
      <c r="AV42" s="482"/>
      <c r="AW42" s="482"/>
      <c r="AX42" s="482"/>
      <c r="AY42" s="482"/>
      <c r="AZ42" s="482"/>
      <c r="BA42" s="482"/>
      <c r="BB42" s="482"/>
      <c r="BC42" s="482"/>
    </row>
    <row r="43" spans="2:56" ht="15.75" customHeight="1" thickBot="1" x14ac:dyDescent="0.3">
      <c r="C43" s="3"/>
      <c r="D43" s="3"/>
      <c r="E43" s="784"/>
      <c r="F43" s="785"/>
      <c r="H43" s="788"/>
      <c r="I43" s="789"/>
      <c r="J43" s="522"/>
      <c r="K43" s="664"/>
      <c r="L43" s="665"/>
      <c r="M43" s="3"/>
      <c r="N43" s="672"/>
      <c r="O43" s="673"/>
      <c r="P43" s="483"/>
      <c r="Q43" s="664"/>
      <c r="R43" s="665"/>
      <c r="S43" s="3"/>
      <c r="T43" s="672"/>
      <c r="U43" s="673"/>
      <c r="V43" s="522"/>
      <c r="W43" s="664"/>
      <c r="X43" s="665"/>
      <c r="Y43" s="3"/>
      <c r="Z43" s="672"/>
      <c r="AA43" s="673"/>
      <c r="AB43" s="483"/>
      <c r="AC43" s="664"/>
      <c r="AD43" s="665"/>
      <c r="AE43" s="3"/>
      <c r="AF43" s="672"/>
      <c r="AG43" s="673"/>
      <c r="AH43" s="483"/>
      <c r="AI43" s="784"/>
      <c r="AJ43" s="785"/>
      <c r="AS43" s="482"/>
      <c r="AT43" s="482"/>
      <c r="AU43" s="482"/>
      <c r="AV43" s="482"/>
      <c r="AW43" s="482"/>
      <c r="AX43" s="482"/>
      <c r="AY43" s="482"/>
      <c r="AZ43" s="482"/>
      <c r="BA43" s="482"/>
      <c r="BB43" s="482"/>
      <c r="BC43" s="482"/>
    </row>
    <row r="44" spans="2:56" ht="15.75" customHeight="1" x14ac:dyDescent="0.25">
      <c r="E44" s="729" t="s">
        <v>2098</v>
      </c>
      <c r="F44" s="729"/>
      <c r="H44" s="751" t="s">
        <v>74</v>
      </c>
      <c r="I44" s="751"/>
      <c r="K44" s="729" t="s">
        <v>2099</v>
      </c>
      <c r="L44" s="729"/>
      <c r="N44" s="783" t="s">
        <v>461</v>
      </c>
      <c r="O44" s="783"/>
      <c r="Q44" s="729" t="s">
        <v>2100</v>
      </c>
      <c r="R44" s="729"/>
      <c r="T44" s="783" t="s">
        <v>629</v>
      </c>
      <c r="U44" s="783"/>
      <c r="W44" s="729" t="s">
        <v>2101</v>
      </c>
      <c r="X44" s="729"/>
      <c r="Z44" s="751" t="s">
        <v>436</v>
      </c>
      <c r="AA44" s="751"/>
      <c r="AC44" s="729" t="s">
        <v>2102</v>
      </c>
      <c r="AD44" s="729"/>
      <c r="AF44" s="783" t="s">
        <v>604</v>
      </c>
      <c r="AG44" s="783"/>
      <c r="AI44" s="729" t="s">
        <v>2103</v>
      </c>
      <c r="AJ44" s="729"/>
      <c r="AS44" s="745"/>
      <c r="AT44" s="745"/>
      <c r="AU44" s="482"/>
      <c r="AV44" s="745"/>
      <c r="AW44" s="745"/>
      <c r="AX44" s="482"/>
      <c r="AY44" s="482"/>
      <c r="AZ44" s="482"/>
      <c r="BA44" s="482"/>
      <c r="BB44" s="482"/>
      <c r="BC44" s="482"/>
    </row>
    <row r="45" spans="2:56" ht="14.45" customHeight="1" x14ac:dyDescent="0.25">
      <c r="N45" s="658" t="s">
        <v>2104</v>
      </c>
      <c r="O45" s="658"/>
      <c r="P45" s="658"/>
      <c r="Q45" s="658"/>
      <c r="R45" s="658"/>
      <c r="S45" s="658"/>
      <c r="T45" s="658"/>
      <c r="U45" s="658"/>
      <c r="V45" s="658"/>
      <c r="W45" s="658"/>
      <c r="X45" s="658"/>
      <c r="Y45" s="658"/>
      <c r="Z45" s="658"/>
      <c r="AA45" s="658"/>
      <c r="AS45" s="745"/>
      <c r="AT45" s="745"/>
      <c r="AU45" s="482"/>
      <c r="AV45" s="745"/>
      <c r="AW45" s="745"/>
      <c r="AX45" s="482"/>
      <c r="AY45" s="482"/>
      <c r="AZ45" s="482"/>
      <c r="BA45" s="482"/>
      <c r="BB45" s="482"/>
      <c r="BC45" s="482"/>
    </row>
    <row r="46" spans="2:56" ht="18.600000000000001" customHeight="1" x14ac:dyDescent="0.25">
      <c r="D46" s="3"/>
      <c r="E46" s="3"/>
      <c r="F46" s="3"/>
      <c r="G46" s="3"/>
      <c r="H46" s="3"/>
      <c r="I46" s="3"/>
      <c r="J46" s="3"/>
      <c r="K46" s="3"/>
      <c r="L46" s="3"/>
      <c r="M46" s="3"/>
      <c r="N46" s="658"/>
      <c r="O46" s="658"/>
      <c r="P46" s="658"/>
      <c r="Q46" s="658"/>
      <c r="R46" s="658"/>
      <c r="S46" s="658"/>
      <c r="T46" s="658"/>
      <c r="U46" s="658"/>
      <c r="V46" s="658"/>
      <c r="W46" s="658"/>
      <c r="X46" s="658"/>
      <c r="Y46" s="658"/>
      <c r="Z46" s="658"/>
      <c r="AA46" s="658"/>
      <c r="AB46" s="3"/>
      <c r="AC46" s="3"/>
      <c r="AD46" s="3"/>
      <c r="AE46" s="3"/>
      <c r="AF46" s="3"/>
      <c r="AG46" s="3"/>
      <c r="AS46" s="482"/>
      <c r="AT46" s="482"/>
      <c r="AU46" s="482"/>
      <c r="AV46" s="482"/>
      <c r="AW46" s="482"/>
      <c r="AX46" s="482"/>
      <c r="AY46" s="482"/>
      <c r="AZ46" s="482"/>
      <c r="BA46" s="482"/>
      <c r="BB46" s="482"/>
      <c r="BC46" s="482"/>
    </row>
    <row r="47" spans="2:56" ht="38.25" customHeight="1" x14ac:dyDescent="0.2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2:56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4:33" ht="38.25" customHeight="1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4:33" x14ac:dyDescent="0.2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4:33" x14ac:dyDescent="0.2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4:33" x14ac:dyDescent="0.2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</sheetData>
  <mergeCells count="264">
    <mergeCell ref="AC44:AD44"/>
    <mergeCell ref="AF44:AG44"/>
    <mergeCell ref="AI44:AJ44"/>
    <mergeCell ref="AS44:AT45"/>
    <mergeCell ref="AV44:AW45"/>
    <mergeCell ref="N45:AA46"/>
    <mergeCell ref="AF42:AG43"/>
    <mergeCell ref="AI42:AJ43"/>
    <mergeCell ref="E44:F44"/>
    <mergeCell ref="H44:I44"/>
    <mergeCell ref="K44:L44"/>
    <mergeCell ref="N44:O44"/>
    <mergeCell ref="Q44:R44"/>
    <mergeCell ref="T44:U44"/>
    <mergeCell ref="W44:X44"/>
    <mergeCell ref="Z44:AA44"/>
    <mergeCell ref="AS41:AT42"/>
    <mergeCell ref="E42:F43"/>
    <mergeCell ref="H42:I43"/>
    <mergeCell ref="K42:L43"/>
    <mergeCell ref="N42:O43"/>
    <mergeCell ref="Q42:R43"/>
    <mergeCell ref="T42:U43"/>
    <mergeCell ref="W42:X43"/>
    <mergeCell ref="Z42:AA43"/>
    <mergeCell ref="AC42:AD43"/>
    <mergeCell ref="AM39:AM40"/>
    <mergeCell ref="H40:I41"/>
    <mergeCell ref="K40:L41"/>
    <mergeCell ref="N40:O41"/>
    <mergeCell ref="Q40:R41"/>
    <mergeCell ref="T40:U41"/>
    <mergeCell ref="W40:X41"/>
    <mergeCell ref="Z40:AA41"/>
    <mergeCell ref="AC40:AD41"/>
    <mergeCell ref="AF40:AG41"/>
    <mergeCell ref="T39:U39"/>
    <mergeCell ref="W39:X39"/>
    <mergeCell ref="Z39:AA39"/>
    <mergeCell ref="AC39:AD39"/>
    <mergeCell ref="AF39:AG39"/>
    <mergeCell ref="AK39:AL40"/>
    <mergeCell ref="Q38:X38"/>
    <mergeCell ref="AS38:AT39"/>
    <mergeCell ref="B39:B40"/>
    <mergeCell ref="C39:D40"/>
    <mergeCell ref="H39:I39"/>
    <mergeCell ref="K39:L39"/>
    <mergeCell ref="N39:O39"/>
    <mergeCell ref="Q39:R39"/>
    <mergeCell ref="Z36:Z37"/>
    <mergeCell ref="AA36:AA37"/>
    <mergeCell ref="AB36:AB37"/>
    <mergeCell ref="AC36:AC37"/>
    <mergeCell ref="AH36:AH37"/>
    <mergeCell ref="AI36:AJ37"/>
    <mergeCell ref="T36:T37"/>
    <mergeCell ref="U36:U37"/>
    <mergeCell ref="V36:V37"/>
    <mergeCell ref="W36:W37"/>
    <mergeCell ref="X36:X37"/>
    <mergeCell ref="Y36:Y37"/>
    <mergeCell ref="N36:N37"/>
    <mergeCell ref="O36:O37"/>
    <mergeCell ref="AM33:AM34"/>
    <mergeCell ref="AS35:AT36"/>
    <mergeCell ref="AV35:AW36"/>
    <mergeCell ref="B36:B37"/>
    <mergeCell ref="C36:D37"/>
    <mergeCell ref="E36:F37"/>
    <mergeCell ref="G36:G37"/>
    <mergeCell ref="I36:J37"/>
    <mergeCell ref="L36:L37"/>
    <mergeCell ref="M36:M37"/>
    <mergeCell ref="AS32:AT33"/>
    <mergeCell ref="B33:B34"/>
    <mergeCell ref="C33:D34"/>
    <mergeCell ref="E33:F34"/>
    <mergeCell ref="G33:G34"/>
    <mergeCell ref="I33:J33"/>
    <mergeCell ref="AE33:AF33"/>
    <mergeCell ref="AH33:AH34"/>
    <mergeCell ref="AI33:AJ34"/>
    <mergeCell ref="AK33:AL34"/>
    <mergeCell ref="AK36:AL37"/>
    <mergeCell ref="AM36:AM37"/>
    <mergeCell ref="I32:J32"/>
    <mergeCell ref="O32:Z32"/>
    <mergeCell ref="AE32:AF32"/>
    <mergeCell ref="I29:J29"/>
    <mergeCell ref="AE29:AF29"/>
    <mergeCell ref="P36:P37"/>
    <mergeCell ref="Q36:Q37"/>
    <mergeCell ref="R36:R37"/>
    <mergeCell ref="S36:S37"/>
    <mergeCell ref="AS29:AT30"/>
    <mergeCell ref="B30:B31"/>
    <mergeCell ref="C30:D31"/>
    <mergeCell ref="E30:F31"/>
    <mergeCell ref="G30:G31"/>
    <mergeCell ref="I30:J30"/>
    <mergeCell ref="AE30:AF30"/>
    <mergeCell ref="AH30:AH31"/>
    <mergeCell ref="AH27:AH28"/>
    <mergeCell ref="AI27:AJ28"/>
    <mergeCell ref="AK27:AL28"/>
    <mergeCell ref="AM27:AM28"/>
    <mergeCell ref="I28:J28"/>
    <mergeCell ref="AE28:AF28"/>
    <mergeCell ref="AS26:AT27"/>
    <mergeCell ref="AI30:AJ31"/>
    <mergeCell ref="AK30:AL31"/>
    <mergeCell ref="AM30:AM31"/>
    <mergeCell ref="I31:J31"/>
    <mergeCell ref="AE31:AF31"/>
    <mergeCell ref="I26:J26"/>
    <mergeCell ref="AE26:AF26"/>
    <mergeCell ref="I23:J23"/>
    <mergeCell ref="AE23:AF23"/>
    <mergeCell ref="AV26:AW27"/>
    <mergeCell ref="AY26:AZ27"/>
    <mergeCell ref="BB26:BC27"/>
    <mergeCell ref="B27:B28"/>
    <mergeCell ref="C27:D28"/>
    <mergeCell ref="E27:F28"/>
    <mergeCell ref="G27:G28"/>
    <mergeCell ref="I27:J27"/>
    <mergeCell ref="AE27:AF27"/>
    <mergeCell ref="AS23:AT24"/>
    <mergeCell ref="B24:B25"/>
    <mergeCell ref="C24:D25"/>
    <mergeCell ref="E24:F25"/>
    <mergeCell ref="G24:G25"/>
    <mergeCell ref="I24:J24"/>
    <mergeCell ref="AE24:AF24"/>
    <mergeCell ref="AH24:AH25"/>
    <mergeCell ref="AH21:AH22"/>
    <mergeCell ref="AI21:AJ22"/>
    <mergeCell ref="AK21:AL22"/>
    <mergeCell ref="AM21:AM22"/>
    <mergeCell ref="I22:J22"/>
    <mergeCell ref="AE22:AF22"/>
    <mergeCell ref="AQ20:AQ21"/>
    <mergeCell ref="AS20:AT21"/>
    <mergeCell ref="AI24:AJ25"/>
    <mergeCell ref="AK24:AL25"/>
    <mergeCell ref="AM24:AM25"/>
    <mergeCell ref="I25:J25"/>
    <mergeCell ref="AE25:AF25"/>
    <mergeCell ref="AV20:AW21"/>
    <mergeCell ref="B21:B22"/>
    <mergeCell ref="C21:D22"/>
    <mergeCell ref="E21:F22"/>
    <mergeCell ref="G21:G22"/>
    <mergeCell ref="H21:H28"/>
    <mergeCell ref="I21:J21"/>
    <mergeCell ref="AE21:AF21"/>
    <mergeCell ref="AI18:AJ19"/>
    <mergeCell ref="AK18:AL19"/>
    <mergeCell ref="AM18:AM19"/>
    <mergeCell ref="I19:J19"/>
    <mergeCell ref="N19:N30"/>
    <mergeCell ref="AA19:AA30"/>
    <mergeCell ref="AE19:AF19"/>
    <mergeCell ref="I20:J20"/>
    <mergeCell ref="AE20:AF20"/>
    <mergeCell ref="AG21:AG28"/>
    <mergeCell ref="AQ17:AQ18"/>
    <mergeCell ref="AS17:AT18"/>
    <mergeCell ref="AV17:AW18"/>
    <mergeCell ref="B18:B19"/>
    <mergeCell ref="C18:D19"/>
    <mergeCell ref="E18:F19"/>
    <mergeCell ref="G18:G19"/>
    <mergeCell ref="I18:J18"/>
    <mergeCell ref="AE18:AF18"/>
    <mergeCell ref="AH18:AH19"/>
    <mergeCell ref="AK15:AL16"/>
    <mergeCell ref="AM15:AM16"/>
    <mergeCell ref="I16:J16"/>
    <mergeCell ref="AE16:AF16"/>
    <mergeCell ref="I17:J17"/>
    <mergeCell ref="O17:Z17"/>
    <mergeCell ref="AE17:AF17"/>
    <mergeCell ref="B15:B16"/>
    <mergeCell ref="C15:D16"/>
    <mergeCell ref="E15:F16"/>
    <mergeCell ref="G15:G16"/>
    <mergeCell ref="AH15:AH16"/>
    <mergeCell ref="AI15:AJ16"/>
    <mergeCell ref="AC12:AC13"/>
    <mergeCell ref="AE12:AF13"/>
    <mergeCell ref="AH12:AH13"/>
    <mergeCell ref="AI12:AJ13"/>
    <mergeCell ref="AK12:AL13"/>
    <mergeCell ref="AM12:AM13"/>
    <mergeCell ref="W12:W13"/>
    <mergeCell ref="X12:X13"/>
    <mergeCell ref="Y12:Y13"/>
    <mergeCell ref="Z12:Z13"/>
    <mergeCell ref="AA12:AA13"/>
    <mergeCell ref="AB12:AB13"/>
    <mergeCell ref="Q12:Q13"/>
    <mergeCell ref="R12:R13"/>
    <mergeCell ref="S12:S13"/>
    <mergeCell ref="T12:T13"/>
    <mergeCell ref="U12:U13"/>
    <mergeCell ref="V12:V13"/>
    <mergeCell ref="R11:W11"/>
    <mergeCell ref="B12:B13"/>
    <mergeCell ref="C12:D13"/>
    <mergeCell ref="E12:F13"/>
    <mergeCell ref="G12:G13"/>
    <mergeCell ref="L12:L13"/>
    <mergeCell ref="M12:M13"/>
    <mergeCell ref="N12:N13"/>
    <mergeCell ref="O12:O13"/>
    <mergeCell ref="P12:P13"/>
    <mergeCell ref="AM9:AM10"/>
    <mergeCell ref="H10:I10"/>
    <mergeCell ref="K10:L10"/>
    <mergeCell ref="N10:O10"/>
    <mergeCell ref="Q10:R10"/>
    <mergeCell ref="T10:U10"/>
    <mergeCell ref="W10:X10"/>
    <mergeCell ref="Z10:AA10"/>
    <mergeCell ref="AC10:AD10"/>
    <mergeCell ref="AF10:AG10"/>
    <mergeCell ref="Z8:AA9"/>
    <mergeCell ref="AC8:AD9"/>
    <mergeCell ref="AF8:AG9"/>
    <mergeCell ref="B9:B10"/>
    <mergeCell ref="C9:D10"/>
    <mergeCell ref="AK9:AL10"/>
    <mergeCell ref="Z6:AA7"/>
    <mergeCell ref="AC6:AD7"/>
    <mergeCell ref="AF6:AG7"/>
    <mergeCell ref="AI6:AJ7"/>
    <mergeCell ref="H8:I9"/>
    <mergeCell ref="K8:L9"/>
    <mergeCell ref="N8:O9"/>
    <mergeCell ref="Q8:R9"/>
    <mergeCell ref="T8:U9"/>
    <mergeCell ref="W8:X9"/>
    <mergeCell ref="AC5:AD5"/>
    <mergeCell ref="AF5:AG5"/>
    <mergeCell ref="AI5:AJ5"/>
    <mergeCell ref="E6:F7"/>
    <mergeCell ref="H6:I7"/>
    <mergeCell ref="K6:L7"/>
    <mergeCell ref="N6:O7"/>
    <mergeCell ref="Q6:R7"/>
    <mergeCell ref="T6:U7"/>
    <mergeCell ref="W6:X7"/>
    <mergeCell ref="M2:AA2"/>
    <mergeCell ref="N3:AA4"/>
    <mergeCell ref="E5:F5"/>
    <mergeCell ref="H5:I5"/>
    <mergeCell ref="K5:L5"/>
    <mergeCell ref="N5:O5"/>
    <mergeCell ref="Q5:R5"/>
    <mergeCell ref="T5:U5"/>
    <mergeCell ref="W5:X5"/>
    <mergeCell ref="Z5:AA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689F-A8A5-43B8-B29B-A0EF116771E5}">
  <dimension ref="A1:L97"/>
  <sheetViews>
    <sheetView topLeftCell="A44" zoomScale="85" zoomScaleNormal="85" workbookViewId="0">
      <selection activeCell="O5" sqref="O5"/>
    </sheetView>
  </sheetViews>
  <sheetFormatPr defaultRowHeight="15" x14ac:dyDescent="0.25"/>
  <cols>
    <col min="1" max="1" width="39" customWidth="1"/>
    <col min="2" max="2" width="11.42578125" customWidth="1"/>
    <col min="4" max="4" width="14.7109375" customWidth="1"/>
    <col min="5" max="5" width="15.7109375" customWidth="1"/>
    <col min="6" max="6" width="12.7109375" customWidth="1"/>
    <col min="7" max="7" width="16.85546875" customWidth="1"/>
    <col min="8" max="8" width="12" customWidth="1"/>
    <col min="9" max="9" width="14.28515625" customWidth="1"/>
    <col min="10" max="10" width="9.85546875" customWidth="1"/>
  </cols>
  <sheetData>
    <row r="1" spans="1:12" x14ac:dyDescent="0.25">
      <c r="A1" s="796" t="s">
        <v>2105</v>
      </c>
      <c r="B1" s="797"/>
      <c r="C1" s="797"/>
      <c r="D1" s="797"/>
      <c r="E1" s="798"/>
      <c r="F1" s="799" t="s">
        <v>2106</v>
      </c>
      <c r="G1" s="800"/>
      <c r="H1" s="800"/>
      <c r="I1" s="801"/>
      <c r="J1" s="454" t="s">
        <v>2107</v>
      </c>
      <c r="K1" s="455"/>
      <c r="L1" s="456" t="s">
        <v>2108</v>
      </c>
    </row>
    <row r="2" spans="1:12" ht="75.75" thickBot="1" x14ac:dyDescent="0.3">
      <c r="A2" s="457" t="s">
        <v>2109</v>
      </c>
      <c r="B2" s="458" t="s">
        <v>2110</v>
      </c>
      <c r="C2" s="458" t="s">
        <v>8</v>
      </c>
      <c r="D2" s="459" t="s">
        <v>2111</v>
      </c>
      <c r="E2" s="460" t="s">
        <v>2112</v>
      </c>
      <c r="F2" s="461" t="s">
        <v>2113</v>
      </c>
      <c r="G2" s="462" t="s">
        <v>2114</v>
      </c>
      <c r="H2" s="463" t="s">
        <v>2115</v>
      </c>
      <c r="I2" s="464" t="s">
        <v>2116</v>
      </c>
      <c r="J2" s="465" t="s">
        <v>2117</v>
      </c>
      <c r="K2" s="466" t="s">
        <v>2118</v>
      </c>
      <c r="L2" s="456"/>
    </row>
    <row r="3" spans="1:12" x14ac:dyDescent="0.25">
      <c r="A3" s="467" t="s">
        <v>846</v>
      </c>
      <c r="B3" s="467" t="s">
        <v>2119</v>
      </c>
      <c r="C3" s="467" t="s">
        <v>2120</v>
      </c>
      <c r="D3" s="467" t="s">
        <v>2121</v>
      </c>
      <c r="E3" s="468" t="s">
        <v>2122</v>
      </c>
      <c r="F3" s="802" t="s">
        <v>2121</v>
      </c>
      <c r="G3" s="802" t="s">
        <v>2123</v>
      </c>
      <c r="H3" s="790" t="s">
        <v>2124</v>
      </c>
      <c r="I3" s="802" t="s">
        <v>2121</v>
      </c>
      <c r="J3" s="790" t="s">
        <v>74</v>
      </c>
      <c r="K3" s="452"/>
      <c r="L3" s="453"/>
    </row>
    <row r="4" spans="1:12" x14ac:dyDescent="0.25">
      <c r="A4" s="467" t="s">
        <v>2125</v>
      </c>
      <c r="B4" s="467" t="s">
        <v>2119</v>
      </c>
      <c r="C4" s="467" t="s">
        <v>2126</v>
      </c>
      <c r="D4" s="467" t="s">
        <v>2121</v>
      </c>
      <c r="E4" s="468" t="s">
        <v>2127</v>
      </c>
      <c r="F4" s="803"/>
      <c r="G4" s="803"/>
      <c r="H4" s="791"/>
      <c r="I4" s="803"/>
      <c r="J4" s="791"/>
      <c r="K4" s="452"/>
      <c r="L4" s="453"/>
    </row>
    <row r="5" spans="1:12" ht="210" x14ac:dyDescent="0.25">
      <c r="A5" s="469" t="s">
        <v>2128</v>
      </c>
      <c r="B5" s="469" t="s">
        <v>2129</v>
      </c>
      <c r="C5" s="469" t="s">
        <v>2130</v>
      </c>
      <c r="D5" s="469" t="s">
        <v>2121</v>
      </c>
      <c r="E5" s="470" t="s">
        <v>2131</v>
      </c>
      <c r="F5" s="469" t="s">
        <v>2132</v>
      </c>
      <c r="G5" s="469" t="s">
        <v>2133</v>
      </c>
      <c r="H5" s="470" t="s">
        <v>2134</v>
      </c>
      <c r="I5" s="469" t="s">
        <v>2121</v>
      </c>
      <c r="J5" s="470" t="s">
        <v>305</v>
      </c>
      <c r="K5" s="452"/>
      <c r="L5" s="453"/>
    </row>
    <row r="6" spans="1:12" x14ac:dyDescent="0.25">
      <c r="A6" s="792" t="s">
        <v>2135</v>
      </c>
      <c r="B6" s="792" t="s">
        <v>2129</v>
      </c>
      <c r="C6" s="792" t="s">
        <v>2136</v>
      </c>
      <c r="D6" s="792" t="s">
        <v>2121</v>
      </c>
      <c r="E6" s="470" t="s">
        <v>2137</v>
      </c>
      <c r="F6" s="469" t="s">
        <v>2138</v>
      </c>
      <c r="G6" s="792" t="s">
        <v>2139</v>
      </c>
      <c r="H6" s="794" t="s">
        <v>2140</v>
      </c>
      <c r="I6" s="792" t="s">
        <v>2121</v>
      </c>
      <c r="J6" s="470" t="s">
        <v>436</v>
      </c>
      <c r="K6" s="452"/>
      <c r="L6" s="453"/>
    </row>
    <row r="7" spans="1:12" x14ac:dyDescent="0.25">
      <c r="A7" s="793"/>
      <c r="B7" s="793"/>
      <c r="C7" s="793"/>
      <c r="D7" s="793"/>
      <c r="E7" s="470" t="s">
        <v>2137</v>
      </c>
      <c r="F7" s="469" t="s">
        <v>2141</v>
      </c>
      <c r="G7" s="793"/>
      <c r="H7" s="795"/>
      <c r="I7" s="793"/>
      <c r="J7" s="470" t="s">
        <v>461</v>
      </c>
      <c r="K7" s="452"/>
      <c r="L7" s="453"/>
    </row>
    <row r="8" spans="1:12" x14ac:dyDescent="0.25">
      <c r="A8" s="792" t="s">
        <v>2142</v>
      </c>
      <c r="B8" s="792" t="s">
        <v>2129</v>
      </c>
      <c r="C8" s="792" t="s">
        <v>2143</v>
      </c>
      <c r="D8" s="792" t="s">
        <v>2121</v>
      </c>
      <c r="E8" s="470" t="s">
        <v>2137</v>
      </c>
      <c r="F8" s="469" t="s">
        <v>2137</v>
      </c>
      <c r="G8" s="792" t="s">
        <v>2144</v>
      </c>
      <c r="H8" s="794" t="s">
        <v>2140</v>
      </c>
      <c r="I8" s="792" t="s">
        <v>2121</v>
      </c>
      <c r="J8" s="470" t="s">
        <v>604</v>
      </c>
      <c r="K8" s="452"/>
      <c r="L8" s="453"/>
    </row>
    <row r="9" spans="1:12" x14ac:dyDescent="0.25">
      <c r="A9" s="793"/>
      <c r="B9" s="793"/>
      <c r="C9" s="793"/>
      <c r="D9" s="793"/>
      <c r="E9" s="470" t="s">
        <v>2137</v>
      </c>
      <c r="F9" s="469" t="s">
        <v>2145</v>
      </c>
      <c r="G9" s="793"/>
      <c r="H9" s="795"/>
      <c r="I9" s="793"/>
      <c r="J9" s="470" t="s">
        <v>629</v>
      </c>
      <c r="K9" s="452"/>
      <c r="L9" s="453"/>
    </row>
    <row r="10" spans="1:12" x14ac:dyDescent="0.25">
      <c r="A10" s="792" t="s">
        <v>2142</v>
      </c>
      <c r="B10" s="792" t="s">
        <v>2129</v>
      </c>
      <c r="C10" s="792" t="s">
        <v>2146</v>
      </c>
      <c r="D10" s="792" t="s">
        <v>2121</v>
      </c>
      <c r="E10" s="470" t="s">
        <v>2137</v>
      </c>
      <c r="F10" s="469" t="s">
        <v>2137</v>
      </c>
      <c r="G10" s="792" t="s">
        <v>2144</v>
      </c>
      <c r="H10" s="794" t="s">
        <v>2140</v>
      </c>
      <c r="I10" s="792" t="s">
        <v>2121</v>
      </c>
      <c r="J10" s="470" t="s">
        <v>548</v>
      </c>
      <c r="K10" s="452"/>
      <c r="L10" s="453"/>
    </row>
    <row r="11" spans="1:12" x14ac:dyDescent="0.25">
      <c r="A11" s="793"/>
      <c r="B11" s="793"/>
      <c r="C11" s="793"/>
      <c r="D11" s="793"/>
      <c r="E11" s="470" t="s">
        <v>2137</v>
      </c>
      <c r="F11" s="469" t="s">
        <v>2145</v>
      </c>
      <c r="G11" s="793"/>
      <c r="H11" s="795"/>
      <c r="I11" s="793"/>
      <c r="J11" s="470" t="s">
        <v>575</v>
      </c>
      <c r="K11" s="452"/>
      <c r="L11" s="453"/>
    </row>
    <row r="12" spans="1:12" x14ac:dyDescent="0.25">
      <c r="A12" s="792" t="s">
        <v>2135</v>
      </c>
      <c r="B12" s="792" t="s">
        <v>2129</v>
      </c>
      <c r="C12" s="792" t="s">
        <v>2147</v>
      </c>
      <c r="D12" s="792" t="s">
        <v>2121</v>
      </c>
      <c r="E12" s="470" t="s">
        <v>2137</v>
      </c>
      <c r="F12" s="469" t="s">
        <v>2138</v>
      </c>
      <c r="G12" s="792" t="s">
        <v>2139</v>
      </c>
      <c r="H12" s="794" t="s">
        <v>2140</v>
      </c>
      <c r="I12" s="792" t="s">
        <v>2121</v>
      </c>
      <c r="J12" s="470" t="s">
        <v>329</v>
      </c>
      <c r="K12" s="452"/>
      <c r="L12" s="453"/>
    </row>
    <row r="13" spans="1:12" x14ac:dyDescent="0.25">
      <c r="A13" s="793"/>
      <c r="B13" s="793"/>
      <c r="C13" s="793"/>
      <c r="D13" s="793"/>
      <c r="E13" s="470" t="s">
        <v>2137</v>
      </c>
      <c r="F13" s="469" t="s">
        <v>2141</v>
      </c>
      <c r="G13" s="793"/>
      <c r="H13" s="795"/>
      <c r="I13" s="793"/>
      <c r="J13" s="470" t="s">
        <v>355</v>
      </c>
      <c r="K13" s="452"/>
      <c r="L13" s="453"/>
    </row>
    <row r="14" spans="1:12" x14ac:dyDescent="0.25">
      <c r="A14" s="792" t="s">
        <v>2135</v>
      </c>
      <c r="B14" s="792" t="s">
        <v>2129</v>
      </c>
      <c r="C14" s="792" t="s">
        <v>2120</v>
      </c>
      <c r="D14" s="792" t="s">
        <v>2121</v>
      </c>
      <c r="E14" s="470" t="s">
        <v>2137</v>
      </c>
      <c r="F14" s="469" t="s">
        <v>2138</v>
      </c>
      <c r="G14" s="792" t="s">
        <v>2139</v>
      </c>
      <c r="H14" s="794" t="s">
        <v>2140</v>
      </c>
      <c r="I14" s="792" t="s">
        <v>2121</v>
      </c>
      <c r="J14" s="470" t="s">
        <v>383</v>
      </c>
      <c r="K14" s="452"/>
      <c r="L14" s="453"/>
    </row>
    <row r="15" spans="1:12" x14ac:dyDescent="0.25">
      <c r="A15" s="793"/>
      <c r="B15" s="793"/>
      <c r="C15" s="793"/>
      <c r="D15" s="793"/>
      <c r="E15" s="470" t="s">
        <v>2137</v>
      </c>
      <c r="F15" s="469" t="s">
        <v>2141</v>
      </c>
      <c r="G15" s="793"/>
      <c r="H15" s="795"/>
      <c r="I15" s="793"/>
      <c r="J15" s="470" t="s">
        <v>408</v>
      </c>
      <c r="K15" s="452"/>
      <c r="L15" s="453"/>
    </row>
    <row r="16" spans="1:12" ht="165" x14ac:dyDescent="0.25">
      <c r="A16" s="469" t="s">
        <v>2148</v>
      </c>
      <c r="B16" s="469" t="s">
        <v>2129</v>
      </c>
      <c r="C16" s="469" t="s">
        <v>2149</v>
      </c>
      <c r="D16" s="469" t="s">
        <v>2121</v>
      </c>
      <c r="E16" s="470" t="s">
        <v>2150</v>
      </c>
      <c r="F16" s="469" t="s">
        <v>2151</v>
      </c>
      <c r="G16" s="469" t="s">
        <v>2152</v>
      </c>
      <c r="H16" s="470" t="s">
        <v>2153</v>
      </c>
      <c r="I16" s="469" t="s">
        <v>2121</v>
      </c>
      <c r="J16" s="470" t="s">
        <v>313</v>
      </c>
      <c r="K16" s="452"/>
      <c r="L16" s="453"/>
    </row>
    <row r="17" spans="1:12" x14ac:dyDescent="0.25">
      <c r="A17" s="469" t="s">
        <v>2154</v>
      </c>
      <c r="B17" s="469" t="s">
        <v>2129</v>
      </c>
      <c r="C17" s="469" t="s">
        <v>2129</v>
      </c>
      <c r="D17" s="469" t="s">
        <v>2121</v>
      </c>
      <c r="E17" s="470" t="s">
        <v>2131</v>
      </c>
      <c r="F17" s="469" t="s">
        <v>2132</v>
      </c>
      <c r="G17" s="792" t="s">
        <v>2155</v>
      </c>
      <c r="H17" s="794" t="s">
        <v>2156</v>
      </c>
      <c r="I17" s="792" t="s">
        <v>2121</v>
      </c>
      <c r="J17" s="794" t="s">
        <v>256</v>
      </c>
      <c r="K17" s="452"/>
      <c r="L17" s="453"/>
    </row>
    <row r="18" spans="1:12" x14ac:dyDescent="0.25">
      <c r="A18" s="469" t="s">
        <v>2154</v>
      </c>
      <c r="B18" s="469" t="s">
        <v>2129</v>
      </c>
      <c r="C18" s="469" t="s">
        <v>2157</v>
      </c>
      <c r="D18" s="469" t="s">
        <v>2121</v>
      </c>
      <c r="E18" s="470" t="s">
        <v>2131</v>
      </c>
      <c r="F18" s="469" t="s">
        <v>2158</v>
      </c>
      <c r="G18" s="804"/>
      <c r="H18" s="805"/>
      <c r="I18" s="804"/>
      <c r="J18" s="805"/>
      <c r="K18" s="452"/>
      <c r="L18" s="453"/>
    </row>
    <row r="19" spans="1:12" x14ac:dyDescent="0.25">
      <c r="A19" s="469" t="s">
        <v>2154</v>
      </c>
      <c r="B19" s="469" t="s">
        <v>2129</v>
      </c>
      <c r="C19" s="469" t="s">
        <v>2159</v>
      </c>
      <c r="D19" s="469" t="s">
        <v>2121</v>
      </c>
      <c r="E19" s="470" t="s">
        <v>2131</v>
      </c>
      <c r="F19" s="469" t="s">
        <v>2160</v>
      </c>
      <c r="G19" s="804"/>
      <c r="H19" s="805"/>
      <c r="I19" s="804"/>
      <c r="J19" s="805"/>
      <c r="K19" s="452"/>
      <c r="L19" s="453"/>
    </row>
    <row r="20" spans="1:12" x14ac:dyDescent="0.25">
      <c r="A20" s="469" t="s">
        <v>2154</v>
      </c>
      <c r="B20" s="469" t="s">
        <v>2129</v>
      </c>
      <c r="C20" s="469" t="s">
        <v>2161</v>
      </c>
      <c r="D20" s="469" t="s">
        <v>2121</v>
      </c>
      <c r="E20" s="470" t="s">
        <v>2131</v>
      </c>
      <c r="F20" s="469" t="s">
        <v>2162</v>
      </c>
      <c r="G20" s="793"/>
      <c r="H20" s="795"/>
      <c r="I20" s="793"/>
      <c r="J20" s="795"/>
      <c r="K20" s="452"/>
      <c r="L20" s="453"/>
    </row>
    <row r="21" spans="1:12" x14ac:dyDescent="0.25">
      <c r="A21" s="469" t="s">
        <v>2154</v>
      </c>
      <c r="B21" s="469" t="s">
        <v>2129</v>
      </c>
      <c r="C21" s="469" t="s">
        <v>2163</v>
      </c>
      <c r="D21" s="469" t="s">
        <v>2121</v>
      </c>
      <c r="E21" s="470" t="s">
        <v>2131</v>
      </c>
      <c r="F21" s="469" t="s">
        <v>2162</v>
      </c>
      <c r="G21" s="792" t="s">
        <v>2155</v>
      </c>
      <c r="H21" s="794" t="s">
        <v>2156</v>
      </c>
      <c r="I21" s="792" t="s">
        <v>2121</v>
      </c>
      <c r="J21" s="794" t="s">
        <v>280</v>
      </c>
      <c r="K21" s="452"/>
      <c r="L21" s="453"/>
    </row>
    <row r="22" spans="1:12" x14ac:dyDescent="0.25">
      <c r="A22" s="469" t="s">
        <v>2154</v>
      </c>
      <c r="B22" s="469" t="s">
        <v>2129</v>
      </c>
      <c r="C22" s="469" t="s">
        <v>2126</v>
      </c>
      <c r="D22" s="469" t="s">
        <v>2121</v>
      </c>
      <c r="E22" s="470" t="s">
        <v>2131</v>
      </c>
      <c r="F22" s="469" t="s">
        <v>2132</v>
      </c>
      <c r="G22" s="804"/>
      <c r="H22" s="805"/>
      <c r="I22" s="804"/>
      <c r="J22" s="805"/>
      <c r="K22" s="452"/>
      <c r="L22" s="453"/>
    </row>
    <row r="23" spans="1:12" x14ac:dyDescent="0.25">
      <c r="A23" s="469" t="s">
        <v>2154</v>
      </c>
      <c r="B23" s="469" t="s">
        <v>2129</v>
      </c>
      <c r="C23" s="469" t="s">
        <v>2164</v>
      </c>
      <c r="D23" s="469" t="s">
        <v>2121</v>
      </c>
      <c r="E23" s="470" t="s">
        <v>2131</v>
      </c>
      <c r="F23" s="469" t="s">
        <v>2158</v>
      </c>
      <c r="G23" s="804"/>
      <c r="H23" s="805"/>
      <c r="I23" s="804"/>
      <c r="J23" s="805"/>
      <c r="K23" s="452"/>
      <c r="L23" s="453"/>
    </row>
    <row r="24" spans="1:12" x14ac:dyDescent="0.25">
      <c r="A24" s="469" t="s">
        <v>2154</v>
      </c>
      <c r="B24" s="469" t="s">
        <v>2129</v>
      </c>
      <c r="C24" s="469" t="s">
        <v>2165</v>
      </c>
      <c r="D24" s="469" t="s">
        <v>2121</v>
      </c>
      <c r="E24" s="470" t="s">
        <v>2131</v>
      </c>
      <c r="F24" s="469" t="s">
        <v>2160</v>
      </c>
      <c r="G24" s="793"/>
      <c r="H24" s="795"/>
      <c r="I24" s="793"/>
      <c r="J24" s="795"/>
      <c r="K24" s="452"/>
      <c r="L24" s="453"/>
    </row>
    <row r="25" spans="1:12" x14ac:dyDescent="0.25">
      <c r="A25" s="792" t="s">
        <v>2142</v>
      </c>
      <c r="B25" s="792" t="s">
        <v>2129</v>
      </c>
      <c r="C25" s="792" t="s">
        <v>2166</v>
      </c>
      <c r="D25" s="792" t="s">
        <v>2121</v>
      </c>
      <c r="E25" s="470" t="s">
        <v>2137</v>
      </c>
      <c r="F25" s="469" t="s">
        <v>2137</v>
      </c>
      <c r="G25" s="792" t="s">
        <v>2144</v>
      </c>
      <c r="H25" s="794" t="s">
        <v>2140</v>
      </c>
      <c r="I25" s="792" t="s">
        <v>2121</v>
      </c>
      <c r="J25" s="470" t="s">
        <v>491</v>
      </c>
      <c r="K25" s="452"/>
      <c r="L25" s="453"/>
    </row>
    <row r="26" spans="1:12" x14ac:dyDescent="0.25">
      <c r="A26" s="793"/>
      <c r="B26" s="793"/>
      <c r="C26" s="793"/>
      <c r="D26" s="793"/>
      <c r="E26" s="470" t="s">
        <v>2137</v>
      </c>
      <c r="F26" s="469" t="s">
        <v>2145</v>
      </c>
      <c r="G26" s="793"/>
      <c r="H26" s="795"/>
      <c r="I26" s="793"/>
      <c r="J26" s="470" t="s">
        <v>518</v>
      </c>
      <c r="K26" s="452"/>
      <c r="L26" s="453"/>
    </row>
    <row r="27" spans="1:12" x14ac:dyDescent="0.25">
      <c r="A27" s="806" t="s">
        <v>2167</v>
      </c>
      <c r="B27" s="806" t="s">
        <v>2119</v>
      </c>
      <c r="C27" s="806" t="s">
        <v>2130</v>
      </c>
      <c r="D27" s="806" t="s">
        <v>2121</v>
      </c>
      <c r="E27" s="471" t="s">
        <v>2131</v>
      </c>
      <c r="F27" s="472" t="s">
        <v>75</v>
      </c>
      <c r="G27" s="806" t="s">
        <v>2168</v>
      </c>
      <c r="H27" s="809" t="s">
        <v>2169</v>
      </c>
      <c r="I27" s="806" t="s">
        <v>2121</v>
      </c>
      <c r="J27" s="809" t="s">
        <v>868</v>
      </c>
      <c r="K27" s="452"/>
      <c r="L27" s="453"/>
    </row>
    <row r="28" spans="1:12" x14ac:dyDescent="0.25">
      <c r="A28" s="807"/>
      <c r="B28" s="807"/>
      <c r="C28" s="807"/>
      <c r="D28" s="807"/>
      <c r="E28" s="471" t="s">
        <v>2119</v>
      </c>
      <c r="F28" s="472" t="s">
        <v>84</v>
      </c>
      <c r="G28" s="807"/>
      <c r="H28" s="810"/>
      <c r="I28" s="807"/>
      <c r="J28" s="810"/>
      <c r="K28" s="452"/>
      <c r="L28" s="453"/>
    </row>
    <row r="29" spans="1:12" x14ac:dyDescent="0.25">
      <c r="A29" s="807"/>
      <c r="B29" s="807"/>
      <c r="C29" s="807"/>
      <c r="D29" s="807"/>
      <c r="E29" s="471" t="s">
        <v>2129</v>
      </c>
      <c r="F29" s="472" t="s">
        <v>99</v>
      </c>
      <c r="G29" s="807"/>
      <c r="H29" s="810"/>
      <c r="I29" s="807"/>
      <c r="J29" s="810"/>
      <c r="K29" s="452"/>
      <c r="L29" s="453"/>
    </row>
    <row r="30" spans="1:12" x14ac:dyDescent="0.25">
      <c r="A30" s="807"/>
      <c r="B30" s="807"/>
      <c r="C30" s="807"/>
      <c r="D30" s="807"/>
      <c r="E30" s="471" t="s">
        <v>2157</v>
      </c>
      <c r="F30" s="472" t="s">
        <v>118</v>
      </c>
      <c r="G30" s="807"/>
      <c r="H30" s="810"/>
      <c r="I30" s="807"/>
      <c r="J30" s="810"/>
      <c r="K30" s="452"/>
      <c r="L30" s="453"/>
    </row>
    <row r="31" spans="1:12" x14ac:dyDescent="0.25">
      <c r="A31" s="807"/>
      <c r="B31" s="807"/>
      <c r="C31" s="807"/>
      <c r="D31" s="807"/>
      <c r="E31" s="471" t="s">
        <v>2159</v>
      </c>
      <c r="F31" s="472" t="s">
        <v>119</v>
      </c>
      <c r="G31" s="807"/>
      <c r="H31" s="810"/>
      <c r="I31" s="807"/>
      <c r="J31" s="810"/>
      <c r="K31" s="452"/>
      <c r="L31" s="453"/>
    </row>
    <row r="32" spans="1:12" x14ac:dyDescent="0.25">
      <c r="A32" s="807"/>
      <c r="B32" s="807"/>
      <c r="C32" s="807"/>
      <c r="D32" s="807"/>
      <c r="E32" s="471" t="s">
        <v>2161</v>
      </c>
      <c r="F32" s="472" t="s">
        <v>92</v>
      </c>
      <c r="G32" s="807"/>
      <c r="H32" s="810"/>
      <c r="I32" s="807"/>
      <c r="J32" s="810"/>
      <c r="K32" s="452"/>
      <c r="L32" s="453"/>
    </row>
    <row r="33" spans="1:12" x14ac:dyDescent="0.25">
      <c r="A33" s="807"/>
      <c r="B33" s="807"/>
      <c r="C33" s="807"/>
      <c r="D33" s="807"/>
      <c r="E33" s="471" t="s">
        <v>2163</v>
      </c>
      <c r="F33" s="472" t="s">
        <v>875</v>
      </c>
      <c r="G33" s="807"/>
      <c r="H33" s="810"/>
      <c r="I33" s="807"/>
      <c r="J33" s="810"/>
      <c r="K33" s="452"/>
      <c r="L33" s="453"/>
    </row>
    <row r="34" spans="1:12" x14ac:dyDescent="0.25">
      <c r="A34" s="808"/>
      <c r="B34" s="808"/>
      <c r="C34" s="808"/>
      <c r="D34" s="808"/>
      <c r="E34" s="471" t="s">
        <v>2126</v>
      </c>
      <c r="F34" s="472" t="s">
        <v>698</v>
      </c>
      <c r="G34" s="808"/>
      <c r="H34" s="811"/>
      <c r="I34" s="808"/>
      <c r="J34" s="811"/>
      <c r="K34" s="452"/>
      <c r="L34" s="453"/>
    </row>
    <row r="35" spans="1:12" x14ac:dyDescent="0.25">
      <c r="A35" s="806" t="s">
        <v>2170</v>
      </c>
      <c r="B35" s="806" t="s">
        <v>2119</v>
      </c>
      <c r="C35" s="806" t="s">
        <v>2143</v>
      </c>
      <c r="D35" s="806" t="s">
        <v>2121</v>
      </c>
      <c r="E35" s="471" t="s">
        <v>2171</v>
      </c>
      <c r="F35" s="472" t="s">
        <v>2131</v>
      </c>
      <c r="G35" s="806" t="s">
        <v>2172</v>
      </c>
      <c r="H35" s="809" t="s">
        <v>2173</v>
      </c>
      <c r="I35" s="806" t="s">
        <v>2121</v>
      </c>
      <c r="J35" s="809" t="s">
        <v>984</v>
      </c>
      <c r="K35" s="452"/>
      <c r="L35" s="453"/>
    </row>
    <row r="36" spans="1:12" x14ac:dyDescent="0.25">
      <c r="A36" s="807"/>
      <c r="B36" s="807"/>
      <c r="C36" s="807"/>
      <c r="D36" s="807"/>
      <c r="E36" s="471" t="s">
        <v>2174</v>
      </c>
      <c r="F36" s="472" t="s">
        <v>2119</v>
      </c>
      <c r="G36" s="807"/>
      <c r="H36" s="810"/>
      <c r="I36" s="807"/>
      <c r="J36" s="810"/>
      <c r="K36" s="452"/>
      <c r="L36" s="453"/>
    </row>
    <row r="37" spans="1:12" x14ac:dyDescent="0.25">
      <c r="A37" s="807"/>
      <c r="B37" s="807"/>
      <c r="C37" s="807"/>
      <c r="D37" s="807"/>
      <c r="E37" s="471" t="s">
        <v>2175</v>
      </c>
      <c r="F37" s="472" t="s">
        <v>2159</v>
      </c>
      <c r="G37" s="807"/>
      <c r="H37" s="810"/>
      <c r="I37" s="807"/>
      <c r="J37" s="810"/>
      <c r="K37" s="452"/>
      <c r="L37" s="453"/>
    </row>
    <row r="38" spans="1:12" x14ac:dyDescent="0.25">
      <c r="A38" s="808"/>
      <c r="B38" s="808"/>
      <c r="C38" s="808"/>
      <c r="D38" s="808"/>
      <c r="E38" s="471" t="s">
        <v>2176</v>
      </c>
      <c r="F38" s="472" t="s">
        <v>2161</v>
      </c>
      <c r="G38" s="808"/>
      <c r="H38" s="811"/>
      <c r="I38" s="808"/>
      <c r="J38" s="811"/>
      <c r="K38" s="452"/>
      <c r="L38" s="453"/>
    </row>
    <row r="39" spans="1:12" x14ac:dyDescent="0.25">
      <c r="A39" s="472" t="s">
        <v>846</v>
      </c>
      <c r="B39" s="472" t="s">
        <v>2119</v>
      </c>
      <c r="C39" s="472" t="s">
        <v>2136</v>
      </c>
      <c r="D39" s="806" t="s">
        <v>2121</v>
      </c>
      <c r="E39" s="471" t="s">
        <v>2131</v>
      </c>
      <c r="F39" s="472" t="s">
        <v>2131</v>
      </c>
      <c r="G39" s="806" t="s">
        <v>2177</v>
      </c>
      <c r="H39" s="809" t="s">
        <v>2178</v>
      </c>
      <c r="I39" s="806" t="s">
        <v>2121</v>
      </c>
      <c r="J39" s="809" t="s">
        <v>853</v>
      </c>
      <c r="K39" s="452"/>
      <c r="L39" s="453"/>
    </row>
    <row r="40" spans="1:12" x14ac:dyDescent="0.25">
      <c r="A40" s="472" t="s">
        <v>846</v>
      </c>
      <c r="B40" s="472" t="s">
        <v>2119</v>
      </c>
      <c r="C40" s="472" t="s">
        <v>2166</v>
      </c>
      <c r="D40" s="807"/>
      <c r="E40" s="471" t="s">
        <v>2131</v>
      </c>
      <c r="F40" s="472" t="s">
        <v>2119</v>
      </c>
      <c r="G40" s="807"/>
      <c r="H40" s="810"/>
      <c r="I40" s="807"/>
      <c r="J40" s="810"/>
      <c r="K40" s="452"/>
      <c r="L40" s="453"/>
    </row>
    <row r="41" spans="1:12" x14ac:dyDescent="0.25">
      <c r="A41" s="472" t="s">
        <v>846</v>
      </c>
      <c r="B41" s="472" t="s">
        <v>2119</v>
      </c>
      <c r="C41" s="472" t="s">
        <v>2146</v>
      </c>
      <c r="D41" s="808"/>
      <c r="E41" s="471" t="s">
        <v>2131</v>
      </c>
      <c r="F41" s="472" t="s">
        <v>2129</v>
      </c>
      <c r="G41" s="808"/>
      <c r="H41" s="811"/>
      <c r="I41" s="808"/>
      <c r="J41" s="811"/>
      <c r="K41" s="452"/>
      <c r="L41" s="453"/>
    </row>
    <row r="42" spans="1:12" x14ac:dyDescent="0.25">
      <c r="A42" s="806" t="s">
        <v>2179</v>
      </c>
      <c r="B42" s="806" t="s">
        <v>2119</v>
      </c>
      <c r="C42" s="806" t="s">
        <v>2147</v>
      </c>
      <c r="D42" s="806" t="s">
        <v>2121</v>
      </c>
      <c r="E42" s="471" t="s">
        <v>2180</v>
      </c>
      <c r="F42" s="472" t="s">
        <v>75</v>
      </c>
      <c r="G42" s="806" t="s">
        <v>2181</v>
      </c>
      <c r="H42" s="809" t="s">
        <v>2182</v>
      </c>
      <c r="I42" s="806" t="s">
        <v>2121</v>
      </c>
      <c r="J42" s="809" t="s">
        <v>881</v>
      </c>
      <c r="K42" s="452"/>
      <c r="L42" s="453"/>
    </row>
    <row r="43" spans="1:12" x14ac:dyDescent="0.25">
      <c r="A43" s="807"/>
      <c r="B43" s="807"/>
      <c r="C43" s="807"/>
      <c r="D43" s="807"/>
      <c r="E43" s="471" t="s">
        <v>2183</v>
      </c>
      <c r="F43" s="472" t="s">
        <v>84</v>
      </c>
      <c r="G43" s="807"/>
      <c r="H43" s="810"/>
      <c r="I43" s="807"/>
      <c r="J43" s="810"/>
      <c r="K43" s="452"/>
      <c r="L43" s="453"/>
    </row>
    <row r="44" spans="1:12" x14ac:dyDescent="0.25">
      <c r="A44" s="807"/>
      <c r="B44" s="807"/>
      <c r="C44" s="807"/>
      <c r="D44" s="807"/>
      <c r="E44" s="471" t="s">
        <v>2184</v>
      </c>
      <c r="F44" s="472" t="s">
        <v>99</v>
      </c>
      <c r="G44" s="807"/>
      <c r="H44" s="810"/>
      <c r="I44" s="807"/>
      <c r="J44" s="810"/>
      <c r="K44" s="452"/>
      <c r="L44" s="453"/>
    </row>
    <row r="45" spans="1:12" x14ac:dyDescent="0.25">
      <c r="A45" s="807"/>
      <c r="B45" s="807"/>
      <c r="C45" s="807"/>
      <c r="D45" s="807"/>
      <c r="E45" s="471" t="s">
        <v>2185</v>
      </c>
      <c r="F45" s="472" t="s">
        <v>118</v>
      </c>
      <c r="G45" s="807"/>
      <c r="H45" s="810"/>
      <c r="I45" s="807"/>
      <c r="J45" s="810"/>
      <c r="K45" s="452"/>
      <c r="L45" s="453"/>
    </row>
    <row r="46" spans="1:12" x14ac:dyDescent="0.25">
      <c r="A46" s="807"/>
      <c r="B46" s="807"/>
      <c r="C46" s="807"/>
      <c r="D46" s="807"/>
      <c r="E46" s="471" t="s">
        <v>2186</v>
      </c>
      <c r="F46" s="472" t="s">
        <v>119</v>
      </c>
      <c r="G46" s="807"/>
      <c r="H46" s="810"/>
      <c r="I46" s="807"/>
      <c r="J46" s="810"/>
      <c r="K46" s="452"/>
      <c r="L46" s="453"/>
    </row>
    <row r="47" spans="1:12" x14ac:dyDescent="0.25">
      <c r="A47" s="807"/>
      <c r="B47" s="807"/>
      <c r="C47" s="807"/>
      <c r="D47" s="807"/>
      <c r="E47" s="471" t="s">
        <v>2187</v>
      </c>
      <c r="F47" s="472" t="s">
        <v>92</v>
      </c>
      <c r="G47" s="807"/>
      <c r="H47" s="810"/>
      <c r="I47" s="807"/>
      <c r="J47" s="810"/>
      <c r="K47" s="452"/>
      <c r="L47" s="453"/>
    </row>
    <row r="48" spans="1:12" x14ac:dyDescent="0.25">
      <c r="A48" s="807"/>
      <c r="B48" s="807"/>
      <c r="C48" s="807"/>
      <c r="D48" s="807"/>
      <c r="E48" s="471" t="s">
        <v>2188</v>
      </c>
      <c r="F48" s="472" t="s">
        <v>875</v>
      </c>
      <c r="G48" s="807"/>
      <c r="H48" s="810"/>
      <c r="I48" s="807"/>
      <c r="J48" s="810"/>
      <c r="K48" s="452"/>
      <c r="L48" s="453"/>
    </row>
    <row r="49" spans="1:12" x14ac:dyDescent="0.25">
      <c r="A49" s="808"/>
      <c r="B49" s="808"/>
      <c r="C49" s="808"/>
      <c r="D49" s="808"/>
      <c r="E49" s="471" t="s">
        <v>2189</v>
      </c>
      <c r="F49" s="472" t="s">
        <v>700</v>
      </c>
      <c r="G49" s="808"/>
      <c r="H49" s="811"/>
      <c r="I49" s="808"/>
      <c r="J49" s="811"/>
      <c r="K49" s="452"/>
      <c r="L49" s="453"/>
    </row>
    <row r="50" spans="1:12" x14ac:dyDescent="0.25">
      <c r="A50" s="812" t="s">
        <v>2190</v>
      </c>
      <c r="B50" s="812" t="s">
        <v>2119</v>
      </c>
      <c r="C50" s="812" t="s">
        <v>2165</v>
      </c>
      <c r="D50" s="812" t="s">
        <v>2121</v>
      </c>
      <c r="E50" s="815" t="s">
        <v>2191</v>
      </c>
      <c r="F50" s="812" t="s">
        <v>2121</v>
      </c>
      <c r="G50" s="812" t="s">
        <v>2192</v>
      </c>
      <c r="H50" s="815" t="s">
        <v>2193</v>
      </c>
      <c r="I50" s="473" t="s">
        <v>1990</v>
      </c>
      <c r="J50" s="474" t="s">
        <v>942</v>
      </c>
      <c r="K50" s="452"/>
      <c r="L50" s="453"/>
    </row>
    <row r="51" spans="1:12" x14ac:dyDescent="0.25">
      <c r="A51" s="813"/>
      <c r="B51" s="813"/>
      <c r="C51" s="813"/>
      <c r="D51" s="814"/>
      <c r="E51" s="816"/>
      <c r="F51" s="814"/>
      <c r="G51" s="814"/>
      <c r="H51" s="816"/>
      <c r="I51" s="473" t="s">
        <v>1991</v>
      </c>
      <c r="J51" s="474" t="s">
        <v>892</v>
      </c>
      <c r="K51" s="452"/>
      <c r="L51" s="453"/>
    </row>
    <row r="52" spans="1:12" x14ac:dyDescent="0.25">
      <c r="A52" s="813"/>
      <c r="B52" s="813"/>
      <c r="C52" s="813"/>
      <c r="D52" s="812" t="s">
        <v>2121</v>
      </c>
      <c r="E52" s="815" t="s">
        <v>2194</v>
      </c>
      <c r="F52" s="812" t="s">
        <v>2121</v>
      </c>
      <c r="G52" s="812" t="s">
        <v>2192</v>
      </c>
      <c r="H52" s="815" t="s">
        <v>2193</v>
      </c>
      <c r="I52" s="473" t="s">
        <v>1990</v>
      </c>
      <c r="J52" s="474" t="s">
        <v>959</v>
      </c>
      <c r="K52" s="452"/>
      <c r="L52" s="453"/>
    </row>
    <row r="53" spans="1:12" x14ac:dyDescent="0.25">
      <c r="A53" s="814"/>
      <c r="B53" s="814"/>
      <c r="C53" s="814"/>
      <c r="D53" s="814"/>
      <c r="E53" s="816"/>
      <c r="F53" s="814"/>
      <c r="G53" s="814"/>
      <c r="H53" s="816"/>
      <c r="I53" s="473" t="s">
        <v>1991</v>
      </c>
      <c r="J53" s="474" t="s">
        <v>901</v>
      </c>
      <c r="K53" s="452"/>
      <c r="L53" s="453"/>
    </row>
    <row r="54" spans="1:12" x14ac:dyDescent="0.25">
      <c r="A54" s="817" t="s">
        <v>2195</v>
      </c>
      <c r="B54" s="817" t="s">
        <v>2119</v>
      </c>
      <c r="C54" s="817" t="s">
        <v>2164</v>
      </c>
      <c r="D54" s="817" t="s">
        <v>2121</v>
      </c>
      <c r="E54" s="819" t="s">
        <v>2121</v>
      </c>
      <c r="F54" s="817" t="s">
        <v>2121</v>
      </c>
      <c r="G54" s="817" t="s">
        <v>2196</v>
      </c>
      <c r="H54" s="819" t="s">
        <v>2197</v>
      </c>
      <c r="I54" s="475" t="s">
        <v>2198</v>
      </c>
      <c r="J54" s="476" t="s">
        <v>171</v>
      </c>
      <c r="K54" s="452"/>
      <c r="L54" s="453"/>
    </row>
    <row r="55" spans="1:12" x14ac:dyDescent="0.25">
      <c r="A55" s="818"/>
      <c r="B55" s="818"/>
      <c r="C55" s="818"/>
      <c r="D55" s="818"/>
      <c r="E55" s="820"/>
      <c r="F55" s="818"/>
      <c r="G55" s="818"/>
      <c r="H55" s="820"/>
      <c r="I55" s="475" t="s">
        <v>2199</v>
      </c>
      <c r="J55" s="476" t="s">
        <v>152</v>
      </c>
      <c r="K55" s="452"/>
      <c r="L55" s="453"/>
    </row>
    <row r="56" spans="1:12" ht="120" x14ac:dyDescent="0.25">
      <c r="A56" s="477" t="s">
        <v>2200</v>
      </c>
      <c r="B56" s="477" t="s">
        <v>2119</v>
      </c>
      <c r="C56" s="477" t="s">
        <v>2129</v>
      </c>
      <c r="D56" s="477" t="s">
        <v>2121</v>
      </c>
      <c r="E56" s="478" t="s">
        <v>2201</v>
      </c>
      <c r="F56" s="477" t="s">
        <v>2121</v>
      </c>
      <c r="G56" s="477" t="s">
        <v>2202</v>
      </c>
      <c r="H56" s="478" t="s">
        <v>2203</v>
      </c>
      <c r="I56" s="477" t="s">
        <v>2121</v>
      </c>
      <c r="J56" s="478" t="s">
        <v>660</v>
      </c>
      <c r="K56" s="452"/>
      <c r="L56" s="453"/>
    </row>
    <row r="57" spans="1:12" ht="120" x14ac:dyDescent="0.25">
      <c r="A57" s="477" t="s">
        <v>2200</v>
      </c>
      <c r="B57" s="477" t="s">
        <v>2119</v>
      </c>
      <c r="C57" s="477" t="s">
        <v>2157</v>
      </c>
      <c r="D57" s="477" t="s">
        <v>2121</v>
      </c>
      <c r="E57" s="478" t="s">
        <v>2201</v>
      </c>
      <c r="F57" s="477" t="s">
        <v>2121</v>
      </c>
      <c r="G57" s="477" t="s">
        <v>2202</v>
      </c>
      <c r="H57" s="478" t="s">
        <v>2203</v>
      </c>
      <c r="I57" s="477" t="s">
        <v>2121</v>
      </c>
      <c r="J57" s="478" t="s">
        <v>710</v>
      </c>
      <c r="K57" s="452"/>
      <c r="L57" s="453"/>
    </row>
    <row r="58" spans="1:12" ht="120" x14ac:dyDescent="0.25">
      <c r="A58" s="477" t="s">
        <v>2200</v>
      </c>
      <c r="B58" s="477" t="s">
        <v>2119</v>
      </c>
      <c r="C58" s="477" t="s">
        <v>2159</v>
      </c>
      <c r="D58" s="477" t="s">
        <v>2121</v>
      </c>
      <c r="E58" s="478" t="s">
        <v>2201</v>
      </c>
      <c r="F58" s="477" t="s">
        <v>2121</v>
      </c>
      <c r="G58" s="477" t="s">
        <v>2202</v>
      </c>
      <c r="H58" s="478" t="s">
        <v>2203</v>
      </c>
      <c r="I58" s="477" t="s">
        <v>2121</v>
      </c>
      <c r="J58" s="478" t="s">
        <v>744</v>
      </c>
      <c r="K58" s="452"/>
      <c r="L58" s="453"/>
    </row>
    <row r="59" spans="1:12" ht="120" x14ac:dyDescent="0.25">
      <c r="A59" s="477" t="s">
        <v>2200</v>
      </c>
      <c r="B59" s="477" t="s">
        <v>2119</v>
      </c>
      <c r="C59" s="477" t="s">
        <v>2161</v>
      </c>
      <c r="D59" s="477" t="s">
        <v>2121</v>
      </c>
      <c r="E59" s="478" t="s">
        <v>2201</v>
      </c>
      <c r="F59" s="477" t="s">
        <v>2121</v>
      </c>
      <c r="G59" s="477" t="s">
        <v>2202</v>
      </c>
      <c r="H59" s="478" t="s">
        <v>2203</v>
      </c>
      <c r="I59" s="477" t="s">
        <v>2121</v>
      </c>
      <c r="J59" s="478" t="s">
        <v>778</v>
      </c>
      <c r="K59" s="452"/>
      <c r="L59" s="453"/>
    </row>
    <row r="60" spans="1:12" ht="120" x14ac:dyDescent="0.25">
      <c r="A60" s="477" t="s">
        <v>2200</v>
      </c>
      <c r="B60" s="477" t="s">
        <v>2119</v>
      </c>
      <c r="C60" s="477" t="s">
        <v>2163</v>
      </c>
      <c r="D60" s="477" t="s">
        <v>2121</v>
      </c>
      <c r="E60" s="478" t="s">
        <v>2201</v>
      </c>
      <c r="F60" s="477" t="s">
        <v>2121</v>
      </c>
      <c r="G60" s="477" t="s">
        <v>2202</v>
      </c>
      <c r="H60" s="478" t="s">
        <v>2203</v>
      </c>
      <c r="I60" s="477" t="s">
        <v>2121</v>
      </c>
      <c r="J60" s="478" t="s">
        <v>812</v>
      </c>
      <c r="K60" s="452"/>
      <c r="L60" s="453"/>
    </row>
    <row r="61" spans="1:12" x14ac:dyDescent="0.25">
      <c r="A61" s="821" t="s">
        <v>2204</v>
      </c>
      <c r="B61" s="822"/>
      <c r="C61" s="823"/>
      <c r="D61" s="824" t="s">
        <v>2121</v>
      </c>
      <c r="E61" s="479" t="s">
        <v>2205</v>
      </c>
      <c r="F61" s="480" t="s">
        <v>2121</v>
      </c>
      <c r="G61" s="824" t="s">
        <v>2206</v>
      </c>
      <c r="H61" s="826" t="s">
        <v>2207</v>
      </c>
      <c r="I61" s="824" t="s">
        <v>2121</v>
      </c>
      <c r="J61" s="826" t="s">
        <v>2121</v>
      </c>
      <c r="K61" s="452"/>
      <c r="L61" s="453"/>
    </row>
    <row r="62" spans="1:12" x14ac:dyDescent="0.25">
      <c r="A62" s="821" t="s">
        <v>2208</v>
      </c>
      <c r="B62" s="822"/>
      <c r="C62" s="823"/>
      <c r="D62" s="825"/>
      <c r="E62" s="479" t="s">
        <v>2205</v>
      </c>
      <c r="F62" s="480" t="s">
        <v>2121</v>
      </c>
      <c r="G62" s="825"/>
      <c r="H62" s="827"/>
      <c r="I62" s="825"/>
      <c r="J62" s="827"/>
      <c r="K62" s="452"/>
      <c r="L62" s="453"/>
    </row>
    <row r="63" spans="1:12" x14ac:dyDescent="0.25">
      <c r="A63" s="821" t="s">
        <v>2209</v>
      </c>
      <c r="B63" s="822"/>
      <c r="C63" s="823"/>
      <c r="D63" s="824" t="s">
        <v>2121</v>
      </c>
      <c r="E63" s="479" t="s">
        <v>2210</v>
      </c>
      <c r="F63" s="480" t="s">
        <v>2121</v>
      </c>
      <c r="G63" s="824" t="s">
        <v>2211</v>
      </c>
      <c r="H63" s="826" t="s">
        <v>2212</v>
      </c>
      <c r="I63" s="824" t="s">
        <v>2121</v>
      </c>
      <c r="J63" s="826" t="s">
        <v>2121</v>
      </c>
      <c r="K63" s="452"/>
      <c r="L63" s="453"/>
    </row>
    <row r="64" spans="1:12" x14ac:dyDescent="0.25">
      <c r="A64" s="821" t="s">
        <v>2204</v>
      </c>
      <c r="B64" s="822"/>
      <c r="C64" s="823"/>
      <c r="D64" s="825"/>
      <c r="E64" s="479" t="s">
        <v>2210</v>
      </c>
      <c r="F64" s="480" t="s">
        <v>2121</v>
      </c>
      <c r="G64" s="825"/>
      <c r="H64" s="827"/>
      <c r="I64" s="825"/>
      <c r="J64" s="827"/>
      <c r="K64" s="452"/>
      <c r="L64" s="453"/>
    </row>
    <row r="65" spans="1:12" ht="30" x14ac:dyDescent="0.25">
      <c r="A65" s="821" t="s">
        <v>2208</v>
      </c>
      <c r="B65" s="822"/>
      <c r="C65" s="823"/>
      <c r="D65" s="824" t="s">
        <v>2121</v>
      </c>
      <c r="E65" s="479" t="s">
        <v>2213</v>
      </c>
      <c r="F65" s="480" t="s">
        <v>2121</v>
      </c>
      <c r="G65" s="824" t="s">
        <v>2214</v>
      </c>
      <c r="H65" s="826" t="s">
        <v>2215</v>
      </c>
      <c r="I65" s="824" t="s">
        <v>2121</v>
      </c>
      <c r="J65" s="826" t="s">
        <v>2121</v>
      </c>
      <c r="K65" s="452"/>
      <c r="L65" s="453"/>
    </row>
    <row r="66" spans="1:12" ht="30" x14ac:dyDescent="0.25">
      <c r="A66" s="821" t="s">
        <v>2209</v>
      </c>
      <c r="B66" s="822"/>
      <c r="C66" s="823"/>
      <c r="D66" s="825"/>
      <c r="E66" s="479" t="s">
        <v>2216</v>
      </c>
      <c r="F66" s="480" t="s">
        <v>2121</v>
      </c>
      <c r="G66" s="825"/>
      <c r="H66" s="827"/>
      <c r="I66" s="825"/>
      <c r="J66" s="827"/>
      <c r="K66" s="452"/>
      <c r="L66" s="453"/>
    </row>
    <row r="67" spans="1:12" x14ac:dyDescent="0.25">
      <c r="A67" s="821" t="s">
        <v>2217</v>
      </c>
      <c r="B67" s="822"/>
      <c r="C67" s="823"/>
      <c r="D67" s="824" t="s">
        <v>2121</v>
      </c>
      <c r="E67" s="479" t="s">
        <v>2121</v>
      </c>
      <c r="F67" s="480" t="s">
        <v>2121</v>
      </c>
      <c r="G67" s="824" t="s">
        <v>2218</v>
      </c>
      <c r="H67" s="826" t="s">
        <v>2219</v>
      </c>
      <c r="I67" s="824" t="s">
        <v>2121</v>
      </c>
      <c r="J67" s="826" t="s">
        <v>2121</v>
      </c>
      <c r="K67" s="452"/>
      <c r="L67" s="453"/>
    </row>
    <row r="68" spans="1:12" x14ac:dyDescent="0.25">
      <c r="A68" s="821" t="s">
        <v>2204</v>
      </c>
      <c r="B68" s="822"/>
      <c r="C68" s="823"/>
      <c r="D68" s="825"/>
      <c r="E68" s="479" t="s">
        <v>2220</v>
      </c>
      <c r="F68" s="480" t="s">
        <v>2121</v>
      </c>
      <c r="G68" s="825"/>
      <c r="H68" s="827"/>
      <c r="I68" s="825"/>
      <c r="J68" s="827"/>
      <c r="K68" s="452"/>
      <c r="L68" s="453"/>
    </row>
    <row r="69" spans="1:12" x14ac:dyDescent="0.25">
      <c r="A69" s="480" t="s">
        <v>2221</v>
      </c>
      <c r="B69" s="480" t="s">
        <v>2119</v>
      </c>
      <c r="C69" s="480" t="s">
        <v>2222</v>
      </c>
      <c r="D69" s="824" t="s">
        <v>2121</v>
      </c>
      <c r="E69" s="479" t="s">
        <v>2121</v>
      </c>
      <c r="F69" s="480" t="s">
        <v>2121</v>
      </c>
      <c r="G69" s="824" t="s">
        <v>2223</v>
      </c>
      <c r="H69" s="826" t="s">
        <v>2224</v>
      </c>
      <c r="I69" s="824" t="s">
        <v>2121</v>
      </c>
      <c r="J69" s="826" t="s">
        <v>2121</v>
      </c>
      <c r="K69" s="452"/>
      <c r="L69" s="453"/>
    </row>
    <row r="70" spans="1:12" x14ac:dyDescent="0.25">
      <c r="A70" s="480" t="s">
        <v>2225</v>
      </c>
      <c r="B70" s="480" t="s">
        <v>2129</v>
      </c>
      <c r="C70" s="480" t="s">
        <v>2119</v>
      </c>
      <c r="D70" s="825"/>
      <c r="E70" s="479" t="s">
        <v>2121</v>
      </c>
      <c r="F70" s="480" t="s">
        <v>2121</v>
      </c>
      <c r="G70" s="825"/>
      <c r="H70" s="827"/>
      <c r="I70" s="825"/>
      <c r="J70" s="827"/>
      <c r="K70" s="452"/>
      <c r="L70" s="453"/>
    </row>
    <row r="71" spans="1:12" ht="30" x14ac:dyDescent="0.25">
      <c r="A71" s="480" t="s">
        <v>2154</v>
      </c>
      <c r="B71" s="480" t="s">
        <v>2129</v>
      </c>
      <c r="C71" s="480" t="s">
        <v>2129</v>
      </c>
      <c r="D71" s="824" t="s">
        <v>2121</v>
      </c>
      <c r="E71" s="479" t="s">
        <v>2226</v>
      </c>
      <c r="F71" s="480" t="s">
        <v>2121</v>
      </c>
      <c r="G71" s="824" t="s">
        <v>2227</v>
      </c>
      <c r="H71" s="826" t="s">
        <v>2228</v>
      </c>
      <c r="I71" s="824" t="s">
        <v>2121</v>
      </c>
      <c r="J71" s="826" t="s">
        <v>2121</v>
      </c>
      <c r="K71" s="452"/>
      <c r="L71" s="453"/>
    </row>
    <row r="72" spans="1:12" ht="45" x14ac:dyDescent="0.25">
      <c r="A72" s="830" t="s">
        <v>2204</v>
      </c>
      <c r="B72" s="831"/>
      <c r="C72" s="832"/>
      <c r="D72" s="828"/>
      <c r="E72" s="479" t="s">
        <v>2229</v>
      </c>
      <c r="F72" s="480" t="s">
        <v>2230</v>
      </c>
      <c r="G72" s="828"/>
      <c r="H72" s="829"/>
      <c r="I72" s="828"/>
      <c r="J72" s="829"/>
      <c r="K72" s="452"/>
      <c r="L72" s="453"/>
    </row>
    <row r="73" spans="1:12" ht="45" x14ac:dyDescent="0.25">
      <c r="A73" s="833"/>
      <c r="B73" s="834"/>
      <c r="C73" s="835"/>
      <c r="D73" s="825"/>
      <c r="E73" s="479" t="s">
        <v>2231</v>
      </c>
      <c r="F73" s="480" t="s">
        <v>2232</v>
      </c>
      <c r="G73" s="825"/>
      <c r="H73" s="827"/>
      <c r="I73" s="825"/>
      <c r="J73" s="827"/>
      <c r="K73" s="452"/>
      <c r="L73" s="453"/>
    </row>
    <row r="74" spans="1:12" ht="30" x14ac:dyDescent="0.25">
      <c r="A74" s="824" t="s">
        <v>2154</v>
      </c>
      <c r="B74" s="824" t="s">
        <v>2129</v>
      </c>
      <c r="C74" s="824" t="s">
        <v>2157</v>
      </c>
      <c r="D74" s="824" t="s">
        <v>2121</v>
      </c>
      <c r="E74" s="479" t="s">
        <v>2226</v>
      </c>
      <c r="F74" s="480" t="s">
        <v>2121</v>
      </c>
      <c r="G74" s="824" t="s">
        <v>2233</v>
      </c>
      <c r="H74" s="826" t="s">
        <v>2234</v>
      </c>
      <c r="I74" s="824" t="s">
        <v>2121</v>
      </c>
      <c r="J74" s="826" t="s">
        <v>2121</v>
      </c>
      <c r="K74" s="452"/>
      <c r="L74" s="453"/>
    </row>
    <row r="75" spans="1:12" ht="45" x14ac:dyDescent="0.25">
      <c r="A75" s="828"/>
      <c r="B75" s="828"/>
      <c r="C75" s="828"/>
      <c r="D75" s="828"/>
      <c r="E75" s="479" t="s">
        <v>2229</v>
      </c>
      <c r="F75" s="480" t="s">
        <v>2230</v>
      </c>
      <c r="G75" s="828"/>
      <c r="H75" s="829"/>
      <c r="I75" s="828"/>
      <c r="J75" s="829"/>
      <c r="K75" s="452"/>
      <c r="L75" s="453"/>
    </row>
    <row r="76" spans="1:12" ht="45" x14ac:dyDescent="0.25">
      <c r="A76" s="825"/>
      <c r="B76" s="825"/>
      <c r="C76" s="825"/>
      <c r="D76" s="825"/>
      <c r="E76" s="479" t="s">
        <v>2231</v>
      </c>
      <c r="F76" s="480" t="s">
        <v>2232</v>
      </c>
      <c r="G76" s="825"/>
      <c r="H76" s="827"/>
      <c r="I76" s="825"/>
      <c r="J76" s="827"/>
      <c r="K76" s="452"/>
      <c r="L76" s="453"/>
    </row>
    <row r="77" spans="1:12" ht="30" x14ac:dyDescent="0.25">
      <c r="A77" s="824" t="s">
        <v>2154</v>
      </c>
      <c r="B77" s="824" t="s">
        <v>2129</v>
      </c>
      <c r="C77" s="824" t="s">
        <v>2159</v>
      </c>
      <c r="D77" s="824" t="s">
        <v>2121</v>
      </c>
      <c r="E77" s="479" t="s">
        <v>2226</v>
      </c>
      <c r="F77" s="480" t="s">
        <v>2121</v>
      </c>
      <c r="G77" s="824" t="s">
        <v>2233</v>
      </c>
      <c r="H77" s="826" t="s">
        <v>2234</v>
      </c>
      <c r="I77" s="824" t="s">
        <v>2121</v>
      </c>
      <c r="J77" s="826" t="s">
        <v>2121</v>
      </c>
      <c r="K77" s="452"/>
      <c r="L77" s="453"/>
    </row>
    <row r="78" spans="1:12" ht="45" x14ac:dyDescent="0.25">
      <c r="A78" s="828"/>
      <c r="B78" s="828"/>
      <c r="C78" s="828"/>
      <c r="D78" s="828"/>
      <c r="E78" s="479" t="s">
        <v>2229</v>
      </c>
      <c r="F78" s="480" t="s">
        <v>2230</v>
      </c>
      <c r="G78" s="828"/>
      <c r="H78" s="829"/>
      <c r="I78" s="828"/>
      <c r="J78" s="829"/>
      <c r="K78" s="452"/>
      <c r="L78" s="453"/>
    </row>
    <row r="79" spans="1:12" ht="45" x14ac:dyDescent="0.25">
      <c r="A79" s="825"/>
      <c r="B79" s="825"/>
      <c r="C79" s="825"/>
      <c r="D79" s="825"/>
      <c r="E79" s="479" t="s">
        <v>2231</v>
      </c>
      <c r="F79" s="480" t="s">
        <v>2232</v>
      </c>
      <c r="G79" s="825"/>
      <c r="H79" s="827"/>
      <c r="I79" s="825"/>
      <c r="J79" s="827"/>
      <c r="K79" s="452"/>
      <c r="L79" s="453"/>
    </row>
    <row r="80" spans="1:12" ht="30" x14ac:dyDescent="0.25">
      <c r="A80" s="480" t="s">
        <v>2154</v>
      </c>
      <c r="B80" s="480" t="s">
        <v>2129</v>
      </c>
      <c r="C80" s="480" t="s">
        <v>2161</v>
      </c>
      <c r="D80" s="824" t="s">
        <v>2121</v>
      </c>
      <c r="E80" s="479" t="s">
        <v>2226</v>
      </c>
      <c r="F80" s="480" t="s">
        <v>2121</v>
      </c>
      <c r="G80" s="824" t="s">
        <v>2233</v>
      </c>
      <c r="H80" s="826" t="s">
        <v>2234</v>
      </c>
      <c r="I80" s="824" t="s">
        <v>2121</v>
      </c>
      <c r="J80" s="826" t="s">
        <v>2121</v>
      </c>
      <c r="K80" s="452"/>
      <c r="L80" s="453"/>
    </row>
    <row r="81" spans="1:12" ht="45" x14ac:dyDescent="0.25">
      <c r="A81" s="824" t="s">
        <v>2154</v>
      </c>
      <c r="B81" s="824" t="s">
        <v>2129</v>
      </c>
      <c r="C81" s="824" t="s">
        <v>2165</v>
      </c>
      <c r="D81" s="828"/>
      <c r="E81" s="479" t="s">
        <v>2229</v>
      </c>
      <c r="F81" s="480" t="s">
        <v>2230</v>
      </c>
      <c r="G81" s="828"/>
      <c r="H81" s="829"/>
      <c r="I81" s="828"/>
      <c r="J81" s="829"/>
      <c r="K81" s="452"/>
      <c r="L81" s="453"/>
    </row>
    <row r="82" spans="1:12" ht="45" x14ac:dyDescent="0.25">
      <c r="A82" s="825"/>
      <c r="B82" s="825"/>
      <c r="C82" s="825"/>
      <c r="D82" s="825"/>
      <c r="E82" s="479" t="s">
        <v>2231</v>
      </c>
      <c r="F82" s="480" t="s">
        <v>2232</v>
      </c>
      <c r="G82" s="825"/>
      <c r="H82" s="827"/>
      <c r="I82" s="825"/>
      <c r="J82" s="827"/>
      <c r="K82" s="452"/>
      <c r="L82" s="453"/>
    </row>
    <row r="83" spans="1:12" ht="30" x14ac:dyDescent="0.25">
      <c r="A83" s="480" t="s">
        <v>2154</v>
      </c>
      <c r="B83" s="480" t="s">
        <v>2129</v>
      </c>
      <c r="C83" s="480" t="s">
        <v>2163</v>
      </c>
      <c r="D83" s="824" t="s">
        <v>2121</v>
      </c>
      <c r="E83" s="479" t="s">
        <v>2226</v>
      </c>
      <c r="F83" s="480" t="s">
        <v>2121</v>
      </c>
      <c r="G83" s="824" t="s">
        <v>2233</v>
      </c>
      <c r="H83" s="826" t="s">
        <v>2234</v>
      </c>
      <c r="I83" s="824" t="s">
        <v>2121</v>
      </c>
      <c r="J83" s="826" t="s">
        <v>2121</v>
      </c>
      <c r="K83" s="452"/>
      <c r="L83" s="453"/>
    </row>
    <row r="84" spans="1:12" ht="45" x14ac:dyDescent="0.25">
      <c r="A84" s="824" t="s">
        <v>2154</v>
      </c>
      <c r="B84" s="824" t="s">
        <v>2129</v>
      </c>
      <c r="C84" s="824" t="s">
        <v>2161</v>
      </c>
      <c r="D84" s="828"/>
      <c r="E84" s="479" t="s">
        <v>2229</v>
      </c>
      <c r="F84" s="480" t="s">
        <v>2230</v>
      </c>
      <c r="G84" s="828"/>
      <c r="H84" s="829"/>
      <c r="I84" s="828"/>
      <c r="J84" s="829"/>
      <c r="K84" s="452"/>
      <c r="L84" s="453"/>
    </row>
    <row r="85" spans="1:12" ht="45" x14ac:dyDescent="0.25">
      <c r="A85" s="825"/>
      <c r="B85" s="825"/>
      <c r="C85" s="825"/>
      <c r="D85" s="825"/>
      <c r="E85" s="479" t="s">
        <v>2231</v>
      </c>
      <c r="F85" s="480" t="s">
        <v>2232</v>
      </c>
      <c r="G85" s="825"/>
      <c r="H85" s="827"/>
      <c r="I85" s="825"/>
      <c r="J85" s="827"/>
      <c r="K85" s="452"/>
      <c r="L85" s="453"/>
    </row>
    <row r="86" spans="1:12" ht="30" x14ac:dyDescent="0.25">
      <c r="A86" s="480" t="s">
        <v>2154</v>
      </c>
      <c r="B86" s="480" t="s">
        <v>2129</v>
      </c>
      <c r="C86" s="480" t="s">
        <v>2126</v>
      </c>
      <c r="D86" s="824" t="s">
        <v>2121</v>
      </c>
      <c r="E86" s="479" t="s">
        <v>2226</v>
      </c>
      <c r="F86" s="480" t="s">
        <v>2121</v>
      </c>
      <c r="G86" s="824" t="s">
        <v>2233</v>
      </c>
      <c r="H86" s="826" t="s">
        <v>2234</v>
      </c>
      <c r="I86" s="824" t="s">
        <v>2121</v>
      </c>
      <c r="J86" s="826" t="s">
        <v>2121</v>
      </c>
      <c r="K86" s="452"/>
      <c r="L86" s="453"/>
    </row>
    <row r="87" spans="1:12" ht="45" x14ac:dyDescent="0.25">
      <c r="A87" s="824" t="s">
        <v>2154</v>
      </c>
      <c r="B87" s="824" t="s">
        <v>2129</v>
      </c>
      <c r="C87" s="824" t="s">
        <v>2163</v>
      </c>
      <c r="D87" s="828"/>
      <c r="E87" s="479" t="s">
        <v>2229</v>
      </c>
      <c r="F87" s="480" t="s">
        <v>2230</v>
      </c>
      <c r="G87" s="828"/>
      <c r="H87" s="829"/>
      <c r="I87" s="828"/>
      <c r="J87" s="829"/>
      <c r="K87" s="452"/>
      <c r="L87" s="453"/>
    </row>
    <row r="88" spans="1:12" ht="45" x14ac:dyDescent="0.25">
      <c r="A88" s="825"/>
      <c r="B88" s="825"/>
      <c r="C88" s="825"/>
      <c r="D88" s="825"/>
      <c r="E88" s="479" t="s">
        <v>2231</v>
      </c>
      <c r="F88" s="480" t="s">
        <v>2232</v>
      </c>
      <c r="G88" s="825"/>
      <c r="H88" s="827"/>
      <c r="I88" s="825"/>
      <c r="J88" s="827"/>
      <c r="K88" s="452"/>
      <c r="L88" s="453"/>
    </row>
    <row r="89" spans="1:12" ht="30" x14ac:dyDescent="0.25">
      <c r="A89" s="480" t="s">
        <v>2154</v>
      </c>
      <c r="B89" s="480" t="s">
        <v>2129</v>
      </c>
      <c r="C89" s="480" t="s">
        <v>2164</v>
      </c>
      <c r="D89" s="824" t="s">
        <v>2121</v>
      </c>
      <c r="E89" s="479" t="s">
        <v>2226</v>
      </c>
      <c r="F89" s="480" t="s">
        <v>2121</v>
      </c>
      <c r="G89" s="824" t="s">
        <v>2233</v>
      </c>
      <c r="H89" s="826" t="s">
        <v>2234</v>
      </c>
      <c r="I89" s="824" t="s">
        <v>2121</v>
      </c>
      <c r="J89" s="826" t="s">
        <v>2121</v>
      </c>
      <c r="K89" s="452"/>
      <c r="L89" s="453"/>
    </row>
    <row r="90" spans="1:12" ht="45" x14ac:dyDescent="0.25">
      <c r="A90" s="824" t="s">
        <v>2154</v>
      </c>
      <c r="B90" s="824" t="s">
        <v>2129</v>
      </c>
      <c r="C90" s="824" t="s">
        <v>2126</v>
      </c>
      <c r="D90" s="828"/>
      <c r="E90" s="479" t="s">
        <v>2229</v>
      </c>
      <c r="F90" s="480" t="s">
        <v>2230</v>
      </c>
      <c r="G90" s="828"/>
      <c r="H90" s="829"/>
      <c r="I90" s="828"/>
      <c r="J90" s="829"/>
      <c r="K90" s="452"/>
      <c r="L90" s="453"/>
    </row>
    <row r="91" spans="1:12" ht="45" x14ac:dyDescent="0.25">
      <c r="A91" s="825"/>
      <c r="B91" s="825"/>
      <c r="C91" s="825"/>
      <c r="D91" s="825"/>
      <c r="E91" s="479" t="s">
        <v>2231</v>
      </c>
      <c r="F91" s="480" t="s">
        <v>2232</v>
      </c>
      <c r="G91" s="825"/>
      <c r="H91" s="827"/>
      <c r="I91" s="825"/>
      <c r="J91" s="827"/>
      <c r="K91" s="452"/>
      <c r="L91" s="453"/>
    </row>
    <row r="92" spans="1:12" ht="30" x14ac:dyDescent="0.25">
      <c r="A92" s="480" t="s">
        <v>2154</v>
      </c>
      <c r="B92" s="480" t="s">
        <v>2129</v>
      </c>
      <c r="C92" s="480" t="s">
        <v>2165</v>
      </c>
      <c r="D92" s="824" t="s">
        <v>2121</v>
      </c>
      <c r="E92" s="479" t="s">
        <v>2226</v>
      </c>
      <c r="F92" s="480" t="s">
        <v>2121</v>
      </c>
      <c r="G92" s="824" t="s">
        <v>2233</v>
      </c>
      <c r="H92" s="826" t="s">
        <v>2234</v>
      </c>
      <c r="I92" s="824" t="s">
        <v>2121</v>
      </c>
      <c r="J92" s="826" t="s">
        <v>2121</v>
      </c>
      <c r="K92" s="452"/>
      <c r="L92" s="453"/>
    </row>
    <row r="93" spans="1:12" ht="45" x14ac:dyDescent="0.25">
      <c r="A93" s="824" t="s">
        <v>2154</v>
      </c>
      <c r="B93" s="824" t="s">
        <v>2129</v>
      </c>
      <c r="C93" s="824" t="s">
        <v>2164</v>
      </c>
      <c r="D93" s="828"/>
      <c r="E93" s="479" t="s">
        <v>2229</v>
      </c>
      <c r="F93" s="480" t="s">
        <v>2230</v>
      </c>
      <c r="G93" s="828"/>
      <c r="H93" s="829"/>
      <c r="I93" s="828"/>
      <c r="J93" s="829"/>
      <c r="K93" s="452"/>
      <c r="L93" s="453"/>
    </row>
    <row r="94" spans="1:12" ht="45" x14ac:dyDescent="0.25">
      <c r="A94" s="825"/>
      <c r="B94" s="825"/>
      <c r="C94" s="825"/>
      <c r="D94" s="825"/>
      <c r="E94" s="479" t="s">
        <v>2231</v>
      </c>
      <c r="F94" s="480" t="s">
        <v>2232</v>
      </c>
      <c r="G94" s="825"/>
      <c r="H94" s="827"/>
      <c r="I94" s="825"/>
      <c r="J94" s="827"/>
      <c r="K94" s="452"/>
      <c r="L94" s="453"/>
    </row>
    <row r="95" spans="1:12" ht="30" x14ac:dyDescent="0.25">
      <c r="A95" s="821" t="s">
        <v>2204</v>
      </c>
      <c r="B95" s="822"/>
      <c r="C95" s="823"/>
      <c r="D95" s="824" t="s">
        <v>2121</v>
      </c>
      <c r="E95" s="479" t="s">
        <v>2235</v>
      </c>
      <c r="F95" s="480" t="s">
        <v>2236</v>
      </c>
      <c r="G95" s="824" t="s">
        <v>2237</v>
      </c>
      <c r="H95" s="826" t="s">
        <v>2238</v>
      </c>
      <c r="I95" s="824" t="s">
        <v>2121</v>
      </c>
      <c r="J95" s="826" t="s">
        <v>2121</v>
      </c>
      <c r="K95" s="452"/>
      <c r="L95" s="453"/>
    </row>
    <row r="96" spans="1:12" x14ac:dyDescent="0.25">
      <c r="A96" s="821" t="s">
        <v>2217</v>
      </c>
      <c r="B96" s="822"/>
      <c r="C96" s="823"/>
      <c r="D96" s="828"/>
      <c r="E96" s="479" t="s">
        <v>2239</v>
      </c>
      <c r="F96" s="480" t="s">
        <v>2240</v>
      </c>
      <c r="G96" s="828"/>
      <c r="H96" s="829"/>
      <c r="I96" s="828"/>
      <c r="J96" s="829"/>
      <c r="K96" s="452"/>
      <c r="L96" s="453"/>
    </row>
    <row r="97" spans="1:12" x14ac:dyDescent="0.25">
      <c r="A97" s="480" t="s">
        <v>2125</v>
      </c>
      <c r="B97" s="480" t="s">
        <v>2119</v>
      </c>
      <c r="C97" s="480" t="s">
        <v>2126</v>
      </c>
      <c r="D97" s="825"/>
      <c r="E97" s="479" t="s">
        <v>94</v>
      </c>
      <c r="F97" s="480" t="s">
        <v>2241</v>
      </c>
      <c r="G97" s="825"/>
      <c r="H97" s="827"/>
      <c r="I97" s="825"/>
      <c r="J97" s="827"/>
      <c r="K97" s="452"/>
      <c r="L97" s="453"/>
    </row>
  </sheetData>
  <mergeCells count="209">
    <mergeCell ref="D92:D94"/>
    <mergeCell ref="G92:G94"/>
    <mergeCell ref="H92:H94"/>
    <mergeCell ref="I92:I94"/>
    <mergeCell ref="J92:J94"/>
    <mergeCell ref="H95:H97"/>
    <mergeCell ref="I95:I97"/>
    <mergeCell ref="J95:J97"/>
    <mergeCell ref="A96:C96"/>
    <mergeCell ref="A93:A94"/>
    <mergeCell ref="B93:B94"/>
    <mergeCell ref="C93:C94"/>
    <mergeCell ref="A95:C95"/>
    <mergeCell ref="D95:D97"/>
    <mergeCell ref="G95:G97"/>
    <mergeCell ref="A87:A88"/>
    <mergeCell ref="B87:B88"/>
    <mergeCell ref="C87:C88"/>
    <mergeCell ref="D89:D91"/>
    <mergeCell ref="G89:G91"/>
    <mergeCell ref="H89:H91"/>
    <mergeCell ref="I83:I85"/>
    <mergeCell ref="J83:J85"/>
    <mergeCell ref="A84:A85"/>
    <mergeCell ref="B84:B85"/>
    <mergeCell ref="C84:C85"/>
    <mergeCell ref="D86:D88"/>
    <mergeCell ref="G86:G88"/>
    <mergeCell ref="H86:H88"/>
    <mergeCell ref="I86:I88"/>
    <mergeCell ref="J86:J88"/>
    <mergeCell ref="I89:I91"/>
    <mergeCell ref="J89:J91"/>
    <mergeCell ref="A90:A91"/>
    <mergeCell ref="B90:B91"/>
    <mergeCell ref="C90:C91"/>
    <mergeCell ref="A81:A82"/>
    <mergeCell ref="B81:B82"/>
    <mergeCell ref="C81:C82"/>
    <mergeCell ref="D83:D85"/>
    <mergeCell ref="G83:G85"/>
    <mergeCell ref="H83:H85"/>
    <mergeCell ref="J77:J79"/>
    <mergeCell ref="D80:D82"/>
    <mergeCell ref="G80:G82"/>
    <mergeCell ref="H80:H82"/>
    <mergeCell ref="I80:I82"/>
    <mergeCell ref="J80:J82"/>
    <mergeCell ref="I74:I76"/>
    <mergeCell ref="J74:J76"/>
    <mergeCell ref="A77:A79"/>
    <mergeCell ref="B77:B79"/>
    <mergeCell ref="C77:C79"/>
    <mergeCell ref="D77:D79"/>
    <mergeCell ref="G77:G79"/>
    <mergeCell ref="H77:H79"/>
    <mergeCell ref="I77:I79"/>
    <mergeCell ref="A74:A76"/>
    <mergeCell ref="B74:B76"/>
    <mergeCell ref="C74:C76"/>
    <mergeCell ref="D74:D76"/>
    <mergeCell ref="G74:G76"/>
    <mergeCell ref="D69:D70"/>
    <mergeCell ref="G69:G70"/>
    <mergeCell ref="H69:H70"/>
    <mergeCell ref="H74:H76"/>
    <mergeCell ref="I69:I70"/>
    <mergeCell ref="J69:J70"/>
    <mergeCell ref="D71:D73"/>
    <mergeCell ref="G71:G73"/>
    <mergeCell ref="H71:H73"/>
    <mergeCell ref="I71:I73"/>
    <mergeCell ref="J71:J73"/>
    <mergeCell ref="A67:C67"/>
    <mergeCell ref="D67:D68"/>
    <mergeCell ref="G67:G68"/>
    <mergeCell ref="H67:H68"/>
    <mergeCell ref="I67:I68"/>
    <mergeCell ref="J67:J68"/>
    <mergeCell ref="A68:C68"/>
    <mergeCell ref="A72:C73"/>
    <mergeCell ref="A65:C65"/>
    <mergeCell ref="D65:D66"/>
    <mergeCell ref="G65:G66"/>
    <mergeCell ref="H65:H66"/>
    <mergeCell ref="I65:I66"/>
    <mergeCell ref="J65:J66"/>
    <mergeCell ref="A66:C66"/>
    <mergeCell ref="I61:I62"/>
    <mergeCell ref="J61:J62"/>
    <mergeCell ref="A62:C62"/>
    <mergeCell ref="A63:C63"/>
    <mergeCell ref="D63:D64"/>
    <mergeCell ref="G63:G64"/>
    <mergeCell ref="H63:H64"/>
    <mergeCell ref="I63:I64"/>
    <mergeCell ref="J63:J64"/>
    <mergeCell ref="A64:C64"/>
    <mergeCell ref="G54:G55"/>
    <mergeCell ref="H54:H55"/>
    <mergeCell ref="A61:C61"/>
    <mergeCell ref="D61:D62"/>
    <mergeCell ref="G61:G62"/>
    <mergeCell ref="H61:H62"/>
    <mergeCell ref="A54:A55"/>
    <mergeCell ref="B54:B55"/>
    <mergeCell ref="C54:C55"/>
    <mergeCell ref="D54:D55"/>
    <mergeCell ref="E54:E55"/>
    <mergeCell ref="F54:F55"/>
    <mergeCell ref="H50:H51"/>
    <mergeCell ref="D52:D53"/>
    <mergeCell ref="E52:E53"/>
    <mergeCell ref="F52:F53"/>
    <mergeCell ref="G52:G53"/>
    <mergeCell ref="H52:H53"/>
    <mergeCell ref="H42:H49"/>
    <mergeCell ref="I42:I49"/>
    <mergeCell ref="J42:J49"/>
    <mergeCell ref="A50:A53"/>
    <mergeCell ref="B50:B53"/>
    <mergeCell ref="C50:C53"/>
    <mergeCell ref="D50:D51"/>
    <mergeCell ref="E50:E51"/>
    <mergeCell ref="F50:F51"/>
    <mergeCell ref="G50:G51"/>
    <mergeCell ref="D39:D41"/>
    <mergeCell ref="G39:G41"/>
    <mergeCell ref="H39:H41"/>
    <mergeCell ref="I39:I41"/>
    <mergeCell ref="J39:J41"/>
    <mergeCell ref="A42:A49"/>
    <mergeCell ref="B42:B49"/>
    <mergeCell ref="C42:C49"/>
    <mergeCell ref="D42:D49"/>
    <mergeCell ref="G42:G49"/>
    <mergeCell ref="J27:J34"/>
    <mergeCell ref="A35:A38"/>
    <mergeCell ref="B35:B38"/>
    <mergeCell ref="C35:C38"/>
    <mergeCell ref="D35:D38"/>
    <mergeCell ref="G35:G38"/>
    <mergeCell ref="H35:H38"/>
    <mergeCell ref="I35:I38"/>
    <mergeCell ref="J35:J38"/>
    <mergeCell ref="I25:I26"/>
    <mergeCell ref="A27:A34"/>
    <mergeCell ref="B27:B34"/>
    <mergeCell ref="C27:C34"/>
    <mergeCell ref="D27:D34"/>
    <mergeCell ref="G27:G34"/>
    <mergeCell ref="H27:H34"/>
    <mergeCell ref="I27:I34"/>
    <mergeCell ref="A25:A26"/>
    <mergeCell ref="B25:B26"/>
    <mergeCell ref="C25:C26"/>
    <mergeCell ref="D25:D26"/>
    <mergeCell ref="G25:G26"/>
    <mergeCell ref="H25:H26"/>
    <mergeCell ref="G17:G20"/>
    <mergeCell ref="H17:H20"/>
    <mergeCell ref="I17:I20"/>
    <mergeCell ref="J17:J20"/>
    <mergeCell ref="G21:G24"/>
    <mergeCell ref="H21:H24"/>
    <mergeCell ref="I21:I24"/>
    <mergeCell ref="J21:J24"/>
    <mergeCell ref="I12:I13"/>
    <mergeCell ref="A14:A15"/>
    <mergeCell ref="B14:B15"/>
    <mergeCell ref="C14:C15"/>
    <mergeCell ref="D14:D15"/>
    <mergeCell ref="G14:G15"/>
    <mergeCell ref="H14:H15"/>
    <mergeCell ref="I14:I15"/>
    <mergeCell ref="A12:A13"/>
    <mergeCell ref="B12:B13"/>
    <mergeCell ref="C12:C13"/>
    <mergeCell ref="D12:D13"/>
    <mergeCell ref="G12:G13"/>
    <mergeCell ref="H12:H13"/>
    <mergeCell ref="I8:I9"/>
    <mergeCell ref="A10:A11"/>
    <mergeCell ref="B10:B11"/>
    <mergeCell ref="C10:C11"/>
    <mergeCell ref="D10:D11"/>
    <mergeCell ref="G10:G11"/>
    <mergeCell ref="H10:H11"/>
    <mergeCell ref="I10:I11"/>
    <mergeCell ref="A8:A9"/>
    <mergeCell ref="B8:B9"/>
    <mergeCell ref="C8:C9"/>
    <mergeCell ref="D8:D9"/>
    <mergeCell ref="G8:G9"/>
    <mergeCell ref="H8:H9"/>
    <mergeCell ref="J3:J4"/>
    <mergeCell ref="A6:A7"/>
    <mergeCell ref="B6:B7"/>
    <mergeCell ref="C6:C7"/>
    <mergeCell ref="D6:D7"/>
    <mergeCell ref="G6:G7"/>
    <mergeCell ref="H6:H7"/>
    <mergeCell ref="I6:I7"/>
    <mergeCell ref="A1:E1"/>
    <mergeCell ref="F1:I1"/>
    <mergeCell ref="F3:F4"/>
    <mergeCell ref="G3:G4"/>
    <mergeCell ref="H3:H4"/>
    <mergeCell ref="I3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7AF2-3FDA-4298-BD85-C310632079DE}">
  <dimension ref="B1:L380"/>
  <sheetViews>
    <sheetView workbookViewId="0">
      <selection activeCell="M10" sqref="M10"/>
    </sheetView>
  </sheetViews>
  <sheetFormatPr defaultRowHeight="15" x14ac:dyDescent="0.25"/>
  <cols>
    <col min="1" max="21" width="15.140625" customWidth="1"/>
  </cols>
  <sheetData>
    <row r="1" spans="2:12" ht="21" x14ac:dyDescent="0.35">
      <c r="F1" s="838" t="s">
        <v>2242</v>
      </c>
      <c r="G1" s="838"/>
      <c r="H1" s="838"/>
      <c r="I1" s="838"/>
    </row>
    <row r="4" spans="2:12" ht="26.25" x14ac:dyDescent="0.4">
      <c r="B4" s="326"/>
      <c r="C4" s="327" t="s">
        <v>95</v>
      </c>
      <c r="D4" s="327" t="s">
        <v>2243</v>
      </c>
      <c r="E4" s="836" t="s">
        <v>2244</v>
      </c>
      <c r="F4" s="837"/>
      <c r="G4" s="837"/>
      <c r="H4" s="837"/>
      <c r="I4" s="837"/>
      <c r="J4" s="837"/>
      <c r="K4" s="837"/>
      <c r="L4" s="328"/>
    </row>
    <row r="5" spans="2:12" ht="40.5" customHeight="1" thickBot="1" x14ac:dyDescent="0.3">
      <c r="B5" s="329"/>
      <c r="C5" s="330">
        <v>1</v>
      </c>
      <c r="D5" s="330">
        <v>2</v>
      </c>
      <c r="E5" s="330">
        <v>3</v>
      </c>
      <c r="F5" s="330">
        <v>4</v>
      </c>
      <c r="G5" s="330">
        <v>5</v>
      </c>
      <c r="H5" s="330">
        <v>6</v>
      </c>
      <c r="I5" s="331"/>
      <c r="J5" s="328"/>
      <c r="K5" s="328"/>
      <c r="L5" s="328"/>
    </row>
    <row r="6" spans="2:12" ht="40.5" customHeight="1" x14ac:dyDescent="0.25">
      <c r="B6" s="330" t="s">
        <v>2245</v>
      </c>
      <c r="C6" s="332" t="s">
        <v>2246</v>
      </c>
      <c r="D6" s="333" t="s">
        <v>2246</v>
      </c>
      <c r="E6" s="334" t="s">
        <v>2247</v>
      </c>
      <c r="F6" s="335" t="s">
        <v>2248</v>
      </c>
      <c r="G6" s="335" t="s">
        <v>2248</v>
      </c>
      <c r="H6" s="336" t="s">
        <v>2248</v>
      </c>
      <c r="I6" s="330" t="s">
        <v>2245</v>
      </c>
      <c r="J6" s="328"/>
      <c r="K6" s="328"/>
      <c r="L6" s="328"/>
    </row>
    <row r="7" spans="2:12" ht="40.5" customHeight="1" x14ac:dyDescent="0.25">
      <c r="B7" s="330" t="s">
        <v>2249</v>
      </c>
      <c r="C7" s="337" t="s">
        <v>2246</v>
      </c>
      <c r="D7" s="338" t="s">
        <v>2246</v>
      </c>
      <c r="E7" s="339" t="s">
        <v>2246</v>
      </c>
      <c r="F7" s="340" t="s">
        <v>2247</v>
      </c>
      <c r="G7" s="341" t="s">
        <v>2248</v>
      </c>
      <c r="H7" s="342" t="s">
        <v>2248</v>
      </c>
      <c r="I7" s="330" t="s">
        <v>2249</v>
      </c>
      <c r="J7" s="328"/>
      <c r="K7" s="328"/>
      <c r="L7" s="328"/>
    </row>
    <row r="8" spans="2:12" ht="40.5" customHeight="1" x14ac:dyDescent="0.25">
      <c r="B8" s="330" t="s">
        <v>2250</v>
      </c>
      <c r="C8" s="337" t="s">
        <v>2246</v>
      </c>
      <c r="D8" s="338" t="s">
        <v>2246</v>
      </c>
      <c r="E8" s="343" t="s">
        <v>2251</v>
      </c>
      <c r="F8" s="343" t="s">
        <v>2251</v>
      </c>
      <c r="G8" s="341" t="s">
        <v>2248</v>
      </c>
      <c r="H8" s="342" t="s">
        <v>2248</v>
      </c>
      <c r="I8" s="330" t="s">
        <v>2250</v>
      </c>
      <c r="J8" s="328"/>
      <c r="K8" s="328"/>
      <c r="L8" s="328"/>
    </row>
    <row r="9" spans="2:12" ht="40.5" customHeight="1" x14ac:dyDescent="0.25">
      <c r="B9" s="330" t="s">
        <v>2252</v>
      </c>
      <c r="C9" s="344" t="s">
        <v>2253</v>
      </c>
      <c r="D9" s="345" t="s">
        <v>2253</v>
      </c>
      <c r="E9" s="343" t="s">
        <v>2251</v>
      </c>
      <c r="F9" s="343" t="s">
        <v>2251</v>
      </c>
      <c r="G9" s="346" t="s">
        <v>2254</v>
      </c>
      <c r="H9" s="347" t="s">
        <v>2254</v>
      </c>
      <c r="I9" s="330" t="s">
        <v>2252</v>
      </c>
      <c r="J9" s="328"/>
      <c r="K9" s="328"/>
      <c r="L9" s="328"/>
    </row>
    <row r="10" spans="2:12" ht="40.5" customHeight="1" x14ac:dyDescent="0.25">
      <c r="B10" s="330" t="s">
        <v>2255</v>
      </c>
      <c r="C10" s="344" t="s">
        <v>2253</v>
      </c>
      <c r="D10" s="345" t="s">
        <v>2253</v>
      </c>
      <c r="E10" s="348" t="s">
        <v>2253</v>
      </c>
      <c r="F10" s="340" t="s">
        <v>2247</v>
      </c>
      <c r="G10" s="346" t="s">
        <v>2254</v>
      </c>
      <c r="H10" s="347" t="s">
        <v>2254</v>
      </c>
      <c r="I10" s="330" t="s">
        <v>2255</v>
      </c>
      <c r="J10" s="328"/>
      <c r="K10" s="328"/>
      <c r="L10" s="328"/>
    </row>
    <row r="11" spans="2:12" ht="40.5" customHeight="1" thickBot="1" x14ac:dyDescent="0.3">
      <c r="B11" s="330" t="s">
        <v>2256</v>
      </c>
      <c r="C11" s="349" t="s">
        <v>2253</v>
      </c>
      <c r="D11" s="350" t="s">
        <v>2253</v>
      </c>
      <c r="E11" s="351" t="s">
        <v>2247</v>
      </c>
      <c r="F11" s="352" t="s">
        <v>2254</v>
      </c>
      <c r="G11" s="353" t="s">
        <v>2254</v>
      </c>
      <c r="H11" s="354" t="s">
        <v>2254</v>
      </c>
      <c r="I11" s="330" t="s">
        <v>2256</v>
      </c>
      <c r="J11" s="328"/>
      <c r="K11" s="328"/>
      <c r="L11" s="328"/>
    </row>
    <row r="12" spans="2:12" ht="40.5" customHeight="1" x14ac:dyDescent="0.25">
      <c r="B12" s="331"/>
      <c r="C12" s="330">
        <v>1</v>
      </c>
      <c r="D12" s="330">
        <v>2</v>
      </c>
      <c r="E12" s="330">
        <v>3</v>
      </c>
      <c r="F12" s="330">
        <v>4</v>
      </c>
      <c r="G12" s="330">
        <v>5</v>
      </c>
      <c r="H12" s="330">
        <v>6</v>
      </c>
      <c r="I12" s="331"/>
      <c r="J12" s="328"/>
      <c r="K12" s="328"/>
      <c r="L12" s="328"/>
    </row>
    <row r="15" spans="2:12" ht="26.25" x14ac:dyDescent="0.4">
      <c r="B15" s="326"/>
      <c r="C15" s="327" t="s">
        <v>110</v>
      </c>
      <c r="D15" s="327" t="s">
        <v>2243</v>
      </c>
      <c r="E15" s="836" t="s">
        <v>2244</v>
      </c>
      <c r="F15" s="837"/>
      <c r="G15" s="837"/>
      <c r="H15" s="837"/>
      <c r="I15" s="837"/>
      <c r="J15" s="837"/>
      <c r="K15" s="837"/>
      <c r="L15" s="328"/>
    </row>
    <row r="16" spans="2:12" ht="40.5" customHeight="1" thickBot="1" x14ac:dyDescent="0.3">
      <c r="B16" s="329"/>
      <c r="C16" s="330">
        <v>1</v>
      </c>
      <c r="D16" s="330">
        <v>2</v>
      </c>
      <c r="E16" s="330">
        <v>3</v>
      </c>
      <c r="F16" s="330">
        <v>4</v>
      </c>
      <c r="G16" s="330">
        <v>5</v>
      </c>
      <c r="H16" s="330">
        <v>6</v>
      </c>
      <c r="I16" s="331"/>
      <c r="J16" s="328"/>
      <c r="K16" s="328"/>
      <c r="L16" s="328"/>
    </row>
    <row r="17" spans="2:12" ht="40.5" customHeight="1" x14ac:dyDescent="0.25">
      <c r="B17" s="330" t="s">
        <v>2245</v>
      </c>
      <c r="C17" s="332" t="s">
        <v>2257</v>
      </c>
      <c r="D17" s="333" t="s">
        <v>2257</v>
      </c>
      <c r="E17" s="334" t="s">
        <v>2247</v>
      </c>
      <c r="F17" s="335" t="s">
        <v>2258</v>
      </c>
      <c r="G17" s="335" t="s">
        <v>2258</v>
      </c>
      <c r="H17" s="336" t="s">
        <v>2258</v>
      </c>
      <c r="I17" s="330" t="s">
        <v>2245</v>
      </c>
      <c r="J17" s="328"/>
      <c r="K17" s="328"/>
      <c r="L17" s="328"/>
    </row>
    <row r="18" spans="2:12" ht="40.5" customHeight="1" x14ac:dyDescent="0.25">
      <c r="B18" s="330" t="s">
        <v>2249</v>
      </c>
      <c r="C18" s="337" t="s">
        <v>2257</v>
      </c>
      <c r="D18" s="338" t="s">
        <v>2257</v>
      </c>
      <c r="E18" s="339" t="s">
        <v>2257</v>
      </c>
      <c r="F18" s="340" t="s">
        <v>2247</v>
      </c>
      <c r="G18" s="341" t="s">
        <v>2258</v>
      </c>
      <c r="H18" s="342" t="s">
        <v>2258</v>
      </c>
      <c r="I18" s="330" t="s">
        <v>2249</v>
      </c>
      <c r="J18" s="328"/>
      <c r="K18" s="328"/>
      <c r="L18" s="328"/>
    </row>
    <row r="19" spans="2:12" ht="40.5" customHeight="1" x14ac:dyDescent="0.25">
      <c r="B19" s="330" t="s">
        <v>2250</v>
      </c>
      <c r="C19" s="337" t="s">
        <v>2257</v>
      </c>
      <c r="D19" s="338" t="s">
        <v>2257</v>
      </c>
      <c r="E19" s="343" t="s">
        <v>2251</v>
      </c>
      <c r="F19" s="343" t="s">
        <v>2251</v>
      </c>
      <c r="G19" s="341" t="s">
        <v>2258</v>
      </c>
      <c r="H19" s="342" t="s">
        <v>2258</v>
      </c>
      <c r="I19" s="330" t="s">
        <v>2250</v>
      </c>
      <c r="J19" s="328"/>
      <c r="K19" s="328"/>
      <c r="L19" s="328"/>
    </row>
    <row r="20" spans="2:12" ht="40.5" customHeight="1" x14ac:dyDescent="0.25">
      <c r="B20" s="330" t="s">
        <v>2252</v>
      </c>
      <c r="C20" s="344" t="s">
        <v>2259</v>
      </c>
      <c r="D20" s="345" t="s">
        <v>2259</v>
      </c>
      <c r="E20" s="343" t="s">
        <v>2251</v>
      </c>
      <c r="F20" s="343" t="s">
        <v>2251</v>
      </c>
      <c r="G20" s="346" t="s">
        <v>2260</v>
      </c>
      <c r="H20" s="347" t="s">
        <v>2260</v>
      </c>
      <c r="I20" s="330" t="s">
        <v>2252</v>
      </c>
      <c r="J20" s="328"/>
      <c r="K20" s="328"/>
      <c r="L20" s="328"/>
    </row>
    <row r="21" spans="2:12" ht="40.5" customHeight="1" x14ac:dyDescent="0.25">
      <c r="B21" s="330" t="s">
        <v>2255</v>
      </c>
      <c r="C21" s="344" t="s">
        <v>2259</v>
      </c>
      <c r="D21" s="345" t="s">
        <v>2259</v>
      </c>
      <c r="E21" s="348" t="s">
        <v>2259</v>
      </c>
      <c r="F21" s="340" t="s">
        <v>2247</v>
      </c>
      <c r="G21" s="346" t="s">
        <v>2260</v>
      </c>
      <c r="H21" s="347" t="s">
        <v>2260</v>
      </c>
      <c r="I21" s="330" t="s">
        <v>2255</v>
      </c>
      <c r="J21" s="328"/>
      <c r="K21" s="328"/>
      <c r="L21" s="328"/>
    </row>
    <row r="22" spans="2:12" ht="40.5" customHeight="1" thickBot="1" x14ac:dyDescent="0.3">
      <c r="B22" s="330" t="s">
        <v>2256</v>
      </c>
      <c r="C22" s="349" t="s">
        <v>2259</v>
      </c>
      <c r="D22" s="350" t="s">
        <v>2259</v>
      </c>
      <c r="E22" s="351" t="s">
        <v>2247</v>
      </c>
      <c r="F22" s="352" t="s">
        <v>2260</v>
      </c>
      <c r="G22" s="353" t="s">
        <v>2260</v>
      </c>
      <c r="H22" s="354" t="s">
        <v>2260</v>
      </c>
      <c r="I22" s="330" t="s">
        <v>2256</v>
      </c>
      <c r="J22" s="328"/>
      <c r="K22" s="328"/>
      <c r="L22" s="328"/>
    </row>
    <row r="23" spans="2:12" ht="40.5" customHeight="1" x14ac:dyDescent="0.25">
      <c r="B23" s="331"/>
      <c r="C23" s="330">
        <v>1</v>
      </c>
      <c r="D23" s="330">
        <v>2</v>
      </c>
      <c r="E23" s="330">
        <v>3</v>
      </c>
      <c r="F23" s="330">
        <v>4</v>
      </c>
      <c r="G23" s="330">
        <v>5</v>
      </c>
      <c r="H23" s="330">
        <v>6</v>
      </c>
      <c r="I23" s="331"/>
      <c r="J23" s="328"/>
      <c r="K23" s="328"/>
      <c r="L23" s="328"/>
    </row>
    <row r="26" spans="2:12" ht="26.25" x14ac:dyDescent="0.4">
      <c r="B26" s="326"/>
      <c r="C26" s="327" t="s">
        <v>812</v>
      </c>
      <c r="D26" s="327" t="s">
        <v>2243</v>
      </c>
      <c r="E26" s="836" t="s">
        <v>2261</v>
      </c>
      <c r="F26" s="837"/>
      <c r="G26" s="837"/>
      <c r="H26" s="837"/>
      <c r="I26" s="837"/>
      <c r="J26" s="837"/>
      <c r="K26" s="837"/>
      <c r="L26" s="328"/>
    </row>
    <row r="27" spans="2:12" ht="40.5" customHeight="1" thickBot="1" x14ac:dyDescent="0.3">
      <c r="B27" s="355"/>
      <c r="C27" s="330">
        <v>1</v>
      </c>
      <c r="D27" s="330">
        <v>2</v>
      </c>
      <c r="E27" s="330">
        <v>3</v>
      </c>
      <c r="F27" s="330">
        <v>4</v>
      </c>
      <c r="G27" s="330">
        <v>5</v>
      </c>
      <c r="H27" s="330">
        <v>6</v>
      </c>
      <c r="I27" s="330">
        <v>7</v>
      </c>
      <c r="J27" s="330">
        <v>8</v>
      </c>
      <c r="K27" s="330">
        <v>9</v>
      </c>
      <c r="L27" s="356"/>
    </row>
    <row r="28" spans="2:12" ht="40.5" customHeight="1" thickTop="1" x14ac:dyDescent="0.25">
      <c r="B28" s="330" t="s">
        <v>2245</v>
      </c>
      <c r="C28" s="357" t="s">
        <v>2262</v>
      </c>
      <c r="D28" s="358" t="s">
        <v>2263</v>
      </c>
      <c r="E28" s="359" t="s">
        <v>2264</v>
      </c>
      <c r="F28" s="358" t="s">
        <v>2263</v>
      </c>
      <c r="G28" s="359" t="s">
        <v>2265</v>
      </c>
      <c r="H28" s="358" t="s">
        <v>2263</v>
      </c>
      <c r="I28" s="359" t="s">
        <v>2266</v>
      </c>
      <c r="J28" s="358" t="s">
        <v>2263</v>
      </c>
      <c r="K28" s="360" t="s">
        <v>2267</v>
      </c>
      <c r="L28" s="330" t="s">
        <v>2245</v>
      </c>
    </row>
    <row r="29" spans="2:12" ht="40.5" customHeight="1" x14ac:dyDescent="0.25">
      <c r="B29" s="330" t="s">
        <v>2249</v>
      </c>
      <c r="C29" s="361" t="s">
        <v>2263</v>
      </c>
      <c r="D29" s="362" t="s">
        <v>2268</v>
      </c>
      <c r="E29" s="346" t="s">
        <v>2263</v>
      </c>
      <c r="F29" s="362" t="s">
        <v>2269</v>
      </c>
      <c r="G29" s="346" t="s">
        <v>2263</v>
      </c>
      <c r="H29" s="362" t="s">
        <v>2270</v>
      </c>
      <c r="I29" s="346" t="s">
        <v>2263</v>
      </c>
      <c r="J29" s="362" t="s">
        <v>2271</v>
      </c>
      <c r="K29" s="363" t="s">
        <v>2263</v>
      </c>
      <c r="L29" s="330" t="s">
        <v>2249</v>
      </c>
    </row>
    <row r="30" spans="2:12" ht="40.5" customHeight="1" x14ac:dyDescent="0.25">
      <c r="B30" s="330" t="s">
        <v>2250</v>
      </c>
      <c r="C30" s="364" t="s">
        <v>2272</v>
      </c>
      <c r="D30" s="346" t="s">
        <v>2263</v>
      </c>
      <c r="E30" s="362" t="s">
        <v>2273</v>
      </c>
      <c r="F30" s="346" t="s">
        <v>2263</v>
      </c>
      <c r="G30" s="362" t="s">
        <v>2274</v>
      </c>
      <c r="H30" s="346" t="s">
        <v>2263</v>
      </c>
      <c r="I30" s="362" t="s">
        <v>2275</v>
      </c>
      <c r="J30" s="346" t="s">
        <v>2263</v>
      </c>
      <c r="K30" s="365" t="s">
        <v>2276</v>
      </c>
      <c r="L30" s="330" t="s">
        <v>2250</v>
      </c>
    </row>
    <row r="31" spans="2:12" ht="40.5" customHeight="1" x14ac:dyDescent="0.25">
      <c r="B31" s="330" t="s">
        <v>2252</v>
      </c>
      <c r="C31" s="361" t="s">
        <v>2263</v>
      </c>
      <c r="D31" s="362" t="s">
        <v>2277</v>
      </c>
      <c r="E31" s="346" t="s">
        <v>2263</v>
      </c>
      <c r="F31" s="362" t="s">
        <v>2278</v>
      </c>
      <c r="G31" s="346" t="s">
        <v>2263</v>
      </c>
      <c r="H31" s="362" t="s">
        <v>2279</v>
      </c>
      <c r="I31" s="346" t="s">
        <v>2263</v>
      </c>
      <c r="J31" s="362" t="s">
        <v>2280</v>
      </c>
      <c r="K31" s="363" t="s">
        <v>2263</v>
      </c>
      <c r="L31" s="330" t="s">
        <v>2252</v>
      </c>
    </row>
    <row r="32" spans="2:12" ht="40.5" customHeight="1" x14ac:dyDescent="0.25">
      <c r="B32" s="330" t="s">
        <v>2255</v>
      </c>
      <c r="C32" s="364" t="s">
        <v>2281</v>
      </c>
      <c r="D32" s="346" t="s">
        <v>2263</v>
      </c>
      <c r="E32" s="362" t="s">
        <v>2282</v>
      </c>
      <c r="F32" s="346" t="s">
        <v>2263</v>
      </c>
      <c r="G32" s="362" t="s">
        <v>2283</v>
      </c>
      <c r="H32" s="346" t="s">
        <v>2263</v>
      </c>
      <c r="I32" s="362" t="s">
        <v>2284</v>
      </c>
      <c r="J32" s="346" t="s">
        <v>2263</v>
      </c>
      <c r="K32" s="365" t="s">
        <v>2285</v>
      </c>
      <c r="L32" s="330" t="s">
        <v>2255</v>
      </c>
    </row>
    <row r="33" spans="2:12" ht="40.5" customHeight="1" x14ac:dyDescent="0.25">
      <c r="B33" s="330" t="s">
        <v>2256</v>
      </c>
      <c r="C33" s="361" t="s">
        <v>2263</v>
      </c>
      <c r="D33" s="362" t="s">
        <v>2286</v>
      </c>
      <c r="E33" s="346" t="s">
        <v>2263</v>
      </c>
      <c r="F33" s="362" t="s">
        <v>2287</v>
      </c>
      <c r="G33" s="346" t="s">
        <v>2263</v>
      </c>
      <c r="H33" s="362" t="s">
        <v>2288</v>
      </c>
      <c r="I33" s="346" t="s">
        <v>2263</v>
      </c>
      <c r="J33" s="362" t="s">
        <v>2289</v>
      </c>
      <c r="K33" s="363" t="s">
        <v>2263</v>
      </c>
      <c r="L33" s="330" t="s">
        <v>2256</v>
      </c>
    </row>
    <row r="34" spans="2:12" ht="40.5" customHeight="1" x14ac:dyDescent="0.25">
      <c r="B34" s="330" t="s">
        <v>2290</v>
      </c>
      <c r="C34" s="364" t="s">
        <v>2291</v>
      </c>
      <c r="D34" s="346" t="s">
        <v>2263</v>
      </c>
      <c r="E34" s="362" t="s">
        <v>2292</v>
      </c>
      <c r="F34" s="346" t="s">
        <v>2263</v>
      </c>
      <c r="G34" s="362" t="s">
        <v>2293</v>
      </c>
      <c r="H34" s="346" t="s">
        <v>2263</v>
      </c>
      <c r="I34" s="362" t="s">
        <v>2291</v>
      </c>
      <c r="J34" s="346" t="s">
        <v>2263</v>
      </c>
      <c r="K34" s="365" t="s">
        <v>2294</v>
      </c>
      <c r="L34" s="330" t="s">
        <v>2290</v>
      </c>
    </row>
    <row r="35" spans="2:12" ht="40.5" customHeight="1" thickBot="1" x14ac:dyDescent="0.3">
      <c r="B35" s="330" t="s">
        <v>2295</v>
      </c>
      <c r="C35" s="366" t="s">
        <v>2263</v>
      </c>
      <c r="D35" s="367" t="s">
        <v>2296</v>
      </c>
      <c r="E35" s="368" t="s">
        <v>2263</v>
      </c>
      <c r="F35" s="367" t="s">
        <v>2297</v>
      </c>
      <c r="G35" s="368" t="s">
        <v>2263</v>
      </c>
      <c r="H35" s="367" t="s">
        <v>2291</v>
      </c>
      <c r="I35" s="368" t="s">
        <v>2263</v>
      </c>
      <c r="J35" s="367" t="s">
        <v>2298</v>
      </c>
      <c r="K35" s="369" t="s">
        <v>2263</v>
      </c>
      <c r="L35" s="330" t="s">
        <v>2295</v>
      </c>
    </row>
    <row r="36" spans="2:12" ht="40.5" customHeight="1" thickTop="1" x14ac:dyDescent="0.25">
      <c r="B36" s="370"/>
      <c r="C36" s="371">
        <v>1</v>
      </c>
      <c r="D36" s="372">
        <v>2</v>
      </c>
      <c r="E36" s="371">
        <v>3</v>
      </c>
      <c r="F36" s="372">
        <v>4</v>
      </c>
      <c r="G36" s="371">
        <v>5</v>
      </c>
      <c r="H36" s="372">
        <v>6</v>
      </c>
      <c r="I36" s="371">
        <v>7</v>
      </c>
      <c r="J36" s="372">
        <v>8</v>
      </c>
      <c r="K36" s="371">
        <v>9</v>
      </c>
      <c r="L36" s="370"/>
    </row>
    <row r="39" spans="2:12" ht="26.25" x14ac:dyDescent="0.4">
      <c r="B39" s="326"/>
      <c r="C39" s="327" t="s">
        <v>778</v>
      </c>
      <c r="D39" s="327" t="s">
        <v>2243</v>
      </c>
      <c r="E39" s="836" t="s">
        <v>2261</v>
      </c>
      <c r="F39" s="837"/>
      <c r="G39" s="837"/>
      <c r="H39" s="837"/>
      <c r="I39" s="837"/>
      <c r="J39" s="837"/>
      <c r="K39" s="837"/>
      <c r="L39" s="328"/>
    </row>
    <row r="40" spans="2:12" ht="40.5" customHeight="1" thickBot="1" x14ac:dyDescent="0.3">
      <c r="B40" s="355"/>
      <c r="C40" s="330">
        <v>1</v>
      </c>
      <c r="D40" s="330">
        <v>2</v>
      </c>
      <c r="E40" s="330">
        <v>3</v>
      </c>
      <c r="F40" s="330">
        <v>4</v>
      </c>
      <c r="G40" s="330">
        <v>5</v>
      </c>
      <c r="H40" s="330">
        <v>6</v>
      </c>
      <c r="I40" s="330">
        <v>7</v>
      </c>
      <c r="J40" s="330">
        <v>8</v>
      </c>
      <c r="K40" s="330">
        <v>9</v>
      </c>
      <c r="L40" s="356"/>
    </row>
    <row r="41" spans="2:12" ht="40.5" customHeight="1" thickTop="1" x14ac:dyDescent="0.25">
      <c r="B41" s="330" t="s">
        <v>2245</v>
      </c>
      <c r="C41" s="357" t="s">
        <v>2299</v>
      </c>
      <c r="D41" s="358" t="s">
        <v>2300</v>
      </c>
      <c r="E41" s="359" t="s">
        <v>2301</v>
      </c>
      <c r="F41" s="358" t="s">
        <v>2300</v>
      </c>
      <c r="G41" s="359" t="s">
        <v>2302</v>
      </c>
      <c r="H41" s="358" t="s">
        <v>2300</v>
      </c>
      <c r="I41" s="359" t="s">
        <v>2303</v>
      </c>
      <c r="J41" s="358" t="s">
        <v>2300</v>
      </c>
      <c r="K41" s="360" t="s">
        <v>2304</v>
      </c>
      <c r="L41" s="330" t="s">
        <v>2245</v>
      </c>
    </row>
    <row r="42" spans="2:12" ht="40.5" customHeight="1" x14ac:dyDescent="0.25">
      <c r="B42" s="330" t="s">
        <v>2249</v>
      </c>
      <c r="C42" s="361" t="s">
        <v>2300</v>
      </c>
      <c r="D42" s="362" t="s">
        <v>2305</v>
      </c>
      <c r="E42" s="346" t="s">
        <v>2300</v>
      </c>
      <c r="F42" s="362" t="s">
        <v>2306</v>
      </c>
      <c r="G42" s="346" t="s">
        <v>2300</v>
      </c>
      <c r="H42" s="362" t="s">
        <v>2307</v>
      </c>
      <c r="I42" s="346" t="s">
        <v>2300</v>
      </c>
      <c r="J42" s="362" t="s">
        <v>2308</v>
      </c>
      <c r="K42" s="363" t="s">
        <v>2300</v>
      </c>
      <c r="L42" s="330" t="s">
        <v>2249</v>
      </c>
    </row>
    <row r="43" spans="2:12" ht="40.5" customHeight="1" x14ac:dyDescent="0.25">
      <c r="B43" s="330" t="s">
        <v>2250</v>
      </c>
      <c r="C43" s="364" t="s">
        <v>2309</v>
      </c>
      <c r="D43" s="346" t="s">
        <v>2300</v>
      </c>
      <c r="E43" s="362" t="s">
        <v>2310</v>
      </c>
      <c r="F43" s="346" t="s">
        <v>2300</v>
      </c>
      <c r="G43" s="362" t="s">
        <v>2311</v>
      </c>
      <c r="H43" s="346" t="s">
        <v>2300</v>
      </c>
      <c r="I43" s="362" t="s">
        <v>2312</v>
      </c>
      <c r="J43" s="346" t="s">
        <v>2300</v>
      </c>
      <c r="K43" s="365" t="s">
        <v>2313</v>
      </c>
      <c r="L43" s="330" t="s">
        <v>2250</v>
      </c>
    </row>
    <row r="44" spans="2:12" ht="40.5" customHeight="1" x14ac:dyDescent="0.25">
      <c r="B44" s="330" t="s">
        <v>2252</v>
      </c>
      <c r="C44" s="361" t="s">
        <v>2300</v>
      </c>
      <c r="D44" s="362" t="s">
        <v>2314</v>
      </c>
      <c r="E44" s="346" t="s">
        <v>2300</v>
      </c>
      <c r="F44" s="362" t="s">
        <v>2315</v>
      </c>
      <c r="G44" s="346" t="s">
        <v>2300</v>
      </c>
      <c r="H44" s="362" t="s">
        <v>2316</v>
      </c>
      <c r="I44" s="346" t="s">
        <v>2300</v>
      </c>
      <c r="J44" s="362" t="s">
        <v>2317</v>
      </c>
      <c r="K44" s="363" t="s">
        <v>2300</v>
      </c>
      <c r="L44" s="330" t="s">
        <v>2252</v>
      </c>
    </row>
    <row r="45" spans="2:12" ht="40.5" customHeight="1" x14ac:dyDescent="0.25">
      <c r="B45" s="330" t="s">
        <v>2255</v>
      </c>
      <c r="C45" s="364" t="s">
        <v>2318</v>
      </c>
      <c r="D45" s="346" t="s">
        <v>2300</v>
      </c>
      <c r="E45" s="362" t="s">
        <v>2319</v>
      </c>
      <c r="F45" s="346" t="s">
        <v>2300</v>
      </c>
      <c r="G45" s="362" t="s">
        <v>2320</v>
      </c>
      <c r="H45" s="346" t="s">
        <v>2300</v>
      </c>
      <c r="I45" s="362" t="s">
        <v>2321</v>
      </c>
      <c r="J45" s="346" t="s">
        <v>2300</v>
      </c>
      <c r="K45" s="365" t="s">
        <v>2322</v>
      </c>
      <c r="L45" s="330" t="s">
        <v>2255</v>
      </c>
    </row>
    <row r="46" spans="2:12" ht="40.5" customHeight="1" x14ac:dyDescent="0.25">
      <c r="B46" s="330" t="s">
        <v>2256</v>
      </c>
      <c r="C46" s="361" t="s">
        <v>2300</v>
      </c>
      <c r="D46" s="362" t="s">
        <v>2323</v>
      </c>
      <c r="E46" s="346" t="s">
        <v>2300</v>
      </c>
      <c r="F46" s="362" t="s">
        <v>2324</v>
      </c>
      <c r="G46" s="346" t="s">
        <v>2300</v>
      </c>
      <c r="H46" s="362" t="s">
        <v>2325</v>
      </c>
      <c r="I46" s="346" t="s">
        <v>2300</v>
      </c>
      <c r="J46" s="362" t="s">
        <v>2326</v>
      </c>
      <c r="K46" s="363" t="s">
        <v>2300</v>
      </c>
      <c r="L46" s="330" t="s">
        <v>2256</v>
      </c>
    </row>
    <row r="47" spans="2:12" ht="40.5" customHeight="1" x14ac:dyDescent="0.25">
      <c r="B47" s="330" t="s">
        <v>2290</v>
      </c>
      <c r="C47" s="364" t="s">
        <v>2327</v>
      </c>
      <c r="D47" s="346" t="s">
        <v>2300</v>
      </c>
      <c r="E47" s="362" t="s">
        <v>2328</v>
      </c>
      <c r="F47" s="346" t="s">
        <v>2300</v>
      </c>
      <c r="G47" s="362" t="s">
        <v>2329</v>
      </c>
      <c r="H47" s="346" t="s">
        <v>2300</v>
      </c>
      <c r="I47" s="362" t="s">
        <v>2327</v>
      </c>
      <c r="J47" s="346" t="s">
        <v>2300</v>
      </c>
      <c r="K47" s="365" t="s">
        <v>2330</v>
      </c>
      <c r="L47" s="330" t="s">
        <v>2290</v>
      </c>
    </row>
    <row r="48" spans="2:12" ht="40.5" customHeight="1" thickBot="1" x14ac:dyDescent="0.3">
      <c r="B48" s="330" t="s">
        <v>2295</v>
      </c>
      <c r="C48" s="366" t="s">
        <v>2300</v>
      </c>
      <c r="D48" s="367" t="s">
        <v>2331</v>
      </c>
      <c r="E48" s="368" t="s">
        <v>2300</v>
      </c>
      <c r="F48" s="367" t="s">
        <v>2332</v>
      </c>
      <c r="G48" s="368" t="s">
        <v>2300</v>
      </c>
      <c r="H48" s="367" t="s">
        <v>2327</v>
      </c>
      <c r="I48" s="368" t="s">
        <v>2300</v>
      </c>
      <c r="J48" s="367" t="s">
        <v>2333</v>
      </c>
      <c r="K48" s="369" t="s">
        <v>2300</v>
      </c>
      <c r="L48" s="330" t="s">
        <v>2295</v>
      </c>
    </row>
    <row r="49" spans="2:12" ht="40.5" customHeight="1" thickTop="1" x14ac:dyDescent="0.25">
      <c r="B49" s="370"/>
      <c r="C49" s="371">
        <v>1</v>
      </c>
      <c r="D49" s="372">
        <v>2</v>
      </c>
      <c r="E49" s="371">
        <v>3</v>
      </c>
      <c r="F49" s="372">
        <v>4</v>
      </c>
      <c r="G49" s="371">
        <v>5</v>
      </c>
      <c r="H49" s="372">
        <v>6</v>
      </c>
      <c r="I49" s="371">
        <v>7</v>
      </c>
      <c r="J49" s="372">
        <v>8</v>
      </c>
      <c r="K49" s="371">
        <v>9</v>
      </c>
      <c r="L49" s="370"/>
    </row>
    <row r="52" spans="2:12" ht="26.25" x14ac:dyDescent="0.4">
      <c r="B52" s="326"/>
      <c r="C52" s="327" t="s">
        <v>744</v>
      </c>
      <c r="D52" s="327" t="s">
        <v>2243</v>
      </c>
      <c r="E52" s="836" t="s">
        <v>2261</v>
      </c>
      <c r="F52" s="837"/>
      <c r="G52" s="837"/>
      <c r="H52" s="837"/>
      <c r="I52" s="837"/>
      <c r="J52" s="837"/>
      <c r="K52" s="837"/>
      <c r="L52" s="328"/>
    </row>
    <row r="53" spans="2:12" ht="40.5" customHeight="1" thickBot="1" x14ac:dyDescent="0.3">
      <c r="B53" s="355"/>
      <c r="C53" s="330">
        <v>1</v>
      </c>
      <c r="D53" s="330">
        <v>2</v>
      </c>
      <c r="E53" s="330">
        <v>3</v>
      </c>
      <c r="F53" s="330">
        <v>4</v>
      </c>
      <c r="G53" s="330">
        <v>5</v>
      </c>
      <c r="H53" s="330">
        <v>6</v>
      </c>
      <c r="I53" s="330">
        <v>7</v>
      </c>
      <c r="J53" s="330">
        <v>8</v>
      </c>
      <c r="K53" s="330">
        <v>9</v>
      </c>
      <c r="L53" s="356"/>
    </row>
    <row r="54" spans="2:12" ht="40.5" customHeight="1" thickTop="1" x14ac:dyDescent="0.25">
      <c r="B54" s="330" t="s">
        <v>2245</v>
      </c>
      <c r="C54" s="357" t="s">
        <v>2334</v>
      </c>
      <c r="D54" s="358" t="s">
        <v>2335</v>
      </c>
      <c r="E54" s="359" t="s">
        <v>2336</v>
      </c>
      <c r="F54" s="358" t="s">
        <v>2335</v>
      </c>
      <c r="G54" s="359" t="s">
        <v>2337</v>
      </c>
      <c r="H54" s="358" t="s">
        <v>2335</v>
      </c>
      <c r="I54" s="359" t="s">
        <v>2338</v>
      </c>
      <c r="J54" s="358" t="s">
        <v>2335</v>
      </c>
      <c r="K54" s="360" t="s">
        <v>2339</v>
      </c>
      <c r="L54" s="330" t="s">
        <v>2245</v>
      </c>
    </row>
    <row r="55" spans="2:12" ht="40.5" customHeight="1" x14ac:dyDescent="0.25">
      <c r="B55" s="330" t="s">
        <v>2249</v>
      </c>
      <c r="C55" s="361" t="s">
        <v>2335</v>
      </c>
      <c r="D55" s="362" t="s">
        <v>2340</v>
      </c>
      <c r="E55" s="346" t="s">
        <v>2335</v>
      </c>
      <c r="F55" s="362" t="s">
        <v>2341</v>
      </c>
      <c r="G55" s="346" t="s">
        <v>2335</v>
      </c>
      <c r="H55" s="362" t="s">
        <v>2342</v>
      </c>
      <c r="I55" s="346" t="s">
        <v>2335</v>
      </c>
      <c r="J55" s="362" t="s">
        <v>2343</v>
      </c>
      <c r="K55" s="363" t="s">
        <v>2335</v>
      </c>
      <c r="L55" s="330" t="s">
        <v>2249</v>
      </c>
    </row>
    <row r="56" spans="2:12" ht="40.5" customHeight="1" x14ac:dyDescent="0.25">
      <c r="B56" s="330" t="s">
        <v>2250</v>
      </c>
      <c r="C56" s="364" t="s">
        <v>2344</v>
      </c>
      <c r="D56" s="346" t="s">
        <v>2335</v>
      </c>
      <c r="E56" s="362" t="s">
        <v>2345</v>
      </c>
      <c r="F56" s="346" t="s">
        <v>2335</v>
      </c>
      <c r="G56" s="362" t="s">
        <v>2346</v>
      </c>
      <c r="H56" s="346" t="s">
        <v>2335</v>
      </c>
      <c r="I56" s="362" t="s">
        <v>2347</v>
      </c>
      <c r="J56" s="346" t="s">
        <v>2335</v>
      </c>
      <c r="K56" s="365" t="s">
        <v>2348</v>
      </c>
      <c r="L56" s="330" t="s">
        <v>2250</v>
      </c>
    </row>
    <row r="57" spans="2:12" ht="40.5" customHeight="1" x14ac:dyDescent="0.25">
      <c r="B57" s="330" t="s">
        <v>2252</v>
      </c>
      <c r="C57" s="361" t="s">
        <v>2335</v>
      </c>
      <c r="D57" s="362" t="s">
        <v>2349</v>
      </c>
      <c r="E57" s="346" t="s">
        <v>2335</v>
      </c>
      <c r="F57" s="362" t="s">
        <v>2350</v>
      </c>
      <c r="G57" s="346" t="s">
        <v>2335</v>
      </c>
      <c r="H57" s="362" t="s">
        <v>2351</v>
      </c>
      <c r="I57" s="346" t="s">
        <v>2335</v>
      </c>
      <c r="J57" s="362" t="s">
        <v>2352</v>
      </c>
      <c r="K57" s="363" t="s">
        <v>2335</v>
      </c>
      <c r="L57" s="330" t="s">
        <v>2252</v>
      </c>
    </row>
    <row r="58" spans="2:12" ht="40.5" customHeight="1" x14ac:dyDescent="0.25">
      <c r="B58" s="330" t="s">
        <v>2255</v>
      </c>
      <c r="C58" s="364" t="s">
        <v>2353</v>
      </c>
      <c r="D58" s="346" t="s">
        <v>2335</v>
      </c>
      <c r="E58" s="362" t="s">
        <v>2354</v>
      </c>
      <c r="F58" s="346" t="s">
        <v>2335</v>
      </c>
      <c r="G58" s="362" t="s">
        <v>2355</v>
      </c>
      <c r="H58" s="346" t="s">
        <v>2335</v>
      </c>
      <c r="I58" s="362" t="s">
        <v>2356</v>
      </c>
      <c r="J58" s="346" t="s">
        <v>2335</v>
      </c>
      <c r="K58" s="365" t="s">
        <v>2357</v>
      </c>
      <c r="L58" s="330" t="s">
        <v>2255</v>
      </c>
    </row>
    <row r="59" spans="2:12" ht="40.5" customHeight="1" x14ac:dyDescent="0.25">
      <c r="B59" s="330" t="s">
        <v>2256</v>
      </c>
      <c r="C59" s="361" t="s">
        <v>2335</v>
      </c>
      <c r="D59" s="362" t="s">
        <v>2358</v>
      </c>
      <c r="E59" s="346" t="s">
        <v>2335</v>
      </c>
      <c r="F59" s="362" t="s">
        <v>2359</v>
      </c>
      <c r="G59" s="346" t="s">
        <v>2335</v>
      </c>
      <c r="H59" s="362" t="s">
        <v>2360</v>
      </c>
      <c r="I59" s="346" t="s">
        <v>2335</v>
      </c>
      <c r="J59" s="362" t="s">
        <v>2361</v>
      </c>
      <c r="K59" s="363" t="s">
        <v>2335</v>
      </c>
      <c r="L59" s="330" t="s">
        <v>2256</v>
      </c>
    </row>
    <row r="60" spans="2:12" ht="40.5" customHeight="1" x14ac:dyDescent="0.25">
      <c r="B60" s="330" t="s">
        <v>2290</v>
      </c>
      <c r="C60" s="364" t="s">
        <v>2362</v>
      </c>
      <c r="D60" s="346" t="s">
        <v>2335</v>
      </c>
      <c r="E60" s="362" t="s">
        <v>2363</v>
      </c>
      <c r="F60" s="346" t="s">
        <v>2335</v>
      </c>
      <c r="G60" s="362" t="s">
        <v>2364</v>
      </c>
      <c r="H60" s="346" t="s">
        <v>2335</v>
      </c>
      <c r="I60" s="362" t="s">
        <v>2362</v>
      </c>
      <c r="J60" s="346" t="s">
        <v>2335</v>
      </c>
      <c r="K60" s="365" t="s">
        <v>2365</v>
      </c>
      <c r="L60" s="330" t="s">
        <v>2290</v>
      </c>
    </row>
    <row r="61" spans="2:12" ht="40.5" customHeight="1" thickBot="1" x14ac:dyDescent="0.3">
      <c r="B61" s="330" t="s">
        <v>2295</v>
      </c>
      <c r="C61" s="366" t="s">
        <v>2335</v>
      </c>
      <c r="D61" s="367" t="s">
        <v>2366</v>
      </c>
      <c r="E61" s="368" t="s">
        <v>2335</v>
      </c>
      <c r="F61" s="367" t="s">
        <v>2367</v>
      </c>
      <c r="G61" s="368" t="s">
        <v>2335</v>
      </c>
      <c r="H61" s="367" t="s">
        <v>2362</v>
      </c>
      <c r="I61" s="368" t="s">
        <v>2335</v>
      </c>
      <c r="J61" s="367" t="s">
        <v>2368</v>
      </c>
      <c r="K61" s="369" t="s">
        <v>2335</v>
      </c>
      <c r="L61" s="330" t="s">
        <v>2295</v>
      </c>
    </row>
    <row r="62" spans="2:12" ht="40.5" customHeight="1" thickTop="1" x14ac:dyDescent="0.25">
      <c r="B62" s="370"/>
      <c r="C62" s="371">
        <v>1</v>
      </c>
      <c r="D62" s="372">
        <v>2</v>
      </c>
      <c r="E62" s="371">
        <v>3</v>
      </c>
      <c r="F62" s="372">
        <v>4</v>
      </c>
      <c r="G62" s="371">
        <v>5</v>
      </c>
      <c r="H62" s="372">
        <v>6</v>
      </c>
      <c r="I62" s="371">
        <v>7</v>
      </c>
      <c r="J62" s="372">
        <v>8</v>
      </c>
      <c r="K62" s="371">
        <v>9</v>
      </c>
      <c r="L62" s="370"/>
    </row>
    <row r="65" spans="2:12" ht="26.25" x14ac:dyDescent="0.4">
      <c r="B65" s="326"/>
      <c r="C65" s="327" t="s">
        <v>710</v>
      </c>
      <c r="D65" s="327" t="s">
        <v>2243</v>
      </c>
      <c r="E65" s="836" t="s">
        <v>2261</v>
      </c>
      <c r="F65" s="837"/>
      <c r="G65" s="837"/>
      <c r="H65" s="837"/>
      <c r="I65" s="837"/>
      <c r="J65" s="837"/>
      <c r="K65" s="837"/>
      <c r="L65" s="328"/>
    </row>
    <row r="66" spans="2:12" ht="40.5" customHeight="1" thickBot="1" x14ac:dyDescent="0.3">
      <c r="B66" s="355"/>
      <c r="C66" s="330">
        <v>1</v>
      </c>
      <c r="D66" s="330">
        <v>2</v>
      </c>
      <c r="E66" s="330">
        <v>3</v>
      </c>
      <c r="F66" s="330">
        <v>4</v>
      </c>
      <c r="G66" s="330">
        <v>5</v>
      </c>
      <c r="H66" s="330">
        <v>6</v>
      </c>
      <c r="I66" s="330">
        <v>7</v>
      </c>
      <c r="J66" s="330">
        <v>8</v>
      </c>
      <c r="K66" s="330">
        <v>9</v>
      </c>
      <c r="L66" s="356"/>
    </row>
    <row r="67" spans="2:12" ht="40.5" customHeight="1" thickTop="1" x14ac:dyDescent="0.25">
      <c r="B67" s="330" t="s">
        <v>2245</v>
      </c>
      <c r="C67" s="357" t="s">
        <v>2369</v>
      </c>
      <c r="D67" s="358" t="s">
        <v>2370</v>
      </c>
      <c r="E67" s="359" t="s">
        <v>2371</v>
      </c>
      <c r="F67" s="358" t="s">
        <v>2370</v>
      </c>
      <c r="G67" s="359" t="s">
        <v>2372</v>
      </c>
      <c r="H67" s="358" t="s">
        <v>2370</v>
      </c>
      <c r="I67" s="359" t="s">
        <v>2373</v>
      </c>
      <c r="J67" s="358" t="s">
        <v>2370</v>
      </c>
      <c r="K67" s="360" t="s">
        <v>2374</v>
      </c>
      <c r="L67" s="330" t="s">
        <v>2245</v>
      </c>
    </row>
    <row r="68" spans="2:12" ht="40.5" customHeight="1" x14ac:dyDescent="0.25">
      <c r="B68" s="330" t="s">
        <v>2249</v>
      </c>
      <c r="C68" s="361" t="s">
        <v>2370</v>
      </c>
      <c r="D68" s="362" t="s">
        <v>2375</v>
      </c>
      <c r="E68" s="346" t="s">
        <v>2370</v>
      </c>
      <c r="F68" s="362" t="s">
        <v>2376</v>
      </c>
      <c r="G68" s="346" t="s">
        <v>2370</v>
      </c>
      <c r="H68" s="362" t="s">
        <v>2377</v>
      </c>
      <c r="I68" s="346" t="s">
        <v>2370</v>
      </c>
      <c r="J68" s="362" t="s">
        <v>2378</v>
      </c>
      <c r="K68" s="363" t="s">
        <v>2370</v>
      </c>
      <c r="L68" s="330" t="s">
        <v>2249</v>
      </c>
    </row>
    <row r="69" spans="2:12" ht="40.5" customHeight="1" x14ac:dyDescent="0.25">
      <c r="B69" s="330" t="s">
        <v>2250</v>
      </c>
      <c r="C69" s="364" t="s">
        <v>2379</v>
      </c>
      <c r="D69" s="346" t="s">
        <v>2370</v>
      </c>
      <c r="E69" s="362" t="s">
        <v>2380</v>
      </c>
      <c r="F69" s="346" t="s">
        <v>2370</v>
      </c>
      <c r="G69" s="362" t="s">
        <v>2381</v>
      </c>
      <c r="H69" s="346" t="s">
        <v>2370</v>
      </c>
      <c r="I69" s="362" t="s">
        <v>2382</v>
      </c>
      <c r="J69" s="346" t="s">
        <v>2370</v>
      </c>
      <c r="K69" s="365" t="s">
        <v>2383</v>
      </c>
      <c r="L69" s="330" t="s">
        <v>2250</v>
      </c>
    </row>
    <row r="70" spans="2:12" ht="40.5" customHeight="1" x14ac:dyDescent="0.25">
      <c r="B70" s="330" t="s">
        <v>2252</v>
      </c>
      <c r="C70" s="361" t="s">
        <v>2370</v>
      </c>
      <c r="D70" s="362" t="s">
        <v>2384</v>
      </c>
      <c r="E70" s="346" t="s">
        <v>2370</v>
      </c>
      <c r="F70" s="362" t="s">
        <v>2385</v>
      </c>
      <c r="G70" s="346" t="s">
        <v>2370</v>
      </c>
      <c r="H70" s="362" t="s">
        <v>2386</v>
      </c>
      <c r="I70" s="346" t="s">
        <v>2370</v>
      </c>
      <c r="J70" s="362" t="s">
        <v>2387</v>
      </c>
      <c r="K70" s="363" t="s">
        <v>2370</v>
      </c>
      <c r="L70" s="330" t="s">
        <v>2252</v>
      </c>
    </row>
    <row r="71" spans="2:12" ht="40.5" customHeight="1" x14ac:dyDescent="0.25">
      <c r="B71" s="330" t="s">
        <v>2255</v>
      </c>
      <c r="C71" s="364" t="s">
        <v>2388</v>
      </c>
      <c r="D71" s="346" t="s">
        <v>2370</v>
      </c>
      <c r="E71" s="362" t="s">
        <v>2389</v>
      </c>
      <c r="F71" s="346" t="s">
        <v>2370</v>
      </c>
      <c r="G71" s="362" t="s">
        <v>2390</v>
      </c>
      <c r="H71" s="346" t="s">
        <v>2370</v>
      </c>
      <c r="I71" s="362" t="s">
        <v>2391</v>
      </c>
      <c r="J71" s="346" t="s">
        <v>2370</v>
      </c>
      <c r="K71" s="365" t="s">
        <v>2392</v>
      </c>
      <c r="L71" s="330" t="s">
        <v>2255</v>
      </c>
    </row>
    <row r="72" spans="2:12" ht="40.5" customHeight="1" x14ac:dyDescent="0.25">
      <c r="B72" s="330" t="s">
        <v>2256</v>
      </c>
      <c r="C72" s="361" t="s">
        <v>2370</v>
      </c>
      <c r="D72" s="362" t="s">
        <v>2393</v>
      </c>
      <c r="E72" s="346" t="s">
        <v>2370</v>
      </c>
      <c r="F72" s="362" t="s">
        <v>2394</v>
      </c>
      <c r="G72" s="346" t="s">
        <v>2370</v>
      </c>
      <c r="H72" s="362" t="s">
        <v>2395</v>
      </c>
      <c r="I72" s="346" t="s">
        <v>2370</v>
      </c>
      <c r="J72" s="362" t="s">
        <v>2396</v>
      </c>
      <c r="K72" s="363" t="s">
        <v>2370</v>
      </c>
      <c r="L72" s="330" t="s">
        <v>2256</v>
      </c>
    </row>
    <row r="73" spans="2:12" ht="40.5" customHeight="1" x14ac:dyDescent="0.25">
      <c r="B73" s="330" t="s">
        <v>2290</v>
      </c>
      <c r="C73" s="364" t="s">
        <v>2397</v>
      </c>
      <c r="D73" s="346" t="s">
        <v>2370</v>
      </c>
      <c r="E73" s="362" t="s">
        <v>2398</v>
      </c>
      <c r="F73" s="346" t="s">
        <v>2370</v>
      </c>
      <c r="G73" s="362" t="s">
        <v>2399</v>
      </c>
      <c r="H73" s="346" t="s">
        <v>2370</v>
      </c>
      <c r="I73" s="362" t="s">
        <v>2397</v>
      </c>
      <c r="J73" s="346" t="s">
        <v>2370</v>
      </c>
      <c r="K73" s="365" t="s">
        <v>2400</v>
      </c>
      <c r="L73" s="330" t="s">
        <v>2290</v>
      </c>
    </row>
    <row r="74" spans="2:12" ht="40.5" customHeight="1" thickBot="1" x14ac:dyDescent="0.3">
      <c r="B74" s="330" t="s">
        <v>2295</v>
      </c>
      <c r="C74" s="366" t="s">
        <v>2370</v>
      </c>
      <c r="D74" s="367" t="s">
        <v>2401</v>
      </c>
      <c r="E74" s="368" t="s">
        <v>2370</v>
      </c>
      <c r="F74" s="367" t="s">
        <v>2402</v>
      </c>
      <c r="G74" s="368" t="s">
        <v>2370</v>
      </c>
      <c r="H74" s="367" t="s">
        <v>2397</v>
      </c>
      <c r="I74" s="368" t="s">
        <v>2370</v>
      </c>
      <c r="J74" s="367" t="s">
        <v>2403</v>
      </c>
      <c r="K74" s="369" t="s">
        <v>2370</v>
      </c>
      <c r="L74" s="330" t="s">
        <v>2295</v>
      </c>
    </row>
    <row r="75" spans="2:12" ht="40.5" customHeight="1" thickTop="1" x14ac:dyDescent="0.25">
      <c r="B75" s="370"/>
      <c r="C75" s="371">
        <v>1</v>
      </c>
      <c r="D75" s="372">
        <v>2</v>
      </c>
      <c r="E75" s="371">
        <v>3</v>
      </c>
      <c r="F75" s="372">
        <v>4</v>
      </c>
      <c r="G75" s="371">
        <v>5</v>
      </c>
      <c r="H75" s="372">
        <v>6</v>
      </c>
      <c r="I75" s="371">
        <v>7</v>
      </c>
      <c r="J75" s="372">
        <v>8</v>
      </c>
      <c r="K75" s="371">
        <v>9</v>
      </c>
      <c r="L75" s="370"/>
    </row>
    <row r="78" spans="2:12" ht="26.25" x14ac:dyDescent="0.4">
      <c r="B78" s="326"/>
      <c r="C78" s="327" t="s">
        <v>660</v>
      </c>
      <c r="D78" s="327" t="s">
        <v>2243</v>
      </c>
      <c r="E78" s="836" t="s">
        <v>2261</v>
      </c>
      <c r="F78" s="837"/>
      <c r="G78" s="837"/>
      <c r="H78" s="837"/>
      <c r="I78" s="837"/>
      <c r="J78" s="837"/>
      <c r="K78" s="837"/>
      <c r="L78" s="328"/>
    </row>
    <row r="79" spans="2:12" ht="40.5" customHeight="1" thickBot="1" x14ac:dyDescent="0.3">
      <c r="B79" s="355"/>
      <c r="C79" s="330">
        <v>1</v>
      </c>
      <c r="D79" s="330">
        <v>2</v>
      </c>
      <c r="E79" s="330">
        <v>3</v>
      </c>
      <c r="F79" s="330">
        <v>4</v>
      </c>
      <c r="G79" s="330">
        <v>5</v>
      </c>
      <c r="H79" s="330">
        <v>6</v>
      </c>
      <c r="I79" s="330">
        <v>7</v>
      </c>
      <c r="J79" s="330">
        <v>8</v>
      </c>
      <c r="K79" s="330">
        <v>9</v>
      </c>
      <c r="L79" s="356"/>
    </row>
    <row r="80" spans="2:12" ht="40.5" customHeight="1" thickTop="1" x14ac:dyDescent="0.25">
      <c r="B80" s="330" t="s">
        <v>2245</v>
      </c>
      <c r="C80" s="357" t="s">
        <v>2404</v>
      </c>
      <c r="D80" s="358" t="s">
        <v>2405</v>
      </c>
      <c r="E80" s="359" t="s">
        <v>2406</v>
      </c>
      <c r="F80" s="358" t="s">
        <v>2405</v>
      </c>
      <c r="G80" s="359" t="s">
        <v>2407</v>
      </c>
      <c r="H80" s="358" t="s">
        <v>2405</v>
      </c>
      <c r="I80" s="359" t="s">
        <v>2408</v>
      </c>
      <c r="J80" s="358" t="s">
        <v>2405</v>
      </c>
      <c r="K80" s="360" t="s">
        <v>2409</v>
      </c>
      <c r="L80" s="330" t="s">
        <v>2245</v>
      </c>
    </row>
    <row r="81" spans="2:12" ht="40.5" customHeight="1" x14ac:dyDescent="0.25">
      <c r="B81" s="330" t="s">
        <v>2249</v>
      </c>
      <c r="C81" s="361" t="s">
        <v>2405</v>
      </c>
      <c r="D81" s="362" t="s">
        <v>2410</v>
      </c>
      <c r="E81" s="346" t="s">
        <v>2405</v>
      </c>
      <c r="F81" s="362" t="s">
        <v>2411</v>
      </c>
      <c r="G81" s="346" t="s">
        <v>2405</v>
      </c>
      <c r="H81" s="362" t="s">
        <v>2412</v>
      </c>
      <c r="I81" s="346" t="s">
        <v>2405</v>
      </c>
      <c r="J81" s="362" t="s">
        <v>2413</v>
      </c>
      <c r="K81" s="363" t="s">
        <v>2405</v>
      </c>
      <c r="L81" s="330" t="s">
        <v>2249</v>
      </c>
    </row>
    <row r="82" spans="2:12" ht="40.5" customHeight="1" x14ac:dyDescent="0.25">
      <c r="B82" s="330" t="s">
        <v>2250</v>
      </c>
      <c r="C82" s="364" t="s">
        <v>2414</v>
      </c>
      <c r="D82" s="346" t="s">
        <v>2405</v>
      </c>
      <c r="E82" s="362" t="s">
        <v>2415</v>
      </c>
      <c r="F82" s="346" t="s">
        <v>2405</v>
      </c>
      <c r="G82" s="362" t="s">
        <v>2416</v>
      </c>
      <c r="H82" s="346" t="s">
        <v>2405</v>
      </c>
      <c r="I82" s="362" t="s">
        <v>2417</v>
      </c>
      <c r="J82" s="346" t="s">
        <v>2405</v>
      </c>
      <c r="K82" s="365" t="s">
        <v>2418</v>
      </c>
      <c r="L82" s="330" t="s">
        <v>2250</v>
      </c>
    </row>
    <row r="83" spans="2:12" ht="40.5" customHeight="1" x14ac:dyDescent="0.25">
      <c r="B83" s="330" t="s">
        <v>2252</v>
      </c>
      <c r="C83" s="361" t="s">
        <v>2405</v>
      </c>
      <c r="D83" s="362" t="s">
        <v>2419</v>
      </c>
      <c r="E83" s="346" t="s">
        <v>2405</v>
      </c>
      <c r="F83" s="362" t="s">
        <v>2420</v>
      </c>
      <c r="G83" s="346" t="s">
        <v>2405</v>
      </c>
      <c r="H83" s="362" t="s">
        <v>2421</v>
      </c>
      <c r="I83" s="346" t="s">
        <v>2405</v>
      </c>
      <c r="J83" s="362" t="s">
        <v>2422</v>
      </c>
      <c r="K83" s="363" t="s">
        <v>2405</v>
      </c>
      <c r="L83" s="330" t="s">
        <v>2252</v>
      </c>
    </row>
    <row r="84" spans="2:12" ht="40.5" customHeight="1" x14ac:dyDescent="0.25">
      <c r="B84" s="330" t="s">
        <v>2255</v>
      </c>
      <c r="C84" s="364" t="s">
        <v>2423</v>
      </c>
      <c r="D84" s="346" t="s">
        <v>2405</v>
      </c>
      <c r="E84" s="362" t="s">
        <v>2424</v>
      </c>
      <c r="F84" s="346" t="s">
        <v>2405</v>
      </c>
      <c r="G84" s="362" t="s">
        <v>2425</v>
      </c>
      <c r="H84" s="346" t="s">
        <v>2405</v>
      </c>
      <c r="I84" s="362" t="s">
        <v>2426</v>
      </c>
      <c r="J84" s="346" t="s">
        <v>2405</v>
      </c>
      <c r="K84" s="365" t="s">
        <v>2427</v>
      </c>
      <c r="L84" s="330" t="s">
        <v>2255</v>
      </c>
    </row>
    <row r="85" spans="2:12" ht="40.5" customHeight="1" x14ac:dyDescent="0.25">
      <c r="B85" s="330" t="s">
        <v>2256</v>
      </c>
      <c r="C85" s="361" t="s">
        <v>2405</v>
      </c>
      <c r="D85" s="362" t="s">
        <v>2428</v>
      </c>
      <c r="E85" s="346" t="s">
        <v>2405</v>
      </c>
      <c r="F85" s="362" t="s">
        <v>2429</v>
      </c>
      <c r="G85" s="346" t="s">
        <v>2405</v>
      </c>
      <c r="H85" s="362" t="s">
        <v>2430</v>
      </c>
      <c r="I85" s="346" t="s">
        <v>2405</v>
      </c>
      <c r="J85" s="362" t="s">
        <v>2431</v>
      </c>
      <c r="K85" s="363" t="s">
        <v>2405</v>
      </c>
      <c r="L85" s="330" t="s">
        <v>2256</v>
      </c>
    </row>
    <row r="86" spans="2:12" ht="40.5" customHeight="1" x14ac:dyDescent="0.25">
      <c r="B86" s="330" t="s">
        <v>2290</v>
      </c>
      <c r="C86" s="364" t="s">
        <v>2432</v>
      </c>
      <c r="D86" s="346" t="s">
        <v>2405</v>
      </c>
      <c r="E86" s="362" t="s">
        <v>2433</v>
      </c>
      <c r="F86" s="346" t="s">
        <v>2405</v>
      </c>
      <c r="G86" s="362" t="s">
        <v>2434</v>
      </c>
      <c r="H86" s="346" t="s">
        <v>2405</v>
      </c>
      <c r="I86" s="362" t="s">
        <v>2432</v>
      </c>
      <c r="J86" s="346" t="s">
        <v>2405</v>
      </c>
      <c r="K86" s="365" t="s">
        <v>2435</v>
      </c>
      <c r="L86" s="330" t="s">
        <v>2290</v>
      </c>
    </row>
    <row r="87" spans="2:12" ht="40.5" customHeight="1" thickBot="1" x14ac:dyDescent="0.3">
      <c r="B87" s="330" t="s">
        <v>2295</v>
      </c>
      <c r="C87" s="366" t="s">
        <v>2405</v>
      </c>
      <c r="D87" s="367" t="s">
        <v>2436</v>
      </c>
      <c r="E87" s="368" t="s">
        <v>2405</v>
      </c>
      <c r="F87" s="367" t="s">
        <v>2437</v>
      </c>
      <c r="G87" s="368" t="s">
        <v>2405</v>
      </c>
      <c r="H87" s="367" t="s">
        <v>2432</v>
      </c>
      <c r="I87" s="368" t="s">
        <v>2405</v>
      </c>
      <c r="J87" s="367" t="s">
        <v>2438</v>
      </c>
      <c r="K87" s="369" t="s">
        <v>2405</v>
      </c>
      <c r="L87" s="330" t="s">
        <v>2295</v>
      </c>
    </row>
    <row r="88" spans="2:12" ht="40.5" customHeight="1" thickTop="1" x14ac:dyDescent="0.25">
      <c r="B88" s="370"/>
      <c r="C88" s="371">
        <v>1</v>
      </c>
      <c r="D88" s="372">
        <v>2</v>
      </c>
      <c r="E88" s="371">
        <v>3</v>
      </c>
      <c r="F88" s="372">
        <v>4</v>
      </c>
      <c r="G88" s="371">
        <v>5</v>
      </c>
      <c r="H88" s="372">
        <v>6</v>
      </c>
      <c r="I88" s="371">
        <v>7</v>
      </c>
      <c r="J88" s="372">
        <v>8</v>
      </c>
      <c r="K88" s="371">
        <v>9</v>
      </c>
      <c r="L88" s="370"/>
    </row>
    <row r="91" spans="2:12" ht="26.25" x14ac:dyDescent="0.4">
      <c r="B91" s="326"/>
      <c r="C91" s="327" t="s">
        <v>171</v>
      </c>
      <c r="D91" s="327" t="s">
        <v>2439</v>
      </c>
      <c r="E91" s="836" t="s">
        <v>2440</v>
      </c>
      <c r="F91" s="837"/>
      <c r="G91" s="837"/>
      <c r="H91" s="837"/>
      <c r="I91" s="837"/>
      <c r="J91" s="837"/>
      <c r="K91" s="837"/>
      <c r="L91" s="328"/>
    </row>
    <row r="92" spans="2:12" ht="40.5" customHeight="1" thickBot="1" x14ac:dyDescent="0.3">
      <c r="B92" s="329"/>
      <c r="C92" s="330">
        <v>1</v>
      </c>
      <c r="D92" s="330">
        <v>2</v>
      </c>
      <c r="E92" s="330">
        <v>3</v>
      </c>
      <c r="F92" s="330">
        <v>4</v>
      </c>
      <c r="G92" s="330">
        <v>5</v>
      </c>
      <c r="H92" s="330">
        <v>6</v>
      </c>
      <c r="I92" s="331"/>
      <c r="J92" s="328"/>
      <c r="K92" s="328"/>
      <c r="L92" s="328"/>
    </row>
    <row r="93" spans="2:12" ht="40.5" customHeight="1" x14ac:dyDescent="0.25">
      <c r="B93" s="330" t="s">
        <v>2245</v>
      </c>
      <c r="C93" s="373" t="s">
        <v>2441</v>
      </c>
      <c r="D93" s="374" t="s">
        <v>2442</v>
      </c>
      <c r="E93" s="375" t="s">
        <v>2443</v>
      </c>
      <c r="F93" s="375" t="s">
        <v>2444</v>
      </c>
      <c r="G93" s="375" t="s">
        <v>2445</v>
      </c>
      <c r="H93" s="376" t="s">
        <v>2446</v>
      </c>
      <c r="I93" s="330" t="s">
        <v>2245</v>
      </c>
      <c r="J93" s="328"/>
      <c r="K93" s="328"/>
      <c r="L93" s="328"/>
    </row>
    <row r="94" spans="2:12" ht="40.5" customHeight="1" x14ac:dyDescent="0.25">
      <c r="B94" s="330" t="s">
        <v>2249</v>
      </c>
      <c r="C94" s="377" t="s">
        <v>2447</v>
      </c>
      <c r="D94" s="378" t="s">
        <v>2448</v>
      </c>
      <c r="E94" s="343" t="s">
        <v>2449</v>
      </c>
      <c r="F94" s="343" t="s">
        <v>2450</v>
      </c>
      <c r="G94" s="346" t="s">
        <v>2448</v>
      </c>
      <c r="H94" s="379" t="s">
        <v>2451</v>
      </c>
      <c r="I94" s="330" t="s">
        <v>2249</v>
      </c>
      <c r="J94" s="328"/>
      <c r="K94" s="328"/>
      <c r="L94" s="328"/>
    </row>
    <row r="95" spans="2:12" ht="40.5" customHeight="1" x14ac:dyDescent="0.25">
      <c r="B95" s="330" t="s">
        <v>2250</v>
      </c>
      <c r="C95" s="377" t="s">
        <v>2452</v>
      </c>
      <c r="D95" s="380" t="s">
        <v>2453</v>
      </c>
      <c r="E95" s="343" t="s">
        <v>2454</v>
      </c>
      <c r="F95" s="343" t="s">
        <v>2455</v>
      </c>
      <c r="G95" s="343" t="s">
        <v>2456</v>
      </c>
      <c r="H95" s="379" t="s">
        <v>2457</v>
      </c>
      <c r="I95" s="330" t="s">
        <v>2250</v>
      </c>
      <c r="J95" s="328"/>
      <c r="K95" s="328"/>
      <c r="L95" s="328"/>
    </row>
    <row r="96" spans="2:12" ht="40.5" customHeight="1" x14ac:dyDescent="0.25">
      <c r="B96" s="330" t="s">
        <v>2252</v>
      </c>
      <c r="C96" s="377" t="s">
        <v>2458</v>
      </c>
      <c r="D96" s="380" t="s">
        <v>2459</v>
      </c>
      <c r="E96" s="343" t="s">
        <v>2460</v>
      </c>
      <c r="F96" s="343" t="s">
        <v>2461</v>
      </c>
      <c r="G96" s="343" t="s">
        <v>2462</v>
      </c>
      <c r="H96" s="379" t="s">
        <v>2463</v>
      </c>
      <c r="I96" s="330" t="s">
        <v>2252</v>
      </c>
      <c r="J96" s="328"/>
      <c r="K96" s="328"/>
      <c r="L96" s="328"/>
    </row>
    <row r="97" spans="2:12" ht="40.5" customHeight="1" x14ac:dyDescent="0.25">
      <c r="B97" s="330" t="s">
        <v>2255</v>
      </c>
      <c r="C97" s="377" t="s">
        <v>2464</v>
      </c>
      <c r="D97" s="378" t="s">
        <v>2448</v>
      </c>
      <c r="E97" s="343" t="s">
        <v>2465</v>
      </c>
      <c r="F97" s="343" t="s">
        <v>2466</v>
      </c>
      <c r="G97" s="346" t="s">
        <v>2448</v>
      </c>
      <c r="H97" s="379" t="s">
        <v>2467</v>
      </c>
      <c r="I97" s="330" t="s">
        <v>2255</v>
      </c>
      <c r="J97" s="328"/>
      <c r="K97" s="328"/>
      <c r="L97" s="328"/>
    </row>
    <row r="98" spans="2:12" ht="40.5" customHeight="1" thickBot="1" x14ac:dyDescent="0.3">
      <c r="B98" s="330" t="s">
        <v>2256</v>
      </c>
      <c r="C98" s="381" t="s">
        <v>2468</v>
      </c>
      <c r="D98" s="382" t="s">
        <v>2469</v>
      </c>
      <c r="E98" s="382" t="s">
        <v>2470</v>
      </c>
      <c r="F98" s="383" t="s">
        <v>2471</v>
      </c>
      <c r="G98" s="382" t="s">
        <v>2472</v>
      </c>
      <c r="H98" s="384" t="s">
        <v>2473</v>
      </c>
      <c r="I98" s="330" t="s">
        <v>2256</v>
      </c>
      <c r="J98" s="328"/>
      <c r="K98" s="328"/>
      <c r="L98" s="328"/>
    </row>
    <row r="99" spans="2:12" ht="40.5" customHeight="1" x14ac:dyDescent="0.25">
      <c r="B99" s="331"/>
      <c r="C99" s="330">
        <v>1</v>
      </c>
      <c r="D99" s="330">
        <v>2</v>
      </c>
      <c r="E99" s="330">
        <v>3</v>
      </c>
      <c r="F99" s="330">
        <v>4</v>
      </c>
      <c r="G99" s="330">
        <v>5</v>
      </c>
      <c r="H99" s="330">
        <v>6</v>
      </c>
      <c r="I99" s="331"/>
      <c r="J99" s="328"/>
      <c r="K99" s="328"/>
      <c r="L99" s="328"/>
    </row>
    <row r="101" spans="2:12" ht="26.25" x14ac:dyDescent="0.4">
      <c r="B101" s="326"/>
      <c r="C101" s="327" t="s">
        <v>152</v>
      </c>
      <c r="D101" s="327" t="s">
        <v>2439</v>
      </c>
      <c r="E101" s="836" t="s">
        <v>2440</v>
      </c>
      <c r="F101" s="837"/>
      <c r="G101" s="837"/>
      <c r="H101" s="837"/>
      <c r="I101" s="837"/>
      <c r="J101" s="837"/>
      <c r="K101" s="837"/>
      <c r="L101" s="328"/>
    </row>
    <row r="102" spans="2:12" ht="40.5" customHeight="1" thickBot="1" x14ac:dyDescent="0.3">
      <c r="B102" s="329"/>
      <c r="C102" s="330">
        <v>1</v>
      </c>
      <c r="D102" s="330">
        <v>2</v>
      </c>
      <c r="E102" s="330">
        <v>3</v>
      </c>
      <c r="F102" s="330">
        <v>4</v>
      </c>
      <c r="G102" s="330">
        <v>5</v>
      </c>
      <c r="H102" s="330">
        <v>6</v>
      </c>
      <c r="I102" s="331"/>
      <c r="J102" s="328"/>
      <c r="K102" s="328"/>
      <c r="L102" s="328"/>
    </row>
    <row r="103" spans="2:12" ht="40.5" customHeight="1" x14ac:dyDescent="0.25">
      <c r="B103" s="330" t="s">
        <v>2245</v>
      </c>
      <c r="C103" s="373" t="s">
        <v>2474</v>
      </c>
      <c r="D103" s="374" t="s">
        <v>2475</v>
      </c>
      <c r="E103" s="375" t="s">
        <v>2476</v>
      </c>
      <c r="F103" s="375" t="s">
        <v>2477</v>
      </c>
      <c r="G103" s="375" t="s">
        <v>2478</v>
      </c>
      <c r="H103" s="376" t="s">
        <v>2479</v>
      </c>
      <c r="I103" s="330" t="s">
        <v>2245</v>
      </c>
      <c r="J103" s="328"/>
      <c r="K103" s="328"/>
      <c r="L103" s="328"/>
    </row>
    <row r="104" spans="2:12" ht="40.5" customHeight="1" x14ac:dyDescent="0.25">
      <c r="B104" s="330" t="s">
        <v>2249</v>
      </c>
      <c r="C104" s="377" t="s">
        <v>2480</v>
      </c>
      <c r="D104" s="378" t="s">
        <v>2448</v>
      </c>
      <c r="E104" s="343" t="s">
        <v>2481</v>
      </c>
      <c r="F104" s="343" t="s">
        <v>2482</v>
      </c>
      <c r="G104" s="346" t="s">
        <v>2448</v>
      </c>
      <c r="H104" s="379" t="s">
        <v>2483</v>
      </c>
      <c r="I104" s="330" t="s">
        <v>2249</v>
      </c>
      <c r="J104" s="328"/>
      <c r="K104" s="328"/>
      <c r="L104" s="328"/>
    </row>
    <row r="105" spans="2:12" ht="40.5" customHeight="1" x14ac:dyDescent="0.25">
      <c r="B105" s="330" t="s">
        <v>2250</v>
      </c>
      <c r="C105" s="377" t="s">
        <v>2484</v>
      </c>
      <c r="D105" s="380" t="s">
        <v>2485</v>
      </c>
      <c r="E105" s="343" t="s">
        <v>2486</v>
      </c>
      <c r="F105" s="343" t="s">
        <v>2487</v>
      </c>
      <c r="G105" s="343" t="s">
        <v>2488</v>
      </c>
      <c r="H105" s="379" t="s">
        <v>2489</v>
      </c>
      <c r="I105" s="330" t="s">
        <v>2250</v>
      </c>
      <c r="J105" s="328"/>
      <c r="K105" s="328"/>
      <c r="L105" s="328"/>
    </row>
    <row r="106" spans="2:12" ht="40.5" customHeight="1" x14ac:dyDescent="0.25">
      <c r="B106" s="330" t="s">
        <v>2252</v>
      </c>
      <c r="C106" s="377" t="s">
        <v>2490</v>
      </c>
      <c r="D106" s="380" t="s">
        <v>2491</v>
      </c>
      <c r="E106" s="343" t="s">
        <v>2492</v>
      </c>
      <c r="F106" s="343" t="s">
        <v>2493</v>
      </c>
      <c r="G106" s="343" t="s">
        <v>2494</v>
      </c>
      <c r="H106" s="379" t="s">
        <v>2495</v>
      </c>
      <c r="I106" s="330" t="s">
        <v>2252</v>
      </c>
      <c r="J106" s="328"/>
      <c r="K106" s="328"/>
      <c r="L106" s="328"/>
    </row>
    <row r="107" spans="2:12" ht="40.5" customHeight="1" x14ac:dyDescent="0.25">
      <c r="B107" s="330" t="s">
        <v>2255</v>
      </c>
      <c r="C107" s="377" t="s">
        <v>2496</v>
      </c>
      <c r="D107" s="378" t="s">
        <v>2448</v>
      </c>
      <c r="E107" s="343" t="s">
        <v>2497</v>
      </c>
      <c r="F107" s="343" t="s">
        <v>2498</v>
      </c>
      <c r="G107" s="346" t="s">
        <v>2448</v>
      </c>
      <c r="H107" s="379" t="s">
        <v>2499</v>
      </c>
      <c r="I107" s="330" t="s">
        <v>2255</v>
      </c>
      <c r="J107" s="328"/>
      <c r="K107" s="328"/>
      <c r="L107" s="328"/>
    </row>
    <row r="108" spans="2:12" ht="40.5" customHeight="1" thickBot="1" x14ac:dyDescent="0.3">
      <c r="B108" s="330" t="s">
        <v>2256</v>
      </c>
      <c r="C108" s="381" t="s">
        <v>2500</v>
      </c>
      <c r="D108" s="382" t="s">
        <v>2501</v>
      </c>
      <c r="E108" s="382" t="s">
        <v>2502</v>
      </c>
      <c r="F108" s="383" t="s">
        <v>2503</v>
      </c>
      <c r="G108" s="382" t="s">
        <v>2504</v>
      </c>
      <c r="H108" s="384" t="s">
        <v>2505</v>
      </c>
      <c r="I108" s="330" t="s">
        <v>2256</v>
      </c>
      <c r="J108" s="328"/>
      <c r="K108" s="328"/>
      <c r="L108" s="328"/>
    </row>
    <row r="109" spans="2:12" ht="40.5" customHeight="1" x14ac:dyDescent="0.25">
      <c r="B109" s="331"/>
      <c r="C109" s="330">
        <v>1</v>
      </c>
      <c r="D109" s="330">
        <v>2</v>
      </c>
      <c r="E109" s="330">
        <v>3</v>
      </c>
      <c r="F109" s="330">
        <v>4</v>
      </c>
      <c r="G109" s="330">
        <v>5</v>
      </c>
      <c r="H109" s="330">
        <v>6</v>
      </c>
      <c r="I109" s="331"/>
      <c r="J109" s="328"/>
      <c r="K109" s="328"/>
      <c r="L109" s="328"/>
    </row>
    <row r="112" spans="2:12" ht="26.25" x14ac:dyDescent="0.4">
      <c r="B112" s="326"/>
      <c r="C112" s="327" t="s">
        <v>959</v>
      </c>
      <c r="D112" s="327" t="s">
        <v>2439</v>
      </c>
      <c r="E112" s="836" t="s">
        <v>2506</v>
      </c>
      <c r="F112" s="837"/>
      <c r="G112" s="837"/>
      <c r="H112" s="837"/>
      <c r="I112" s="837"/>
      <c r="J112" s="837"/>
      <c r="K112" s="837"/>
      <c r="L112" s="328"/>
    </row>
    <row r="113" spans="2:12" ht="40.5" customHeight="1" thickBot="1" x14ac:dyDescent="0.3">
      <c r="B113" s="329"/>
      <c r="C113" s="330">
        <v>1</v>
      </c>
      <c r="D113" s="330">
        <v>2</v>
      </c>
      <c r="E113" s="330">
        <v>3</v>
      </c>
      <c r="F113" s="330">
        <v>4</v>
      </c>
      <c r="G113" s="330">
        <v>5</v>
      </c>
      <c r="H113" s="330">
        <v>6</v>
      </c>
      <c r="I113" s="331"/>
      <c r="J113" s="328"/>
      <c r="K113" s="328"/>
      <c r="L113" s="328"/>
    </row>
    <row r="114" spans="2:12" ht="40.5" customHeight="1" x14ac:dyDescent="0.25">
      <c r="B114" s="330" t="s">
        <v>2245</v>
      </c>
      <c r="C114" s="385"/>
      <c r="D114" s="386"/>
      <c r="E114" s="387"/>
      <c r="F114" s="388"/>
      <c r="G114" s="388"/>
      <c r="H114" s="389"/>
      <c r="I114" s="330" t="s">
        <v>2245</v>
      </c>
      <c r="J114" s="328"/>
      <c r="K114" s="328"/>
      <c r="L114" s="328"/>
    </row>
    <row r="115" spans="2:12" ht="40.5" customHeight="1" x14ac:dyDescent="0.25">
      <c r="B115" s="330" t="s">
        <v>2249</v>
      </c>
      <c r="C115" s="390"/>
      <c r="D115" s="345" t="s">
        <v>2507</v>
      </c>
      <c r="E115" s="346" t="s">
        <v>2508</v>
      </c>
      <c r="F115" s="348" t="s">
        <v>2509</v>
      </c>
      <c r="G115" s="346" t="s">
        <v>2508</v>
      </c>
      <c r="H115" s="391" t="s">
        <v>2510</v>
      </c>
      <c r="I115" s="330" t="s">
        <v>2249</v>
      </c>
      <c r="J115" s="328"/>
      <c r="K115" s="328"/>
      <c r="L115" s="328"/>
    </row>
    <row r="116" spans="2:12" ht="40.5" customHeight="1" x14ac:dyDescent="0.25">
      <c r="B116" s="330" t="s">
        <v>2250</v>
      </c>
      <c r="C116" s="344" t="s">
        <v>2511</v>
      </c>
      <c r="D116" s="378" t="s">
        <v>2508</v>
      </c>
      <c r="E116" s="348" t="s">
        <v>2512</v>
      </c>
      <c r="F116" s="348" t="s">
        <v>2513</v>
      </c>
      <c r="G116" s="346" t="s">
        <v>2508</v>
      </c>
      <c r="H116" s="391" t="s">
        <v>2514</v>
      </c>
      <c r="I116" s="330" t="s">
        <v>2250</v>
      </c>
      <c r="J116" s="328"/>
      <c r="K116" s="328"/>
      <c r="L116" s="328"/>
    </row>
    <row r="117" spans="2:12" ht="40.5" customHeight="1" x14ac:dyDescent="0.25">
      <c r="B117" s="330" t="s">
        <v>2252</v>
      </c>
      <c r="C117" s="344" t="s">
        <v>2515</v>
      </c>
      <c r="D117" s="378" t="s">
        <v>2508</v>
      </c>
      <c r="E117" s="348" t="s">
        <v>2516</v>
      </c>
      <c r="F117" s="348" t="s">
        <v>2517</v>
      </c>
      <c r="G117" s="346" t="s">
        <v>2508</v>
      </c>
      <c r="H117" s="391" t="s">
        <v>2518</v>
      </c>
      <c r="I117" s="330" t="s">
        <v>2252</v>
      </c>
      <c r="J117" s="328"/>
      <c r="K117" s="328"/>
      <c r="L117" s="328"/>
    </row>
    <row r="118" spans="2:12" ht="40.5" customHeight="1" x14ac:dyDescent="0.25">
      <c r="B118" s="330" t="s">
        <v>2255</v>
      </c>
      <c r="C118" s="344" t="s">
        <v>2519</v>
      </c>
      <c r="D118" s="378" t="s">
        <v>2508</v>
      </c>
      <c r="E118" s="348" t="s">
        <v>2520</v>
      </c>
      <c r="F118" s="348" t="s">
        <v>2521</v>
      </c>
      <c r="G118" s="346" t="s">
        <v>2508</v>
      </c>
      <c r="H118" s="391" t="s">
        <v>2522</v>
      </c>
      <c r="I118" s="330" t="s">
        <v>2255</v>
      </c>
      <c r="J118" s="328"/>
      <c r="K118" s="328"/>
      <c r="L118" s="328"/>
    </row>
    <row r="119" spans="2:12" ht="40.5" customHeight="1" thickBot="1" x14ac:dyDescent="0.3">
      <c r="B119" s="330" t="s">
        <v>2256</v>
      </c>
      <c r="C119" s="349" t="s">
        <v>2523</v>
      </c>
      <c r="D119" s="353" t="s">
        <v>2508</v>
      </c>
      <c r="E119" s="350" t="s">
        <v>2524</v>
      </c>
      <c r="F119" s="392" t="s">
        <v>2525</v>
      </c>
      <c r="G119" s="353" t="s">
        <v>2508</v>
      </c>
      <c r="H119" s="393" t="s">
        <v>2526</v>
      </c>
      <c r="I119" s="330" t="s">
        <v>2256</v>
      </c>
      <c r="J119" s="328"/>
      <c r="K119" s="328"/>
      <c r="L119" s="328"/>
    </row>
    <row r="120" spans="2:12" ht="40.5" customHeight="1" x14ac:dyDescent="0.25">
      <c r="B120" s="331"/>
      <c r="C120" s="330">
        <v>1</v>
      </c>
      <c r="D120" s="330">
        <v>2</v>
      </c>
      <c r="E120" s="330">
        <v>3</v>
      </c>
      <c r="F120" s="330">
        <v>4</v>
      </c>
      <c r="G120" s="330">
        <v>5</v>
      </c>
      <c r="H120" s="330">
        <v>6</v>
      </c>
      <c r="I120" s="331"/>
      <c r="J120" s="328"/>
      <c r="K120" s="328"/>
      <c r="L120" s="328"/>
    </row>
    <row r="122" spans="2:12" ht="26.25" x14ac:dyDescent="0.4">
      <c r="B122" s="326"/>
      <c r="C122" s="327" t="s">
        <v>901</v>
      </c>
      <c r="D122" s="327" t="s">
        <v>2439</v>
      </c>
      <c r="E122" s="836" t="s">
        <v>2506</v>
      </c>
      <c r="F122" s="837"/>
      <c r="G122" s="837"/>
      <c r="H122" s="837"/>
      <c r="I122" s="837"/>
      <c r="J122" s="837"/>
      <c r="K122" s="837"/>
      <c r="L122" s="328"/>
    </row>
    <row r="123" spans="2:12" ht="40.5" customHeight="1" thickBot="1" x14ac:dyDescent="0.3">
      <c r="B123" s="329"/>
      <c r="C123" s="330">
        <v>1</v>
      </c>
      <c r="D123" s="330">
        <v>2</v>
      </c>
      <c r="E123" s="330">
        <v>3</v>
      </c>
      <c r="F123" s="330">
        <v>4</v>
      </c>
      <c r="G123" s="330">
        <v>5</v>
      </c>
      <c r="H123" s="330">
        <v>6</v>
      </c>
      <c r="I123" s="331"/>
      <c r="J123" s="328"/>
      <c r="K123" s="328"/>
      <c r="L123" s="328"/>
    </row>
    <row r="124" spans="2:12" ht="40.5" customHeight="1" x14ac:dyDescent="0.25">
      <c r="B124" s="330" t="s">
        <v>2245</v>
      </c>
      <c r="C124" s="394" t="s">
        <v>2508</v>
      </c>
      <c r="D124" s="395" t="s">
        <v>2527</v>
      </c>
      <c r="E124" s="396" t="s">
        <v>2528</v>
      </c>
      <c r="F124" s="397" t="s">
        <v>2508</v>
      </c>
      <c r="G124" s="396" t="s">
        <v>2529</v>
      </c>
      <c r="H124" s="398" t="s">
        <v>2530</v>
      </c>
      <c r="I124" s="330" t="s">
        <v>2245</v>
      </c>
      <c r="J124" s="328"/>
      <c r="K124" s="328"/>
      <c r="L124" s="328"/>
    </row>
    <row r="125" spans="2:12" ht="40.5" customHeight="1" x14ac:dyDescent="0.25">
      <c r="B125" s="330" t="s">
        <v>2249</v>
      </c>
      <c r="C125" s="399" t="s">
        <v>2508</v>
      </c>
      <c r="D125" s="345" t="s">
        <v>2531</v>
      </c>
      <c r="E125" s="348" t="s">
        <v>2532</v>
      </c>
      <c r="F125" s="346" t="s">
        <v>2508</v>
      </c>
      <c r="G125" s="348" t="s">
        <v>2533</v>
      </c>
      <c r="H125" s="391" t="s">
        <v>2534</v>
      </c>
      <c r="I125" s="330" t="s">
        <v>2249</v>
      </c>
      <c r="J125" s="328"/>
      <c r="K125" s="328"/>
      <c r="L125" s="328"/>
    </row>
    <row r="126" spans="2:12" ht="40.5" customHeight="1" x14ac:dyDescent="0.25">
      <c r="B126" s="330" t="s">
        <v>2250</v>
      </c>
      <c r="C126" s="399" t="s">
        <v>2508</v>
      </c>
      <c r="D126" s="345" t="s">
        <v>2535</v>
      </c>
      <c r="E126" s="348" t="s">
        <v>2536</v>
      </c>
      <c r="F126" s="346" t="s">
        <v>2508</v>
      </c>
      <c r="G126" s="348" t="s">
        <v>2537</v>
      </c>
      <c r="H126" s="391" t="s">
        <v>2538</v>
      </c>
      <c r="I126" s="330" t="s">
        <v>2250</v>
      </c>
      <c r="J126" s="328"/>
      <c r="K126" s="328"/>
      <c r="L126" s="328"/>
    </row>
    <row r="127" spans="2:12" ht="40.5" customHeight="1" x14ac:dyDescent="0.25">
      <c r="B127" s="330" t="s">
        <v>2252</v>
      </c>
      <c r="C127" s="399" t="s">
        <v>2508</v>
      </c>
      <c r="D127" s="345" t="s">
        <v>2539</v>
      </c>
      <c r="E127" s="348" t="s">
        <v>2540</v>
      </c>
      <c r="F127" s="346" t="s">
        <v>2508</v>
      </c>
      <c r="G127" s="348" t="s">
        <v>2541</v>
      </c>
      <c r="H127" s="391" t="s">
        <v>2542</v>
      </c>
      <c r="I127" s="330" t="s">
        <v>2252</v>
      </c>
      <c r="J127" s="328"/>
      <c r="K127" s="328"/>
      <c r="L127" s="328"/>
    </row>
    <row r="128" spans="2:12" ht="40.5" customHeight="1" x14ac:dyDescent="0.25">
      <c r="B128" s="330" t="s">
        <v>2255</v>
      </c>
      <c r="C128" s="399" t="s">
        <v>2508</v>
      </c>
      <c r="D128" s="345" t="s">
        <v>2543</v>
      </c>
      <c r="E128" s="348" t="s">
        <v>2544</v>
      </c>
      <c r="F128" s="346" t="s">
        <v>2508</v>
      </c>
      <c r="G128" s="348" t="s">
        <v>2545</v>
      </c>
      <c r="H128" s="391" t="s">
        <v>2546</v>
      </c>
      <c r="I128" s="330" t="s">
        <v>2255</v>
      </c>
      <c r="J128" s="328"/>
      <c r="K128" s="328"/>
      <c r="L128" s="328"/>
    </row>
    <row r="129" spans="2:12" ht="40.5" customHeight="1" thickBot="1" x14ac:dyDescent="0.3">
      <c r="B129" s="330" t="s">
        <v>2256</v>
      </c>
      <c r="C129" s="400" t="s">
        <v>2508</v>
      </c>
      <c r="D129" s="350" t="s">
        <v>2547</v>
      </c>
      <c r="E129" s="350" t="s">
        <v>2548</v>
      </c>
      <c r="F129" s="352" t="s">
        <v>2508</v>
      </c>
      <c r="G129" s="350" t="s">
        <v>2549</v>
      </c>
      <c r="H129" s="393" t="s">
        <v>2550</v>
      </c>
      <c r="I129" s="330" t="s">
        <v>2256</v>
      </c>
      <c r="J129" s="328"/>
      <c r="K129" s="328"/>
      <c r="L129" s="328"/>
    </row>
    <row r="130" spans="2:12" ht="40.5" customHeight="1" x14ac:dyDescent="0.25">
      <c r="B130" s="331"/>
      <c r="C130" s="330">
        <v>1</v>
      </c>
      <c r="D130" s="330">
        <v>2</v>
      </c>
      <c r="E130" s="330">
        <v>3</v>
      </c>
      <c r="F130" s="330">
        <v>4</v>
      </c>
      <c r="G130" s="330">
        <v>5</v>
      </c>
      <c r="H130" s="330">
        <v>6</v>
      </c>
      <c r="I130" s="331"/>
      <c r="J130" s="328"/>
      <c r="K130" s="328"/>
      <c r="L130" s="328"/>
    </row>
    <row r="133" spans="2:12" ht="26.25" x14ac:dyDescent="0.4">
      <c r="B133" s="326"/>
      <c r="C133" s="327" t="s">
        <v>942</v>
      </c>
      <c r="D133" s="327" t="s">
        <v>2439</v>
      </c>
      <c r="E133" s="836" t="s">
        <v>2506</v>
      </c>
      <c r="F133" s="837"/>
      <c r="G133" s="837"/>
      <c r="H133" s="837"/>
      <c r="I133" s="837"/>
      <c r="J133" s="837"/>
      <c r="K133" s="837"/>
      <c r="L133" s="328"/>
    </row>
    <row r="134" spans="2:12" ht="40.5" customHeight="1" thickBot="1" x14ac:dyDescent="0.3">
      <c r="B134" s="329"/>
      <c r="C134" s="330">
        <v>1</v>
      </c>
      <c r="D134" s="330">
        <v>2</v>
      </c>
      <c r="E134" s="330">
        <v>3</v>
      </c>
      <c r="F134" s="330">
        <v>4</v>
      </c>
      <c r="G134" s="330">
        <v>5</v>
      </c>
      <c r="H134" s="330">
        <v>6</v>
      </c>
      <c r="I134" s="331"/>
      <c r="J134" s="328"/>
      <c r="K134" s="328"/>
      <c r="L134" s="328"/>
    </row>
    <row r="135" spans="2:12" ht="40.5" customHeight="1" x14ac:dyDescent="0.25">
      <c r="B135" s="330" t="s">
        <v>2245</v>
      </c>
      <c r="C135" s="385"/>
      <c r="D135" s="386"/>
      <c r="E135" s="387"/>
      <c r="F135" s="388"/>
      <c r="G135" s="388"/>
      <c r="H135" s="389"/>
      <c r="I135" s="330" t="s">
        <v>2245</v>
      </c>
      <c r="J135" s="328"/>
      <c r="K135" s="328"/>
      <c r="L135" s="328"/>
    </row>
    <row r="136" spans="2:12" ht="40.5" customHeight="1" x14ac:dyDescent="0.25">
      <c r="B136" s="330" t="s">
        <v>2249</v>
      </c>
      <c r="C136" s="390"/>
      <c r="D136" s="345" t="s">
        <v>2551</v>
      </c>
      <c r="E136" s="346" t="s">
        <v>2508</v>
      </c>
      <c r="F136" s="348" t="s">
        <v>2552</v>
      </c>
      <c r="G136" s="346" t="s">
        <v>2508</v>
      </c>
      <c r="H136" s="391" t="s">
        <v>2553</v>
      </c>
      <c r="I136" s="330" t="s">
        <v>2249</v>
      </c>
      <c r="J136" s="328"/>
      <c r="K136" s="328"/>
      <c r="L136" s="328"/>
    </row>
    <row r="137" spans="2:12" ht="40.5" customHeight="1" x14ac:dyDescent="0.25">
      <c r="B137" s="330" t="s">
        <v>2250</v>
      </c>
      <c r="C137" s="344" t="s">
        <v>2554</v>
      </c>
      <c r="D137" s="378" t="s">
        <v>2508</v>
      </c>
      <c r="E137" s="348" t="s">
        <v>2555</v>
      </c>
      <c r="F137" s="348" t="s">
        <v>2556</v>
      </c>
      <c r="G137" s="346" t="s">
        <v>2508</v>
      </c>
      <c r="H137" s="391" t="s">
        <v>2557</v>
      </c>
      <c r="I137" s="330" t="s">
        <v>2250</v>
      </c>
      <c r="J137" s="328"/>
      <c r="K137" s="328"/>
      <c r="L137" s="328"/>
    </row>
    <row r="138" spans="2:12" ht="40.5" customHeight="1" x14ac:dyDescent="0.25">
      <c r="B138" s="330" t="s">
        <v>2252</v>
      </c>
      <c r="C138" s="344" t="s">
        <v>2558</v>
      </c>
      <c r="D138" s="378" t="s">
        <v>2508</v>
      </c>
      <c r="E138" s="348" t="s">
        <v>2559</v>
      </c>
      <c r="F138" s="348" t="s">
        <v>2560</v>
      </c>
      <c r="G138" s="346" t="s">
        <v>2508</v>
      </c>
      <c r="H138" s="391" t="s">
        <v>2561</v>
      </c>
      <c r="I138" s="330" t="s">
        <v>2252</v>
      </c>
      <c r="J138" s="328"/>
      <c r="K138" s="328"/>
      <c r="L138" s="328"/>
    </row>
    <row r="139" spans="2:12" ht="40.5" customHeight="1" x14ac:dyDescent="0.25">
      <c r="B139" s="330" t="s">
        <v>2255</v>
      </c>
      <c r="C139" s="344" t="s">
        <v>2562</v>
      </c>
      <c r="D139" s="378" t="s">
        <v>2508</v>
      </c>
      <c r="E139" s="348" t="s">
        <v>2563</v>
      </c>
      <c r="F139" s="348" t="s">
        <v>2564</v>
      </c>
      <c r="G139" s="346" t="s">
        <v>2508</v>
      </c>
      <c r="H139" s="391" t="s">
        <v>2565</v>
      </c>
      <c r="I139" s="330" t="s">
        <v>2255</v>
      </c>
      <c r="J139" s="328"/>
      <c r="K139" s="328"/>
      <c r="L139" s="328"/>
    </row>
    <row r="140" spans="2:12" ht="40.5" customHeight="1" thickBot="1" x14ac:dyDescent="0.3">
      <c r="B140" s="330" t="s">
        <v>2256</v>
      </c>
      <c r="C140" s="349" t="s">
        <v>2566</v>
      </c>
      <c r="D140" s="353" t="s">
        <v>2508</v>
      </c>
      <c r="E140" s="350" t="s">
        <v>2567</v>
      </c>
      <c r="F140" s="392" t="s">
        <v>2568</v>
      </c>
      <c r="G140" s="353" t="s">
        <v>2508</v>
      </c>
      <c r="H140" s="393" t="s">
        <v>2569</v>
      </c>
      <c r="I140" s="330" t="s">
        <v>2256</v>
      </c>
      <c r="J140" s="328"/>
      <c r="K140" s="328"/>
      <c r="L140" s="328"/>
    </row>
    <row r="141" spans="2:12" ht="40.5" customHeight="1" x14ac:dyDescent="0.25">
      <c r="B141" s="331"/>
      <c r="C141" s="330">
        <v>1</v>
      </c>
      <c r="D141" s="330">
        <v>2</v>
      </c>
      <c r="E141" s="330">
        <v>3</v>
      </c>
      <c r="F141" s="330">
        <v>4</v>
      </c>
      <c r="G141" s="330">
        <v>5</v>
      </c>
      <c r="H141" s="330">
        <v>6</v>
      </c>
      <c r="I141" s="331"/>
      <c r="J141" s="328"/>
      <c r="K141" s="328"/>
      <c r="L141" s="328"/>
    </row>
    <row r="143" spans="2:12" ht="26.25" x14ac:dyDescent="0.4">
      <c r="B143" s="326"/>
      <c r="C143" s="327" t="s">
        <v>892</v>
      </c>
      <c r="D143" s="327" t="s">
        <v>2439</v>
      </c>
      <c r="E143" s="836" t="s">
        <v>2506</v>
      </c>
      <c r="F143" s="837"/>
      <c r="G143" s="837"/>
      <c r="H143" s="837"/>
      <c r="I143" s="837"/>
      <c r="J143" s="837"/>
      <c r="K143" s="837"/>
      <c r="L143" s="328"/>
    </row>
    <row r="144" spans="2:12" ht="40.5" customHeight="1" thickBot="1" x14ac:dyDescent="0.3">
      <c r="B144" s="329"/>
      <c r="C144" s="330">
        <v>1</v>
      </c>
      <c r="D144" s="330">
        <v>2</v>
      </c>
      <c r="E144" s="330">
        <v>3</v>
      </c>
      <c r="F144" s="330">
        <v>4</v>
      </c>
      <c r="G144" s="330">
        <v>5</v>
      </c>
      <c r="H144" s="330">
        <v>6</v>
      </c>
      <c r="I144" s="331"/>
      <c r="J144" s="328"/>
      <c r="K144" s="328"/>
      <c r="L144" s="328"/>
    </row>
    <row r="145" spans="2:12" ht="40.5" customHeight="1" x14ac:dyDescent="0.25">
      <c r="B145" s="330" t="s">
        <v>2245</v>
      </c>
      <c r="C145" s="394" t="s">
        <v>2508</v>
      </c>
      <c r="D145" s="395" t="s">
        <v>2570</v>
      </c>
      <c r="E145" s="396" t="s">
        <v>2571</v>
      </c>
      <c r="F145" s="397" t="s">
        <v>2508</v>
      </c>
      <c r="G145" s="396" t="s">
        <v>2572</v>
      </c>
      <c r="H145" s="398" t="s">
        <v>2573</v>
      </c>
      <c r="I145" s="330" t="s">
        <v>2245</v>
      </c>
      <c r="J145" s="328"/>
      <c r="K145" s="328"/>
      <c r="L145" s="328"/>
    </row>
    <row r="146" spans="2:12" ht="40.5" customHeight="1" x14ac:dyDescent="0.25">
      <c r="B146" s="330" t="s">
        <v>2249</v>
      </c>
      <c r="C146" s="399" t="s">
        <v>2508</v>
      </c>
      <c r="D146" s="345" t="s">
        <v>2574</v>
      </c>
      <c r="E146" s="348" t="s">
        <v>2575</v>
      </c>
      <c r="F146" s="346" t="s">
        <v>2508</v>
      </c>
      <c r="G146" s="348" t="s">
        <v>2576</v>
      </c>
      <c r="H146" s="391" t="s">
        <v>2577</v>
      </c>
      <c r="I146" s="330" t="s">
        <v>2249</v>
      </c>
      <c r="J146" s="328"/>
      <c r="K146" s="328"/>
      <c r="L146" s="328"/>
    </row>
    <row r="147" spans="2:12" ht="40.5" customHeight="1" x14ac:dyDescent="0.25">
      <c r="B147" s="330" t="s">
        <v>2250</v>
      </c>
      <c r="C147" s="399" t="s">
        <v>2508</v>
      </c>
      <c r="D147" s="345" t="s">
        <v>2578</v>
      </c>
      <c r="E147" s="348" t="s">
        <v>2579</v>
      </c>
      <c r="F147" s="346" t="s">
        <v>2508</v>
      </c>
      <c r="G147" s="348" t="s">
        <v>2580</v>
      </c>
      <c r="H147" s="391" t="s">
        <v>2581</v>
      </c>
      <c r="I147" s="330" t="s">
        <v>2250</v>
      </c>
      <c r="J147" s="328"/>
      <c r="K147" s="328"/>
      <c r="L147" s="328"/>
    </row>
    <row r="148" spans="2:12" ht="40.5" customHeight="1" x14ac:dyDescent="0.25">
      <c r="B148" s="330" t="s">
        <v>2252</v>
      </c>
      <c r="C148" s="399" t="s">
        <v>2508</v>
      </c>
      <c r="D148" s="345" t="s">
        <v>2582</v>
      </c>
      <c r="E148" s="348" t="s">
        <v>2583</v>
      </c>
      <c r="F148" s="346" t="s">
        <v>2508</v>
      </c>
      <c r="G148" s="348" t="s">
        <v>2584</v>
      </c>
      <c r="H148" s="391" t="s">
        <v>2585</v>
      </c>
      <c r="I148" s="330" t="s">
        <v>2252</v>
      </c>
      <c r="J148" s="328"/>
      <c r="K148" s="328"/>
      <c r="L148" s="328"/>
    </row>
    <row r="149" spans="2:12" ht="40.5" customHeight="1" x14ac:dyDescent="0.25">
      <c r="B149" s="330" t="s">
        <v>2255</v>
      </c>
      <c r="C149" s="399" t="s">
        <v>2508</v>
      </c>
      <c r="D149" s="345" t="s">
        <v>2586</v>
      </c>
      <c r="E149" s="348" t="s">
        <v>2587</v>
      </c>
      <c r="F149" s="346" t="s">
        <v>2508</v>
      </c>
      <c r="G149" s="348" t="s">
        <v>2588</v>
      </c>
      <c r="H149" s="391" t="s">
        <v>2589</v>
      </c>
      <c r="I149" s="330" t="s">
        <v>2255</v>
      </c>
      <c r="J149" s="328"/>
      <c r="K149" s="328"/>
      <c r="L149" s="328"/>
    </row>
    <row r="150" spans="2:12" ht="40.5" customHeight="1" thickBot="1" x14ac:dyDescent="0.3">
      <c r="B150" s="330" t="s">
        <v>2256</v>
      </c>
      <c r="C150" s="400" t="s">
        <v>2508</v>
      </c>
      <c r="D150" s="350" t="s">
        <v>2590</v>
      </c>
      <c r="E150" s="350" t="s">
        <v>2591</v>
      </c>
      <c r="F150" s="352" t="s">
        <v>2508</v>
      </c>
      <c r="G150" s="350" t="s">
        <v>2592</v>
      </c>
      <c r="H150" s="393" t="s">
        <v>2593</v>
      </c>
      <c r="I150" s="330" t="s">
        <v>2256</v>
      </c>
      <c r="J150" s="328"/>
      <c r="K150" s="328"/>
      <c r="L150" s="328"/>
    </row>
    <row r="151" spans="2:12" ht="40.5" customHeight="1" x14ac:dyDescent="0.25">
      <c r="B151" s="331"/>
      <c r="C151" s="330">
        <v>1</v>
      </c>
      <c r="D151" s="330">
        <v>2</v>
      </c>
      <c r="E151" s="330">
        <v>3</v>
      </c>
      <c r="F151" s="330">
        <v>4</v>
      </c>
      <c r="G151" s="330">
        <v>5</v>
      </c>
      <c r="H151" s="330">
        <v>6</v>
      </c>
      <c r="I151" s="331"/>
      <c r="J151" s="328"/>
      <c r="K151" s="328"/>
      <c r="L151" s="328"/>
    </row>
    <row r="154" spans="2:12" ht="26.25" x14ac:dyDescent="0.4">
      <c r="B154" s="326"/>
      <c r="C154" s="327" t="s">
        <v>881</v>
      </c>
      <c r="D154" s="327" t="s">
        <v>2243</v>
      </c>
      <c r="E154" s="836" t="s">
        <v>2594</v>
      </c>
      <c r="F154" s="837"/>
      <c r="G154" s="837"/>
      <c r="H154" s="837"/>
      <c r="I154" s="837"/>
      <c r="J154" s="837"/>
      <c r="K154" s="837"/>
      <c r="L154" s="328"/>
    </row>
    <row r="155" spans="2:12" ht="40.5" customHeight="1" thickBot="1" x14ac:dyDescent="0.3">
      <c r="B155" s="355"/>
      <c r="C155" s="330">
        <v>1</v>
      </c>
      <c r="D155" s="330">
        <v>2</v>
      </c>
      <c r="E155" s="330">
        <v>3</v>
      </c>
      <c r="F155" s="330">
        <v>4</v>
      </c>
      <c r="G155" s="330">
        <v>5</v>
      </c>
      <c r="H155" s="330">
        <v>6</v>
      </c>
      <c r="I155" s="330">
        <v>7</v>
      </c>
      <c r="J155" s="330">
        <v>8</v>
      </c>
      <c r="K155" s="330">
        <v>9</v>
      </c>
      <c r="L155" s="356"/>
    </row>
    <row r="156" spans="2:12" ht="40.5" customHeight="1" thickTop="1" x14ac:dyDescent="0.25">
      <c r="B156" s="330" t="s">
        <v>2245</v>
      </c>
      <c r="C156" s="401" t="s">
        <v>2595</v>
      </c>
      <c r="D156" s="358" t="s">
        <v>2596</v>
      </c>
      <c r="E156" s="402"/>
      <c r="F156" s="402"/>
      <c r="G156" s="402"/>
      <c r="H156" s="402"/>
      <c r="I156" s="402"/>
      <c r="J156" s="402"/>
      <c r="K156" s="403"/>
      <c r="L156" s="330" t="s">
        <v>2245</v>
      </c>
    </row>
    <row r="157" spans="2:12" ht="40.5" customHeight="1" x14ac:dyDescent="0.25">
      <c r="B157" s="330" t="s">
        <v>2249</v>
      </c>
      <c r="C157" s="361" t="s">
        <v>2596</v>
      </c>
      <c r="D157" s="404" t="s">
        <v>2597</v>
      </c>
      <c r="E157" s="405"/>
      <c r="F157" s="405"/>
      <c r="G157" s="405"/>
      <c r="H157" s="405"/>
      <c r="I157" s="405"/>
      <c r="J157" s="405"/>
      <c r="K157" s="406"/>
      <c r="L157" s="330" t="s">
        <v>2249</v>
      </c>
    </row>
    <row r="158" spans="2:12" ht="40.5" customHeight="1" x14ac:dyDescent="0.25">
      <c r="B158" s="330" t="s">
        <v>2250</v>
      </c>
      <c r="C158" s="407" t="s">
        <v>2598</v>
      </c>
      <c r="D158" s="346" t="s">
        <v>2596</v>
      </c>
      <c r="E158" s="405"/>
      <c r="F158" s="405"/>
      <c r="G158" s="405"/>
      <c r="H158" s="405"/>
      <c r="I158" s="405"/>
      <c r="J158" s="405"/>
      <c r="K158" s="406"/>
      <c r="L158" s="330" t="s">
        <v>2250</v>
      </c>
    </row>
    <row r="159" spans="2:12" ht="40.5" customHeight="1" x14ac:dyDescent="0.25">
      <c r="B159" s="330" t="s">
        <v>2252</v>
      </c>
      <c r="C159" s="361" t="s">
        <v>2596</v>
      </c>
      <c r="D159" s="404" t="s">
        <v>2599</v>
      </c>
      <c r="E159" s="405"/>
      <c r="F159" s="405"/>
      <c r="G159" s="405"/>
      <c r="H159" s="405"/>
      <c r="I159" s="405"/>
      <c r="J159" s="405"/>
      <c r="K159" s="406"/>
      <c r="L159" s="330" t="s">
        <v>2252</v>
      </c>
    </row>
    <row r="160" spans="2:12" ht="40.5" customHeight="1" x14ac:dyDescent="0.25">
      <c r="B160" s="330" t="s">
        <v>2255</v>
      </c>
      <c r="C160" s="407" t="s">
        <v>2600</v>
      </c>
      <c r="D160" s="346" t="s">
        <v>2596</v>
      </c>
      <c r="E160" s="405"/>
      <c r="F160" s="405"/>
      <c r="G160" s="405"/>
      <c r="H160" s="405"/>
      <c r="I160" s="405"/>
      <c r="J160" s="405"/>
      <c r="K160" s="406"/>
      <c r="L160" s="330" t="s">
        <v>2255</v>
      </c>
    </row>
    <row r="161" spans="2:12" ht="40.5" customHeight="1" x14ac:dyDescent="0.25">
      <c r="B161" s="330" t="s">
        <v>2256</v>
      </c>
      <c r="C161" s="361" t="s">
        <v>2596</v>
      </c>
      <c r="D161" s="404" t="s">
        <v>2601</v>
      </c>
      <c r="E161" s="405"/>
      <c r="F161" s="405"/>
      <c r="G161" s="405"/>
      <c r="H161" s="405"/>
      <c r="I161" s="405"/>
      <c r="J161" s="405"/>
      <c r="K161" s="406"/>
      <c r="L161" s="330" t="s">
        <v>2256</v>
      </c>
    </row>
    <row r="162" spans="2:12" ht="40.5" customHeight="1" x14ac:dyDescent="0.25">
      <c r="B162" s="330" t="s">
        <v>2290</v>
      </c>
      <c r="C162" s="407" t="s">
        <v>2602</v>
      </c>
      <c r="D162" s="346" t="s">
        <v>2596</v>
      </c>
      <c r="E162" s="405"/>
      <c r="F162" s="405"/>
      <c r="G162" s="405"/>
      <c r="H162" s="405"/>
      <c r="I162" s="405"/>
      <c r="J162" s="405"/>
      <c r="K162" s="406"/>
      <c r="L162" s="330" t="s">
        <v>2290</v>
      </c>
    </row>
    <row r="163" spans="2:12" ht="40.5" customHeight="1" thickBot="1" x14ac:dyDescent="0.3">
      <c r="B163" s="330" t="s">
        <v>2295</v>
      </c>
      <c r="C163" s="366" t="s">
        <v>2596</v>
      </c>
      <c r="D163" s="408" t="s">
        <v>2603</v>
      </c>
      <c r="E163" s="409"/>
      <c r="F163" s="409"/>
      <c r="G163" s="409"/>
      <c r="H163" s="409"/>
      <c r="I163" s="409"/>
      <c r="J163" s="409"/>
      <c r="K163" s="410"/>
      <c r="L163" s="330" t="s">
        <v>2295</v>
      </c>
    </row>
    <row r="164" spans="2:12" ht="40.5" customHeight="1" thickTop="1" x14ac:dyDescent="0.25">
      <c r="B164" s="370"/>
      <c r="C164" s="371">
        <v>1</v>
      </c>
      <c r="D164" s="372">
        <v>2</v>
      </c>
      <c r="E164" s="371">
        <v>3</v>
      </c>
      <c r="F164" s="372">
        <v>4</v>
      </c>
      <c r="G164" s="371">
        <v>5</v>
      </c>
      <c r="H164" s="372">
        <v>6</v>
      </c>
      <c r="I164" s="371">
        <v>7</v>
      </c>
      <c r="J164" s="372">
        <v>8</v>
      </c>
      <c r="K164" s="371">
        <v>9</v>
      </c>
      <c r="L164" s="370"/>
    </row>
    <row r="167" spans="2:12" ht="26.25" x14ac:dyDescent="0.4">
      <c r="B167" s="326"/>
      <c r="C167" s="327" t="s">
        <v>853</v>
      </c>
      <c r="D167" s="327" t="s">
        <v>2439</v>
      </c>
      <c r="E167" s="836" t="s">
        <v>2604</v>
      </c>
      <c r="F167" s="837"/>
      <c r="G167" s="837"/>
      <c r="H167" s="837"/>
      <c r="I167" s="837"/>
      <c r="J167" s="837"/>
      <c r="K167" s="837"/>
      <c r="L167" s="328"/>
    </row>
    <row r="168" spans="2:12" ht="40.5" customHeight="1" thickBot="1" x14ac:dyDescent="0.3">
      <c r="B168" s="329"/>
      <c r="C168" s="330">
        <v>1</v>
      </c>
      <c r="D168" s="330">
        <v>2</v>
      </c>
      <c r="E168" s="330">
        <v>3</v>
      </c>
      <c r="F168" s="330">
        <v>4</v>
      </c>
      <c r="G168" s="330">
        <v>5</v>
      </c>
      <c r="H168" s="330">
        <v>6</v>
      </c>
      <c r="I168" s="331"/>
      <c r="J168" s="328"/>
      <c r="K168" s="328"/>
      <c r="L168" s="328"/>
    </row>
    <row r="169" spans="2:12" ht="40.5" customHeight="1" x14ac:dyDescent="0.25">
      <c r="B169" s="330" t="s">
        <v>2245</v>
      </c>
      <c r="C169" s="411" t="s">
        <v>2605</v>
      </c>
      <c r="D169" s="412" t="s">
        <v>2606</v>
      </c>
      <c r="E169" s="387"/>
      <c r="F169" s="388"/>
      <c r="G169" s="413" t="s">
        <v>2607</v>
      </c>
      <c r="H169" s="414" t="s">
        <v>2608</v>
      </c>
      <c r="I169" s="330" t="s">
        <v>2245</v>
      </c>
      <c r="J169" s="328"/>
      <c r="K169" s="328"/>
      <c r="L169" s="328"/>
    </row>
    <row r="170" spans="2:12" ht="40.5" customHeight="1" x14ac:dyDescent="0.25">
      <c r="B170" s="330" t="s">
        <v>2249</v>
      </c>
      <c r="C170" s="390"/>
      <c r="D170" s="415"/>
      <c r="E170" s="405"/>
      <c r="F170" s="416"/>
      <c r="G170" s="405"/>
      <c r="H170" s="417"/>
      <c r="I170" s="330" t="s">
        <v>2249</v>
      </c>
      <c r="J170" s="328"/>
      <c r="K170" s="328"/>
      <c r="L170" s="328"/>
    </row>
    <row r="171" spans="2:12" ht="40.5" customHeight="1" x14ac:dyDescent="0.25">
      <c r="B171" s="330" t="s">
        <v>2250</v>
      </c>
      <c r="C171" s="418" t="s">
        <v>2609</v>
      </c>
      <c r="D171" s="419" t="s">
        <v>2610</v>
      </c>
      <c r="E171" s="340" t="s">
        <v>2611</v>
      </c>
      <c r="F171" s="420" t="s">
        <v>2612</v>
      </c>
      <c r="G171" s="420" t="s">
        <v>2613</v>
      </c>
      <c r="H171" s="421" t="s">
        <v>2614</v>
      </c>
      <c r="I171" s="330" t="s">
        <v>2250</v>
      </c>
      <c r="J171" s="328"/>
      <c r="K171" s="328"/>
      <c r="L171" s="328"/>
    </row>
    <row r="172" spans="2:12" ht="40.5" customHeight="1" x14ac:dyDescent="0.25">
      <c r="B172" s="330" t="s">
        <v>2252</v>
      </c>
      <c r="C172" s="390"/>
      <c r="D172" s="415"/>
      <c r="E172" s="405"/>
      <c r="F172" s="422" t="s">
        <v>2615</v>
      </c>
      <c r="G172" s="422" t="s">
        <v>2616</v>
      </c>
      <c r="H172" s="423" t="s">
        <v>2617</v>
      </c>
      <c r="I172" s="330" t="s">
        <v>2252</v>
      </c>
      <c r="J172" s="328"/>
      <c r="K172" s="328"/>
      <c r="L172" s="328"/>
    </row>
    <row r="173" spans="2:12" ht="40.5" customHeight="1" x14ac:dyDescent="0.25">
      <c r="B173" s="330" t="s">
        <v>2255</v>
      </c>
      <c r="C173" s="390"/>
      <c r="D173" s="415"/>
      <c r="E173" s="405"/>
      <c r="F173" s="416"/>
      <c r="G173" s="405"/>
      <c r="H173" s="424"/>
      <c r="I173" s="330" t="s">
        <v>2255</v>
      </c>
      <c r="J173" s="328"/>
      <c r="K173" s="328"/>
      <c r="L173" s="328"/>
    </row>
    <row r="174" spans="2:12" ht="40.5" customHeight="1" thickBot="1" x14ac:dyDescent="0.3">
      <c r="B174" s="330" t="s">
        <v>2256</v>
      </c>
      <c r="C174" s="425"/>
      <c r="D174" s="426"/>
      <c r="E174" s="426"/>
      <c r="F174" s="427"/>
      <c r="G174" s="428" t="s">
        <v>2618</v>
      </c>
      <c r="H174" s="429" t="s">
        <v>2619</v>
      </c>
      <c r="I174" s="330" t="s">
        <v>2256</v>
      </c>
      <c r="J174" s="328"/>
      <c r="K174" s="328"/>
      <c r="L174" s="328"/>
    </row>
    <row r="175" spans="2:12" ht="40.5" customHeight="1" x14ac:dyDescent="0.25">
      <c r="B175" s="331"/>
      <c r="C175" s="330">
        <v>1</v>
      </c>
      <c r="D175" s="330">
        <v>2</v>
      </c>
      <c r="E175" s="330">
        <v>3</v>
      </c>
      <c r="F175" s="330">
        <v>4</v>
      </c>
      <c r="G175" s="330">
        <v>5</v>
      </c>
      <c r="H175" s="330">
        <v>6</v>
      </c>
      <c r="I175" s="331"/>
      <c r="J175" s="328"/>
      <c r="K175" s="328"/>
      <c r="L175" s="328"/>
    </row>
    <row r="178" spans="2:12" ht="26.25" x14ac:dyDescent="0.4">
      <c r="B178" s="326"/>
      <c r="C178" s="327" t="s">
        <v>984</v>
      </c>
      <c r="D178" s="327" t="s">
        <v>2439</v>
      </c>
      <c r="E178" s="836" t="s">
        <v>2620</v>
      </c>
      <c r="F178" s="837"/>
      <c r="G178" s="837"/>
      <c r="H178" s="837"/>
      <c r="I178" s="837"/>
      <c r="J178" s="837"/>
      <c r="K178" s="837"/>
      <c r="L178" s="328"/>
    </row>
    <row r="179" spans="2:12" ht="40.5" customHeight="1" thickBot="1" x14ac:dyDescent="0.3">
      <c r="B179" s="329"/>
      <c r="C179" s="330">
        <v>1</v>
      </c>
      <c r="D179" s="330">
        <v>2</v>
      </c>
      <c r="E179" s="330">
        <v>3</v>
      </c>
      <c r="F179" s="330">
        <v>4</v>
      </c>
      <c r="G179" s="330">
        <v>5</v>
      </c>
      <c r="H179" s="330">
        <v>6</v>
      </c>
      <c r="I179" s="331"/>
      <c r="J179" s="328"/>
      <c r="K179" s="328"/>
      <c r="L179" s="328"/>
    </row>
    <row r="180" spans="2:12" ht="40.5" customHeight="1" x14ac:dyDescent="0.25">
      <c r="B180" s="330" t="s">
        <v>2245</v>
      </c>
      <c r="C180" s="385"/>
      <c r="D180" s="430" t="s">
        <v>2621</v>
      </c>
      <c r="E180" s="387"/>
      <c r="F180" s="388"/>
      <c r="G180" s="375" t="s">
        <v>2622</v>
      </c>
      <c r="H180" s="389"/>
      <c r="I180" s="330" t="s">
        <v>2245</v>
      </c>
      <c r="J180" s="328"/>
      <c r="K180" s="328"/>
      <c r="L180" s="328"/>
    </row>
    <row r="181" spans="2:12" ht="40.5" customHeight="1" x14ac:dyDescent="0.25">
      <c r="B181" s="330" t="s">
        <v>2249</v>
      </c>
      <c r="C181" s="431" t="s">
        <v>2623</v>
      </c>
      <c r="D181" s="432" t="s">
        <v>2624</v>
      </c>
      <c r="E181" s="405"/>
      <c r="F181" s="416"/>
      <c r="G181" s="343" t="s">
        <v>2625</v>
      </c>
      <c r="H181" s="379" t="s">
        <v>2626</v>
      </c>
      <c r="I181" s="330" t="s">
        <v>2249</v>
      </c>
      <c r="J181" s="328"/>
      <c r="K181" s="328"/>
      <c r="L181" s="328"/>
    </row>
    <row r="182" spans="2:12" ht="40.5" customHeight="1" x14ac:dyDescent="0.25">
      <c r="B182" s="330" t="s">
        <v>2250</v>
      </c>
      <c r="C182" s="431" t="s">
        <v>2627</v>
      </c>
      <c r="D182" s="415"/>
      <c r="E182" s="433" t="s">
        <v>2628</v>
      </c>
      <c r="F182" s="434" t="s">
        <v>2629</v>
      </c>
      <c r="G182" s="405"/>
      <c r="H182" s="379" t="s">
        <v>2630</v>
      </c>
      <c r="I182" s="330" t="s">
        <v>2250</v>
      </c>
      <c r="J182" s="328"/>
      <c r="K182" s="328"/>
      <c r="L182" s="328"/>
    </row>
    <row r="183" spans="2:12" ht="40.5" customHeight="1" x14ac:dyDescent="0.25">
      <c r="B183" s="330" t="s">
        <v>2252</v>
      </c>
      <c r="C183" s="390"/>
      <c r="D183" s="415"/>
      <c r="E183" s="405"/>
      <c r="F183" s="405"/>
      <c r="G183" s="405"/>
      <c r="H183" s="417"/>
      <c r="I183" s="330" t="s">
        <v>2252</v>
      </c>
      <c r="J183" s="328"/>
      <c r="K183" s="328"/>
      <c r="L183" s="328"/>
    </row>
    <row r="184" spans="2:12" ht="40.5" customHeight="1" x14ac:dyDescent="0.25">
      <c r="B184" s="330" t="s">
        <v>2255</v>
      </c>
      <c r="C184" s="390"/>
      <c r="D184" s="415"/>
      <c r="E184" s="405"/>
      <c r="F184" s="416"/>
      <c r="G184" s="405"/>
      <c r="H184" s="424"/>
      <c r="I184" s="330" t="s">
        <v>2255</v>
      </c>
      <c r="J184" s="328"/>
      <c r="K184" s="328"/>
      <c r="L184" s="328"/>
    </row>
    <row r="185" spans="2:12" ht="40.5" customHeight="1" thickBot="1" x14ac:dyDescent="0.3">
      <c r="B185" s="330" t="s">
        <v>2256</v>
      </c>
      <c r="C185" s="425"/>
      <c r="D185" s="426"/>
      <c r="E185" s="426"/>
      <c r="F185" s="427"/>
      <c r="G185" s="426"/>
      <c r="H185" s="435"/>
      <c r="I185" s="330" t="s">
        <v>2256</v>
      </c>
      <c r="J185" s="328"/>
      <c r="K185" s="328"/>
      <c r="L185" s="328"/>
    </row>
    <row r="186" spans="2:12" ht="40.5" customHeight="1" x14ac:dyDescent="0.25">
      <c r="B186" s="331"/>
      <c r="C186" s="330">
        <v>1</v>
      </c>
      <c r="D186" s="330">
        <v>2</v>
      </c>
      <c r="E186" s="330">
        <v>3</v>
      </c>
      <c r="F186" s="330">
        <v>4</v>
      </c>
      <c r="G186" s="330">
        <v>5</v>
      </c>
      <c r="H186" s="330">
        <v>6</v>
      </c>
      <c r="I186" s="331"/>
      <c r="J186" s="328"/>
      <c r="K186" s="328"/>
      <c r="L186" s="328"/>
    </row>
    <row r="189" spans="2:12" ht="26.25" x14ac:dyDescent="0.4">
      <c r="B189" s="326"/>
      <c r="C189" s="327" t="s">
        <v>868</v>
      </c>
      <c r="D189" s="327" t="s">
        <v>2243</v>
      </c>
      <c r="E189" s="836" t="s">
        <v>2594</v>
      </c>
      <c r="F189" s="837"/>
      <c r="G189" s="837"/>
      <c r="H189" s="837"/>
      <c r="I189" s="837"/>
      <c r="J189" s="837"/>
      <c r="K189" s="837"/>
      <c r="L189" s="328"/>
    </row>
    <row r="190" spans="2:12" ht="40.5" customHeight="1" thickBot="1" x14ac:dyDescent="0.3">
      <c r="B190" s="355"/>
      <c r="C190" s="330">
        <v>1</v>
      </c>
      <c r="D190" s="330">
        <v>2</v>
      </c>
      <c r="E190" s="330">
        <v>3</v>
      </c>
      <c r="F190" s="330">
        <v>4</v>
      </c>
      <c r="G190" s="330">
        <v>5</v>
      </c>
      <c r="H190" s="330">
        <v>6</v>
      </c>
      <c r="I190" s="330">
        <v>7</v>
      </c>
      <c r="J190" s="330">
        <v>8</v>
      </c>
      <c r="K190" s="330">
        <v>9</v>
      </c>
      <c r="L190" s="356"/>
    </row>
    <row r="191" spans="2:12" ht="40.5" customHeight="1" thickTop="1" x14ac:dyDescent="0.25">
      <c r="B191" s="330" t="s">
        <v>2245</v>
      </c>
      <c r="C191" s="401" t="s">
        <v>2631</v>
      </c>
      <c r="D191" s="358" t="s">
        <v>2632</v>
      </c>
      <c r="E191" s="402"/>
      <c r="F191" s="402"/>
      <c r="G191" s="402"/>
      <c r="H191" s="402"/>
      <c r="I191" s="402"/>
      <c r="J191" s="402"/>
      <c r="K191" s="403"/>
      <c r="L191" s="330" t="s">
        <v>2245</v>
      </c>
    </row>
    <row r="192" spans="2:12" ht="40.5" customHeight="1" x14ac:dyDescent="0.25">
      <c r="B192" s="330" t="s">
        <v>2249</v>
      </c>
      <c r="C192" s="361" t="s">
        <v>2632</v>
      </c>
      <c r="D192" s="404" t="s">
        <v>2633</v>
      </c>
      <c r="E192" s="405"/>
      <c r="F192" s="405"/>
      <c r="G192" s="405"/>
      <c r="H192" s="405"/>
      <c r="I192" s="405"/>
      <c r="J192" s="405"/>
      <c r="K192" s="406"/>
      <c r="L192" s="330" t="s">
        <v>2249</v>
      </c>
    </row>
    <row r="193" spans="2:12" ht="40.5" customHeight="1" x14ac:dyDescent="0.25">
      <c r="B193" s="330" t="s">
        <v>2250</v>
      </c>
      <c r="C193" s="407" t="s">
        <v>2634</v>
      </c>
      <c r="D193" s="346" t="s">
        <v>2632</v>
      </c>
      <c r="E193" s="405"/>
      <c r="F193" s="405"/>
      <c r="G193" s="405"/>
      <c r="H193" s="405"/>
      <c r="I193" s="405"/>
      <c r="J193" s="405"/>
      <c r="K193" s="406"/>
      <c r="L193" s="330" t="s">
        <v>2250</v>
      </c>
    </row>
    <row r="194" spans="2:12" ht="40.5" customHeight="1" x14ac:dyDescent="0.25">
      <c r="B194" s="330" t="s">
        <v>2252</v>
      </c>
      <c r="C194" s="361" t="s">
        <v>2632</v>
      </c>
      <c r="D194" s="404" t="s">
        <v>2635</v>
      </c>
      <c r="E194" s="405"/>
      <c r="F194" s="405"/>
      <c r="G194" s="405"/>
      <c r="H194" s="405"/>
      <c r="I194" s="405"/>
      <c r="J194" s="405"/>
      <c r="K194" s="406"/>
      <c r="L194" s="330" t="s">
        <v>2252</v>
      </c>
    </row>
    <row r="195" spans="2:12" ht="40.5" customHeight="1" x14ac:dyDescent="0.25">
      <c r="B195" s="330" t="s">
        <v>2255</v>
      </c>
      <c r="C195" s="407" t="s">
        <v>2636</v>
      </c>
      <c r="D195" s="346" t="s">
        <v>2632</v>
      </c>
      <c r="E195" s="405"/>
      <c r="F195" s="405"/>
      <c r="G195" s="405"/>
      <c r="H195" s="405"/>
      <c r="I195" s="405"/>
      <c r="J195" s="405"/>
      <c r="K195" s="406"/>
      <c r="L195" s="330" t="s">
        <v>2255</v>
      </c>
    </row>
    <row r="196" spans="2:12" ht="40.5" customHeight="1" x14ac:dyDescent="0.25">
      <c r="B196" s="330" t="s">
        <v>2256</v>
      </c>
      <c r="C196" s="361" t="s">
        <v>2632</v>
      </c>
      <c r="D196" s="404" t="s">
        <v>2637</v>
      </c>
      <c r="E196" s="405"/>
      <c r="F196" s="405"/>
      <c r="G196" s="405"/>
      <c r="H196" s="405"/>
      <c r="I196" s="405"/>
      <c r="J196" s="405"/>
      <c r="K196" s="406"/>
      <c r="L196" s="330" t="s">
        <v>2256</v>
      </c>
    </row>
    <row r="197" spans="2:12" ht="40.5" customHeight="1" x14ac:dyDescent="0.25">
      <c r="B197" s="330" t="s">
        <v>2290</v>
      </c>
      <c r="C197" s="407" t="s">
        <v>2638</v>
      </c>
      <c r="D197" s="405"/>
      <c r="E197" s="404" t="s">
        <v>2639</v>
      </c>
      <c r="F197" s="405"/>
      <c r="G197" s="405"/>
      <c r="H197" s="405"/>
      <c r="I197" s="405"/>
      <c r="J197" s="405"/>
      <c r="K197" s="406"/>
      <c r="L197" s="330" t="s">
        <v>2290</v>
      </c>
    </row>
    <row r="198" spans="2:12" ht="40.5" customHeight="1" thickBot="1" x14ac:dyDescent="0.3">
      <c r="B198" s="330" t="s">
        <v>2295</v>
      </c>
      <c r="C198" s="366" t="s">
        <v>2632</v>
      </c>
      <c r="D198" s="409"/>
      <c r="E198" s="368" t="s">
        <v>2632</v>
      </c>
      <c r="F198" s="409"/>
      <c r="G198" s="409"/>
      <c r="H198" s="409"/>
      <c r="I198" s="409"/>
      <c r="J198" s="409"/>
      <c r="K198" s="410"/>
      <c r="L198" s="330" t="s">
        <v>2295</v>
      </c>
    </row>
    <row r="199" spans="2:12" ht="40.5" customHeight="1" thickTop="1" x14ac:dyDescent="0.25">
      <c r="B199" s="370"/>
      <c r="C199" s="371">
        <v>1</v>
      </c>
      <c r="D199" s="372">
        <v>2</v>
      </c>
      <c r="E199" s="371">
        <v>3</v>
      </c>
      <c r="F199" s="372">
        <v>4</v>
      </c>
      <c r="G199" s="371">
        <v>5</v>
      </c>
      <c r="H199" s="372">
        <v>6</v>
      </c>
      <c r="I199" s="371">
        <v>7</v>
      </c>
      <c r="J199" s="372">
        <v>8</v>
      </c>
      <c r="K199" s="371">
        <v>9</v>
      </c>
      <c r="L199" s="370"/>
    </row>
    <row r="202" spans="2:12" ht="26.25" x14ac:dyDescent="0.4">
      <c r="B202" s="326"/>
      <c r="C202" s="327" t="s">
        <v>491</v>
      </c>
      <c r="D202" s="327" t="s">
        <v>2439</v>
      </c>
      <c r="E202" s="836" t="s">
        <v>2640</v>
      </c>
      <c r="F202" s="837"/>
      <c r="G202" s="837"/>
      <c r="H202" s="837"/>
      <c r="I202" s="837"/>
      <c r="J202" s="837"/>
      <c r="K202" s="837"/>
      <c r="L202" s="328"/>
    </row>
    <row r="203" spans="2:12" ht="40.5" customHeight="1" thickBot="1" x14ac:dyDescent="0.3">
      <c r="B203" s="329"/>
      <c r="C203" s="330">
        <v>1</v>
      </c>
      <c r="D203" s="330">
        <v>2</v>
      </c>
      <c r="E203" s="330">
        <v>3</v>
      </c>
      <c r="F203" s="330">
        <v>4</v>
      </c>
      <c r="G203" s="330">
        <v>5</v>
      </c>
      <c r="H203" s="330">
        <v>6</v>
      </c>
      <c r="I203" s="331"/>
      <c r="J203" s="328"/>
      <c r="K203" s="328"/>
      <c r="L203" s="328"/>
    </row>
    <row r="204" spans="2:12" ht="40.5" customHeight="1" x14ac:dyDescent="0.25">
      <c r="B204" s="330" t="s">
        <v>2245</v>
      </c>
      <c r="C204" s="411" t="s">
        <v>2641</v>
      </c>
      <c r="D204" s="412" t="s">
        <v>2642</v>
      </c>
      <c r="E204" s="334" t="s">
        <v>2643</v>
      </c>
      <c r="F204" s="335" t="s">
        <v>2644</v>
      </c>
      <c r="G204" s="334" t="s">
        <v>2645</v>
      </c>
      <c r="H204" s="436" t="s">
        <v>2646</v>
      </c>
      <c r="I204" s="330" t="s">
        <v>2245</v>
      </c>
      <c r="J204" s="328"/>
      <c r="K204" s="328"/>
      <c r="L204" s="328"/>
    </row>
    <row r="205" spans="2:12" ht="40.5" customHeight="1" x14ac:dyDescent="0.25">
      <c r="B205" s="330" t="s">
        <v>2249</v>
      </c>
      <c r="C205" s="418" t="s">
        <v>2647</v>
      </c>
      <c r="D205" s="419" t="s">
        <v>2648</v>
      </c>
      <c r="E205" s="340" t="s">
        <v>2649</v>
      </c>
      <c r="F205" s="416"/>
      <c r="G205" s="340" t="s">
        <v>2650</v>
      </c>
      <c r="H205" s="437" t="s">
        <v>2651</v>
      </c>
      <c r="I205" s="330" t="s">
        <v>2249</v>
      </c>
      <c r="J205" s="328"/>
      <c r="K205" s="328"/>
      <c r="L205" s="328"/>
    </row>
    <row r="206" spans="2:12" ht="40.5" customHeight="1" x14ac:dyDescent="0.25">
      <c r="B206" s="330" t="s">
        <v>2250</v>
      </c>
      <c r="C206" s="418" t="s">
        <v>2652</v>
      </c>
      <c r="D206" s="419" t="s">
        <v>2653</v>
      </c>
      <c r="E206" s="341" t="s">
        <v>3622</v>
      </c>
      <c r="F206" s="341" t="s">
        <v>2654</v>
      </c>
      <c r="G206" s="341" t="s">
        <v>2655</v>
      </c>
      <c r="H206" s="424"/>
      <c r="I206" s="330" t="s">
        <v>2250</v>
      </c>
      <c r="J206" s="328"/>
      <c r="K206" s="328"/>
      <c r="L206" s="328"/>
    </row>
    <row r="207" spans="2:12" ht="40.5" customHeight="1" x14ac:dyDescent="0.25">
      <c r="B207" s="330" t="s">
        <v>2252</v>
      </c>
      <c r="C207" s="390"/>
      <c r="D207" s="438" t="s">
        <v>3621</v>
      </c>
      <c r="E207" s="341" t="s">
        <v>2654</v>
      </c>
      <c r="F207" s="341" t="s">
        <v>2654</v>
      </c>
      <c r="G207" s="340" t="s">
        <v>2656</v>
      </c>
      <c r="H207" s="437" t="s">
        <v>2657</v>
      </c>
      <c r="I207" s="330" t="s">
        <v>2252</v>
      </c>
      <c r="J207" s="328"/>
      <c r="K207" s="328"/>
      <c r="L207" s="328"/>
    </row>
    <row r="208" spans="2:12" ht="40.5" customHeight="1" x14ac:dyDescent="0.25">
      <c r="B208" s="330" t="s">
        <v>2255</v>
      </c>
      <c r="C208" s="418" t="s">
        <v>2658</v>
      </c>
      <c r="D208" s="419" t="s">
        <v>2659</v>
      </c>
      <c r="E208" s="405"/>
      <c r="F208" s="340" t="s">
        <v>2660</v>
      </c>
      <c r="G208" s="340" t="s">
        <v>2661</v>
      </c>
      <c r="H208" s="437" t="s">
        <v>2662</v>
      </c>
      <c r="I208" s="330" t="s">
        <v>2255</v>
      </c>
      <c r="J208" s="328"/>
      <c r="K208" s="328"/>
      <c r="L208" s="328"/>
    </row>
    <row r="209" spans="2:12" ht="40.5" customHeight="1" thickBot="1" x14ac:dyDescent="0.3">
      <c r="B209" s="330" t="s">
        <v>2256</v>
      </c>
      <c r="C209" s="439" t="s">
        <v>2663</v>
      </c>
      <c r="D209" s="351" t="s">
        <v>2664</v>
      </c>
      <c r="E209" s="440" t="s">
        <v>2644</v>
      </c>
      <c r="F209" s="441" t="s">
        <v>2665</v>
      </c>
      <c r="G209" s="351" t="s">
        <v>2666</v>
      </c>
      <c r="H209" s="442" t="s">
        <v>2667</v>
      </c>
      <c r="I209" s="330" t="s">
        <v>2256</v>
      </c>
      <c r="J209" s="328"/>
      <c r="K209" s="328"/>
      <c r="L209" s="328"/>
    </row>
    <row r="210" spans="2:12" ht="40.5" customHeight="1" x14ac:dyDescent="0.25">
      <c r="B210" s="331"/>
      <c r="C210" s="330">
        <v>1</v>
      </c>
      <c r="D210" s="330">
        <v>2</v>
      </c>
      <c r="E210" s="330">
        <v>3</v>
      </c>
      <c r="F210" s="330">
        <v>4</v>
      </c>
      <c r="G210" s="330">
        <v>5</v>
      </c>
      <c r="H210" s="330">
        <v>6</v>
      </c>
      <c r="I210" s="331"/>
      <c r="J210" s="328"/>
      <c r="K210" s="328"/>
      <c r="L210" s="328"/>
    </row>
    <row r="212" spans="2:12" ht="26.25" x14ac:dyDescent="0.4">
      <c r="B212" s="326"/>
      <c r="C212" s="327" t="s">
        <v>518</v>
      </c>
      <c r="D212" s="327" t="s">
        <v>2439</v>
      </c>
      <c r="E212" s="836" t="s">
        <v>2640</v>
      </c>
      <c r="F212" s="837"/>
      <c r="G212" s="837"/>
      <c r="H212" s="837"/>
      <c r="I212" s="837"/>
      <c r="J212" s="837"/>
      <c r="K212" s="837"/>
      <c r="L212" s="328"/>
    </row>
    <row r="213" spans="2:12" ht="40.5" customHeight="1" thickBot="1" x14ac:dyDescent="0.3">
      <c r="B213" s="329"/>
      <c r="C213" s="330">
        <v>1</v>
      </c>
      <c r="D213" s="330">
        <v>2</v>
      </c>
      <c r="E213" s="330">
        <v>3</v>
      </c>
      <c r="F213" s="330">
        <v>4</v>
      </c>
      <c r="G213" s="330">
        <v>5</v>
      </c>
      <c r="H213" s="330">
        <v>6</v>
      </c>
      <c r="I213" s="331"/>
      <c r="J213" s="328"/>
      <c r="K213" s="328"/>
      <c r="L213" s="328"/>
    </row>
    <row r="214" spans="2:12" ht="40.5" customHeight="1" x14ac:dyDescent="0.25">
      <c r="B214" s="330" t="s">
        <v>2245</v>
      </c>
      <c r="C214" s="411" t="s">
        <v>2668</v>
      </c>
      <c r="D214" s="412" t="s">
        <v>2669</v>
      </c>
      <c r="E214" s="334" t="s">
        <v>2670</v>
      </c>
      <c r="F214" s="335" t="s">
        <v>2644</v>
      </c>
      <c r="G214" s="334" t="s">
        <v>2671</v>
      </c>
      <c r="H214" s="436" t="s">
        <v>2672</v>
      </c>
      <c r="I214" s="330" t="s">
        <v>2245</v>
      </c>
      <c r="J214" s="328"/>
      <c r="K214" s="328"/>
      <c r="L214" s="328"/>
    </row>
    <row r="215" spans="2:12" ht="40.5" customHeight="1" x14ac:dyDescent="0.25">
      <c r="B215" s="330" t="s">
        <v>2249</v>
      </c>
      <c r="C215" s="418" t="s">
        <v>2673</v>
      </c>
      <c r="D215" s="419" t="s">
        <v>2674</v>
      </c>
      <c r="E215" s="340" t="s">
        <v>2675</v>
      </c>
      <c r="F215" s="416"/>
      <c r="G215" s="340" t="s">
        <v>2676</v>
      </c>
      <c r="H215" s="437" t="s">
        <v>2677</v>
      </c>
      <c r="I215" s="330" t="s">
        <v>2249</v>
      </c>
      <c r="J215" s="328"/>
      <c r="K215" s="328"/>
      <c r="L215" s="328"/>
    </row>
    <row r="216" spans="2:12" ht="40.5" customHeight="1" x14ac:dyDescent="0.25">
      <c r="B216" s="330" t="s">
        <v>2250</v>
      </c>
      <c r="C216" s="418" t="s">
        <v>2678</v>
      </c>
      <c r="D216" s="419" t="s">
        <v>2679</v>
      </c>
      <c r="E216" s="341" t="s">
        <v>2654</v>
      </c>
      <c r="F216" s="341" t="s">
        <v>2654</v>
      </c>
      <c r="G216" s="341" t="s">
        <v>2680</v>
      </c>
      <c r="H216" s="424"/>
      <c r="I216" s="330" t="s">
        <v>2250</v>
      </c>
      <c r="J216" s="328"/>
      <c r="K216" s="328"/>
      <c r="L216" s="328"/>
    </row>
    <row r="217" spans="2:12" ht="40.5" customHeight="1" x14ac:dyDescent="0.25">
      <c r="B217" s="330" t="s">
        <v>2252</v>
      </c>
      <c r="C217" s="390"/>
      <c r="D217" s="438" t="s">
        <v>2681</v>
      </c>
      <c r="E217" s="341" t="s">
        <v>2654</v>
      </c>
      <c r="F217" s="341" t="s">
        <v>2654</v>
      </c>
      <c r="G217" s="340" t="s">
        <v>2682</v>
      </c>
      <c r="H217" s="437" t="s">
        <v>2683</v>
      </c>
      <c r="I217" s="330" t="s">
        <v>2252</v>
      </c>
      <c r="J217" s="328"/>
      <c r="K217" s="328"/>
      <c r="L217" s="328"/>
    </row>
    <row r="218" spans="2:12" ht="40.5" customHeight="1" x14ac:dyDescent="0.25">
      <c r="B218" s="330" t="s">
        <v>2255</v>
      </c>
      <c r="C218" s="418" t="s">
        <v>2684</v>
      </c>
      <c r="D218" s="419" t="s">
        <v>2685</v>
      </c>
      <c r="E218" s="405"/>
      <c r="F218" s="340" t="s">
        <v>2686</v>
      </c>
      <c r="G218" s="340" t="s">
        <v>2687</v>
      </c>
      <c r="H218" s="437" t="s">
        <v>2688</v>
      </c>
      <c r="I218" s="330" t="s">
        <v>2255</v>
      </c>
      <c r="J218" s="328"/>
      <c r="K218" s="328"/>
      <c r="L218" s="328"/>
    </row>
    <row r="219" spans="2:12" ht="40.5" customHeight="1" thickBot="1" x14ac:dyDescent="0.3">
      <c r="B219" s="330" t="s">
        <v>2256</v>
      </c>
      <c r="C219" s="439" t="s">
        <v>2689</v>
      </c>
      <c r="D219" s="351" t="s">
        <v>2690</v>
      </c>
      <c r="E219" s="440" t="s">
        <v>2644</v>
      </c>
      <c r="F219" s="441" t="s">
        <v>2691</v>
      </c>
      <c r="G219" s="351" t="s">
        <v>2692</v>
      </c>
      <c r="H219" s="442" t="s">
        <v>2693</v>
      </c>
      <c r="I219" s="330" t="s">
        <v>2256</v>
      </c>
      <c r="J219" s="328"/>
      <c r="K219" s="328"/>
      <c r="L219" s="328"/>
    </row>
    <row r="220" spans="2:12" ht="40.5" customHeight="1" x14ac:dyDescent="0.25">
      <c r="B220" s="331"/>
      <c r="C220" s="330">
        <v>1</v>
      </c>
      <c r="D220" s="330">
        <v>2</v>
      </c>
      <c r="E220" s="330">
        <v>3</v>
      </c>
      <c r="F220" s="330">
        <v>4</v>
      </c>
      <c r="G220" s="330">
        <v>5</v>
      </c>
      <c r="H220" s="330">
        <v>6</v>
      </c>
      <c r="I220" s="331"/>
      <c r="J220" s="328"/>
      <c r="K220" s="328"/>
      <c r="L220" s="328"/>
    </row>
    <row r="223" spans="2:12" ht="26.25" x14ac:dyDescent="0.4">
      <c r="B223" s="326"/>
      <c r="C223" s="327" t="s">
        <v>280</v>
      </c>
      <c r="D223" s="327" t="s">
        <v>2439</v>
      </c>
      <c r="E223" s="836" t="s">
        <v>2694</v>
      </c>
      <c r="F223" s="837"/>
      <c r="G223" s="837"/>
      <c r="H223" s="837"/>
      <c r="I223" s="837"/>
      <c r="J223" s="837"/>
      <c r="K223" s="837"/>
      <c r="L223" s="328"/>
    </row>
    <row r="224" spans="2:12" ht="40.5" customHeight="1" thickBot="1" x14ac:dyDescent="0.3">
      <c r="B224" s="329"/>
      <c r="C224" s="330">
        <v>1</v>
      </c>
      <c r="D224" s="330">
        <v>2</v>
      </c>
      <c r="E224" s="330">
        <v>3</v>
      </c>
      <c r="F224" s="330">
        <v>4</v>
      </c>
      <c r="G224" s="330">
        <v>5</v>
      </c>
      <c r="H224" s="330">
        <v>6</v>
      </c>
      <c r="I224" s="331"/>
      <c r="J224" s="328"/>
      <c r="K224" s="328"/>
      <c r="L224" s="328"/>
    </row>
    <row r="225" spans="2:12" ht="40.5" customHeight="1" x14ac:dyDescent="0.25">
      <c r="B225" s="330" t="s">
        <v>2245</v>
      </c>
      <c r="C225" s="411" t="s">
        <v>2695</v>
      </c>
      <c r="D225" s="412" t="s">
        <v>2696</v>
      </c>
      <c r="E225" s="387"/>
      <c r="F225" s="388"/>
      <c r="G225" s="413" t="s">
        <v>2697</v>
      </c>
      <c r="H225" s="414" t="s">
        <v>2698</v>
      </c>
      <c r="I225" s="330" t="s">
        <v>2245</v>
      </c>
      <c r="J225" s="328"/>
      <c r="K225" s="328"/>
      <c r="L225" s="328"/>
    </row>
    <row r="226" spans="2:12" ht="40.5" customHeight="1" x14ac:dyDescent="0.25">
      <c r="B226" s="330" t="s">
        <v>2249</v>
      </c>
      <c r="C226" s="390"/>
      <c r="D226" s="419" t="s">
        <v>2699</v>
      </c>
      <c r="E226" s="405"/>
      <c r="F226" s="416"/>
      <c r="G226" s="420" t="s">
        <v>2700</v>
      </c>
      <c r="H226" s="417"/>
      <c r="I226" s="330" t="s">
        <v>2249</v>
      </c>
      <c r="J226" s="328"/>
      <c r="K226" s="328"/>
      <c r="L226" s="328"/>
    </row>
    <row r="227" spans="2:12" ht="40.5" customHeight="1" x14ac:dyDescent="0.25">
      <c r="B227" s="330" t="s">
        <v>2250</v>
      </c>
      <c r="C227" s="418" t="s">
        <v>2701</v>
      </c>
      <c r="D227" s="419" t="s">
        <v>2702</v>
      </c>
      <c r="E227" s="405"/>
      <c r="F227" s="416"/>
      <c r="G227" s="420" t="s">
        <v>2703</v>
      </c>
      <c r="H227" s="421" t="s">
        <v>2704</v>
      </c>
      <c r="I227" s="330" t="s">
        <v>2250</v>
      </c>
      <c r="J227" s="328"/>
      <c r="K227" s="328"/>
      <c r="L227" s="328"/>
    </row>
    <row r="228" spans="2:12" ht="40.5" customHeight="1" x14ac:dyDescent="0.25">
      <c r="B228" s="330" t="s">
        <v>2252</v>
      </c>
      <c r="C228" s="344" t="s">
        <v>2705</v>
      </c>
      <c r="D228" s="345" t="s">
        <v>2706</v>
      </c>
      <c r="E228" s="405"/>
      <c r="F228" s="405"/>
      <c r="G228" s="422" t="s">
        <v>2707</v>
      </c>
      <c r="H228" s="423" t="s">
        <v>2708</v>
      </c>
      <c r="I228" s="330" t="s">
        <v>2252</v>
      </c>
      <c r="J228" s="328"/>
      <c r="K228" s="328"/>
      <c r="L228" s="328"/>
    </row>
    <row r="229" spans="2:12" ht="40.5" customHeight="1" x14ac:dyDescent="0.25">
      <c r="B229" s="330" t="s">
        <v>2255</v>
      </c>
      <c r="C229" s="390"/>
      <c r="D229" s="345" t="s">
        <v>2709</v>
      </c>
      <c r="E229" s="405"/>
      <c r="F229" s="416"/>
      <c r="G229" s="422" t="s">
        <v>2710</v>
      </c>
      <c r="H229" s="424"/>
      <c r="I229" s="330" t="s">
        <v>2255</v>
      </c>
      <c r="J229" s="328"/>
      <c r="K229" s="328"/>
      <c r="L229" s="328"/>
    </row>
    <row r="230" spans="2:12" ht="40.5" customHeight="1" thickBot="1" x14ac:dyDescent="0.3">
      <c r="B230" s="330" t="s">
        <v>2256</v>
      </c>
      <c r="C230" s="349" t="s">
        <v>2711</v>
      </c>
      <c r="D230" s="350" t="s">
        <v>2712</v>
      </c>
      <c r="E230" s="426"/>
      <c r="F230" s="427"/>
      <c r="G230" s="428" t="s">
        <v>2713</v>
      </c>
      <c r="H230" s="429" t="s">
        <v>2714</v>
      </c>
      <c r="I230" s="330" t="s">
        <v>2256</v>
      </c>
      <c r="J230" s="328"/>
      <c r="K230" s="328"/>
      <c r="L230" s="328"/>
    </row>
    <row r="231" spans="2:12" ht="40.5" customHeight="1" x14ac:dyDescent="0.25">
      <c r="B231" s="331"/>
      <c r="C231" s="330">
        <v>1</v>
      </c>
      <c r="D231" s="330">
        <v>2</v>
      </c>
      <c r="E231" s="330">
        <v>3</v>
      </c>
      <c r="F231" s="330">
        <v>4</v>
      </c>
      <c r="G231" s="330">
        <v>5</v>
      </c>
      <c r="H231" s="330">
        <v>6</v>
      </c>
      <c r="I231" s="331"/>
      <c r="J231" s="328"/>
      <c r="K231" s="328"/>
      <c r="L231" s="328"/>
    </row>
    <row r="234" spans="2:12" ht="26.25" x14ac:dyDescent="0.4">
      <c r="B234" s="326"/>
      <c r="C234" s="327" t="s">
        <v>256</v>
      </c>
      <c r="D234" s="327" t="s">
        <v>2439</v>
      </c>
      <c r="E234" s="836" t="s">
        <v>2694</v>
      </c>
      <c r="F234" s="837"/>
      <c r="G234" s="837"/>
      <c r="H234" s="837"/>
      <c r="I234" s="837"/>
      <c r="J234" s="837"/>
      <c r="K234" s="837"/>
      <c r="L234" s="328"/>
    </row>
    <row r="235" spans="2:12" ht="40.5" customHeight="1" thickBot="1" x14ac:dyDescent="0.3">
      <c r="B235" s="329"/>
      <c r="C235" s="330">
        <v>1</v>
      </c>
      <c r="D235" s="330">
        <v>2</v>
      </c>
      <c r="E235" s="330">
        <v>3</v>
      </c>
      <c r="F235" s="330">
        <v>4</v>
      </c>
      <c r="G235" s="330">
        <v>5</v>
      </c>
      <c r="H235" s="330">
        <v>6</v>
      </c>
      <c r="I235" s="331"/>
      <c r="J235" s="328"/>
      <c r="K235" s="328"/>
      <c r="L235" s="328"/>
    </row>
    <row r="236" spans="2:12" ht="40.5" customHeight="1" x14ac:dyDescent="0.25">
      <c r="B236" s="330" t="s">
        <v>2245</v>
      </c>
      <c r="C236" s="411" t="s">
        <v>2715</v>
      </c>
      <c r="D236" s="412" t="s">
        <v>2716</v>
      </c>
      <c r="E236" s="387"/>
      <c r="F236" s="388"/>
      <c r="G236" s="413" t="s">
        <v>2717</v>
      </c>
      <c r="H236" s="414" t="s">
        <v>2718</v>
      </c>
      <c r="I236" s="330" t="s">
        <v>2245</v>
      </c>
      <c r="J236" s="328"/>
      <c r="K236" s="328"/>
      <c r="L236" s="328"/>
    </row>
    <row r="237" spans="2:12" ht="40.5" customHeight="1" x14ac:dyDescent="0.25">
      <c r="B237" s="330" t="s">
        <v>2249</v>
      </c>
      <c r="C237" s="390"/>
      <c r="D237" s="419" t="s">
        <v>2719</v>
      </c>
      <c r="E237" s="405"/>
      <c r="F237" s="416"/>
      <c r="G237" s="420" t="s">
        <v>2720</v>
      </c>
      <c r="H237" s="417"/>
      <c r="I237" s="330" t="s">
        <v>2249</v>
      </c>
      <c r="J237" s="328"/>
      <c r="K237" s="328"/>
      <c r="L237" s="328"/>
    </row>
    <row r="238" spans="2:12" ht="40.5" customHeight="1" x14ac:dyDescent="0.25">
      <c r="B238" s="330" t="s">
        <v>2250</v>
      </c>
      <c r="C238" s="418" t="s">
        <v>2721</v>
      </c>
      <c r="D238" s="419" t="s">
        <v>2722</v>
      </c>
      <c r="E238" s="405"/>
      <c r="F238" s="416"/>
      <c r="G238" s="420" t="s">
        <v>2723</v>
      </c>
      <c r="H238" s="421" t="s">
        <v>2724</v>
      </c>
      <c r="I238" s="330" t="s">
        <v>2250</v>
      </c>
      <c r="J238" s="328"/>
      <c r="K238" s="328"/>
      <c r="L238" s="328"/>
    </row>
    <row r="239" spans="2:12" ht="40.5" customHeight="1" x14ac:dyDescent="0.25">
      <c r="B239" s="330" t="s">
        <v>2252</v>
      </c>
      <c r="C239" s="344" t="s">
        <v>2725</v>
      </c>
      <c r="D239" s="345" t="s">
        <v>2726</v>
      </c>
      <c r="E239" s="405"/>
      <c r="F239" s="405"/>
      <c r="G239" s="422" t="s">
        <v>2727</v>
      </c>
      <c r="H239" s="423" t="s">
        <v>2728</v>
      </c>
      <c r="I239" s="330" t="s">
        <v>2252</v>
      </c>
      <c r="J239" s="328"/>
      <c r="K239" s="328"/>
      <c r="L239" s="328"/>
    </row>
    <row r="240" spans="2:12" ht="40.5" customHeight="1" x14ac:dyDescent="0.25">
      <c r="B240" s="330" t="s">
        <v>2255</v>
      </c>
      <c r="C240" s="390"/>
      <c r="D240" s="345" t="s">
        <v>2729</v>
      </c>
      <c r="E240" s="405"/>
      <c r="F240" s="416"/>
      <c r="G240" s="422" t="s">
        <v>2730</v>
      </c>
      <c r="H240" s="424"/>
      <c r="I240" s="330" t="s">
        <v>2255</v>
      </c>
      <c r="J240" s="328"/>
      <c r="K240" s="328"/>
      <c r="L240" s="328"/>
    </row>
    <row r="241" spans="2:12" ht="40.5" customHeight="1" thickBot="1" x14ac:dyDescent="0.3">
      <c r="B241" s="330" t="s">
        <v>2256</v>
      </c>
      <c r="C241" s="349" t="s">
        <v>2731</v>
      </c>
      <c r="D241" s="350" t="s">
        <v>2732</v>
      </c>
      <c r="E241" s="426"/>
      <c r="F241" s="427"/>
      <c r="G241" s="428" t="s">
        <v>2733</v>
      </c>
      <c r="H241" s="429" t="s">
        <v>2734</v>
      </c>
      <c r="I241" s="330" t="s">
        <v>2256</v>
      </c>
      <c r="J241" s="328"/>
      <c r="K241" s="328"/>
      <c r="L241" s="328"/>
    </row>
    <row r="242" spans="2:12" ht="40.5" customHeight="1" x14ac:dyDescent="0.25">
      <c r="B242" s="331"/>
      <c r="C242" s="330">
        <v>1</v>
      </c>
      <c r="D242" s="330">
        <v>2</v>
      </c>
      <c r="E242" s="330">
        <v>3</v>
      </c>
      <c r="F242" s="330">
        <v>4</v>
      </c>
      <c r="G242" s="330">
        <v>5</v>
      </c>
      <c r="H242" s="330">
        <v>6</v>
      </c>
      <c r="I242" s="331"/>
      <c r="J242" s="328"/>
      <c r="K242" s="328"/>
      <c r="L242" s="328"/>
    </row>
    <row r="245" spans="2:12" ht="26.25" x14ac:dyDescent="0.4">
      <c r="B245" s="326"/>
      <c r="C245" s="327" t="s">
        <v>313</v>
      </c>
      <c r="D245" s="327" t="s">
        <v>2439</v>
      </c>
      <c r="E245" s="836" t="s">
        <v>2735</v>
      </c>
      <c r="F245" s="837"/>
      <c r="G245" s="837"/>
      <c r="H245" s="837"/>
      <c r="I245" s="837"/>
      <c r="J245" s="837"/>
      <c r="K245" s="837"/>
      <c r="L245" s="328"/>
    </row>
    <row r="246" spans="2:12" ht="40.5" customHeight="1" thickBot="1" x14ac:dyDescent="0.3">
      <c r="B246" s="329"/>
      <c r="C246" s="330">
        <v>1</v>
      </c>
      <c r="D246" s="330">
        <v>2</v>
      </c>
      <c r="E246" s="330">
        <v>3</v>
      </c>
      <c r="F246" s="330">
        <v>4</v>
      </c>
      <c r="G246" s="330">
        <v>5</v>
      </c>
      <c r="H246" s="330">
        <v>6</v>
      </c>
      <c r="I246" s="331"/>
      <c r="J246" s="328"/>
      <c r="K246" s="328"/>
      <c r="L246" s="328"/>
    </row>
    <row r="247" spans="2:12" ht="40.5" customHeight="1" x14ac:dyDescent="0.25">
      <c r="B247" s="330" t="s">
        <v>2245</v>
      </c>
      <c r="C247" s="385"/>
      <c r="D247" s="386"/>
      <c r="E247" s="413" t="s">
        <v>2736</v>
      </c>
      <c r="F247" s="413" t="s">
        <v>2737</v>
      </c>
      <c r="G247" s="388"/>
      <c r="H247" s="389"/>
      <c r="I247" s="330" t="s">
        <v>2245</v>
      </c>
      <c r="J247" s="328"/>
      <c r="K247" s="328"/>
      <c r="L247" s="328"/>
    </row>
    <row r="248" spans="2:12" ht="40.5" customHeight="1" x14ac:dyDescent="0.25">
      <c r="B248" s="330" t="s">
        <v>2249</v>
      </c>
      <c r="C248" s="443" t="s">
        <v>2738</v>
      </c>
      <c r="D248" s="444" t="s">
        <v>2739</v>
      </c>
      <c r="E248" s="420" t="s">
        <v>2740</v>
      </c>
      <c r="F248" s="420" t="s">
        <v>2741</v>
      </c>
      <c r="G248" s="420" t="s">
        <v>2742</v>
      </c>
      <c r="H248" s="421" t="s">
        <v>2738</v>
      </c>
      <c r="I248" s="330" t="s">
        <v>2249</v>
      </c>
      <c r="J248" s="328"/>
      <c r="K248" s="328"/>
      <c r="L248" s="328"/>
    </row>
    <row r="249" spans="2:12" ht="40.5" customHeight="1" x14ac:dyDescent="0.25">
      <c r="B249" s="330" t="s">
        <v>2250</v>
      </c>
      <c r="C249" s="390"/>
      <c r="D249" s="415"/>
      <c r="E249" s="445" t="s">
        <v>2743</v>
      </c>
      <c r="F249" s="445" t="s">
        <v>2744</v>
      </c>
      <c r="G249" s="405"/>
      <c r="H249" s="424"/>
      <c r="I249" s="330" t="s">
        <v>2250</v>
      </c>
      <c r="J249" s="328"/>
      <c r="K249" s="328"/>
      <c r="L249" s="328"/>
    </row>
    <row r="250" spans="2:12" ht="40.5" customHeight="1" x14ac:dyDescent="0.25">
      <c r="B250" s="330" t="s">
        <v>2252</v>
      </c>
      <c r="C250" s="390"/>
      <c r="D250" s="415"/>
      <c r="E250" s="445" t="s">
        <v>2745</v>
      </c>
      <c r="F250" s="445" t="s">
        <v>2746</v>
      </c>
      <c r="G250" s="405"/>
      <c r="H250" s="417"/>
      <c r="I250" s="330" t="s">
        <v>2252</v>
      </c>
      <c r="J250" s="328"/>
      <c r="K250" s="328"/>
      <c r="L250" s="328"/>
    </row>
    <row r="251" spans="2:12" ht="40.5" customHeight="1" x14ac:dyDescent="0.25">
      <c r="B251" s="330" t="s">
        <v>2255</v>
      </c>
      <c r="C251" s="443" t="s">
        <v>2738</v>
      </c>
      <c r="D251" s="444" t="s">
        <v>2747</v>
      </c>
      <c r="E251" s="420" t="s">
        <v>2748</v>
      </c>
      <c r="F251" s="420" t="s">
        <v>2749</v>
      </c>
      <c r="G251" s="420" t="s">
        <v>2750</v>
      </c>
      <c r="H251" s="421" t="s">
        <v>2738</v>
      </c>
      <c r="I251" s="330" t="s">
        <v>2255</v>
      </c>
      <c r="J251" s="328"/>
      <c r="K251" s="328"/>
      <c r="L251" s="328"/>
    </row>
    <row r="252" spans="2:12" ht="40.5" customHeight="1" thickBot="1" x14ac:dyDescent="0.3">
      <c r="B252" s="330" t="s">
        <v>2256</v>
      </c>
      <c r="C252" s="425"/>
      <c r="D252" s="426"/>
      <c r="E252" s="446" t="s">
        <v>2751</v>
      </c>
      <c r="F252" s="447" t="s">
        <v>2752</v>
      </c>
      <c r="G252" s="426"/>
      <c r="H252" s="435"/>
      <c r="I252" s="330" t="s">
        <v>2256</v>
      </c>
      <c r="J252" s="328"/>
      <c r="K252" s="328"/>
      <c r="L252" s="328"/>
    </row>
    <row r="253" spans="2:12" ht="40.5" customHeight="1" x14ac:dyDescent="0.25">
      <c r="B253" s="331"/>
      <c r="C253" s="330">
        <v>1</v>
      </c>
      <c r="D253" s="330">
        <v>2</v>
      </c>
      <c r="E253" s="330">
        <v>3</v>
      </c>
      <c r="F253" s="330">
        <v>4</v>
      </c>
      <c r="G253" s="330">
        <v>5</v>
      </c>
      <c r="H253" s="330">
        <v>6</v>
      </c>
      <c r="I253" s="331"/>
      <c r="J253" s="328"/>
      <c r="K253" s="328"/>
      <c r="L253" s="328"/>
    </row>
    <row r="256" spans="2:12" ht="26.25" x14ac:dyDescent="0.4">
      <c r="B256" s="326"/>
      <c r="C256" s="327" t="s">
        <v>383</v>
      </c>
      <c r="D256" s="327" t="s">
        <v>2439</v>
      </c>
      <c r="E256" s="836" t="s">
        <v>2753</v>
      </c>
      <c r="F256" s="837"/>
      <c r="G256" s="837"/>
      <c r="H256" s="837"/>
      <c r="I256" s="837"/>
      <c r="J256" s="837"/>
      <c r="K256" s="837"/>
      <c r="L256" s="328"/>
    </row>
    <row r="257" spans="2:12" ht="40.5" customHeight="1" thickBot="1" x14ac:dyDescent="0.3">
      <c r="B257" s="329"/>
      <c r="C257" s="330">
        <v>1</v>
      </c>
      <c r="D257" s="330">
        <v>2</v>
      </c>
      <c r="E257" s="330">
        <v>3</v>
      </c>
      <c r="F257" s="330">
        <v>4</v>
      </c>
      <c r="G257" s="330">
        <v>5</v>
      </c>
      <c r="H257" s="330">
        <v>6</v>
      </c>
      <c r="I257" s="331"/>
      <c r="J257" s="328"/>
      <c r="K257" s="328"/>
      <c r="L257" s="328"/>
    </row>
    <row r="258" spans="2:12" ht="40.5" customHeight="1" x14ac:dyDescent="0.25">
      <c r="B258" s="330" t="s">
        <v>2245</v>
      </c>
      <c r="C258" s="411" t="s">
        <v>2754</v>
      </c>
      <c r="D258" s="412" t="s">
        <v>2755</v>
      </c>
      <c r="E258" s="334" t="s">
        <v>2756</v>
      </c>
      <c r="F258" s="335" t="s">
        <v>2757</v>
      </c>
      <c r="G258" s="334" t="s">
        <v>2758</v>
      </c>
      <c r="H258" s="436" t="s">
        <v>2759</v>
      </c>
      <c r="I258" s="330" t="s">
        <v>2245</v>
      </c>
      <c r="J258" s="328"/>
      <c r="K258" s="328"/>
      <c r="L258" s="328"/>
    </row>
    <row r="259" spans="2:12" ht="40.5" customHeight="1" x14ac:dyDescent="0.25">
      <c r="B259" s="330" t="s">
        <v>2249</v>
      </c>
      <c r="C259" s="418" t="s">
        <v>2760</v>
      </c>
      <c r="D259" s="419" t="s">
        <v>2761</v>
      </c>
      <c r="E259" s="340" t="s">
        <v>2762</v>
      </c>
      <c r="F259" s="416"/>
      <c r="G259" s="340" t="s">
        <v>2763</v>
      </c>
      <c r="H259" s="437" t="s">
        <v>2764</v>
      </c>
      <c r="I259" s="330" t="s">
        <v>2249</v>
      </c>
      <c r="J259" s="328"/>
      <c r="K259" s="328"/>
      <c r="L259" s="328"/>
    </row>
    <row r="260" spans="2:12" ht="40.5" customHeight="1" x14ac:dyDescent="0.25">
      <c r="B260" s="330" t="s">
        <v>2250</v>
      </c>
      <c r="C260" s="418" t="s">
        <v>2765</v>
      </c>
      <c r="D260" s="419" t="s">
        <v>2766</v>
      </c>
      <c r="E260" s="341" t="s">
        <v>2767</v>
      </c>
      <c r="F260" s="341" t="s">
        <v>2767</v>
      </c>
      <c r="G260" s="405"/>
      <c r="H260" s="424"/>
      <c r="I260" s="330" t="s">
        <v>2250</v>
      </c>
      <c r="J260" s="328"/>
      <c r="K260" s="328"/>
      <c r="L260" s="328"/>
    </row>
    <row r="261" spans="2:12" ht="40.5" customHeight="1" x14ac:dyDescent="0.25">
      <c r="B261" s="330" t="s">
        <v>2252</v>
      </c>
      <c r="C261" s="390"/>
      <c r="D261" s="415"/>
      <c r="E261" s="341" t="s">
        <v>2767</v>
      </c>
      <c r="F261" s="341" t="s">
        <v>2767</v>
      </c>
      <c r="G261" s="340" t="s">
        <v>2768</v>
      </c>
      <c r="H261" s="437" t="s">
        <v>2769</v>
      </c>
      <c r="I261" s="330" t="s">
        <v>2252</v>
      </c>
      <c r="J261" s="328"/>
      <c r="K261" s="328"/>
      <c r="L261" s="328"/>
    </row>
    <row r="262" spans="2:12" ht="40.5" customHeight="1" x14ac:dyDescent="0.25">
      <c r="B262" s="330" t="s">
        <v>2255</v>
      </c>
      <c r="C262" s="418" t="s">
        <v>2770</v>
      </c>
      <c r="D262" s="419" t="s">
        <v>2771</v>
      </c>
      <c r="E262" s="405"/>
      <c r="F262" s="340" t="s">
        <v>2772</v>
      </c>
      <c r="G262" s="340" t="s">
        <v>2773</v>
      </c>
      <c r="H262" s="437" t="s">
        <v>2774</v>
      </c>
      <c r="I262" s="330" t="s">
        <v>2255</v>
      </c>
      <c r="J262" s="328"/>
      <c r="K262" s="328"/>
      <c r="L262" s="328"/>
    </row>
    <row r="263" spans="2:12" ht="40.5" customHeight="1" thickBot="1" x14ac:dyDescent="0.3">
      <c r="B263" s="330" t="s">
        <v>2256</v>
      </c>
      <c r="C263" s="439" t="s">
        <v>2775</v>
      </c>
      <c r="D263" s="351" t="s">
        <v>2776</v>
      </c>
      <c r="E263" s="440" t="s">
        <v>2757</v>
      </c>
      <c r="F263" s="441" t="s">
        <v>2777</v>
      </c>
      <c r="G263" s="351" t="s">
        <v>2778</v>
      </c>
      <c r="H263" s="442" t="s">
        <v>2779</v>
      </c>
      <c r="I263" s="330" t="s">
        <v>2256</v>
      </c>
      <c r="J263" s="328"/>
      <c r="K263" s="328"/>
      <c r="L263" s="328"/>
    </row>
    <row r="264" spans="2:12" ht="40.5" customHeight="1" x14ac:dyDescent="0.25">
      <c r="B264" s="331"/>
      <c r="C264" s="330">
        <v>1</v>
      </c>
      <c r="D264" s="330">
        <v>2</v>
      </c>
      <c r="E264" s="330">
        <v>3</v>
      </c>
      <c r="F264" s="330">
        <v>4</v>
      </c>
      <c r="G264" s="330">
        <v>5</v>
      </c>
      <c r="H264" s="330">
        <v>6</v>
      </c>
      <c r="I264" s="331"/>
      <c r="J264" s="328"/>
      <c r="K264" s="328"/>
      <c r="L264" s="328"/>
    </row>
    <row r="266" spans="2:12" ht="26.25" x14ac:dyDescent="0.4">
      <c r="B266" s="326"/>
      <c r="C266" s="327" t="s">
        <v>408</v>
      </c>
      <c r="D266" s="327" t="s">
        <v>2439</v>
      </c>
      <c r="E266" s="836" t="s">
        <v>2753</v>
      </c>
      <c r="F266" s="837"/>
      <c r="G266" s="837"/>
      <c r="H266" s="837"/>
      <c r="I266" s="837"/>
      <c r="J266" s="837"/>
      <c r="K266" s="837"/>
      <c r="L266" s="328"/>
    </row>
    <row r="267" spans="2:12" ht="40.5" customHeight="1" thickBot="1" x14ac:dyDescent="0.3">
      <c r="B267" s="329"/>
      <c r="C267" s="330">
        <v>1</v>
      </c>
      <c r="D267" s="330">
        <v>2</v>
      </c>
      <c r="E267" s="330">
        <v>3</v>
      </c>
      <c r="F267" s="330">
        <v>4</v>
      </c>
      <c r="G267" s="330">
        <v>5</v>
      </c>
      <c r="H267" s="330">
        <v>6</v>
      </c>
      <c r="I267" s="331"/>
      <c r="J267" s="328"/>
      <c r="K267" s="328"/>
      <c r="L267" s="328"/>
    </row>
    <row r="268" spans="2:12" ht="40.5" customHeight="1" x14ac:dyDescent="0.25">
      <c r="B268" s="330" t="s">
        <v>2245</v>
      </c>
      <c r="C268" s="411" t="s">
        <v>2780</v>
      </c>
      <c r="D268" s="412" t="s">
        <v>2781</v>
      </c>
      <c r="E268" s="334" t="s">
        <v>2782</v>
      </c>
      <c r="F268" s="335" t="s">
        <v>2757</v>
      </c>
      <c r="G268" s="334" t="s">
        <v>2783</v>
      </c>
      <c r="H268" s="436" t="s">
        <v>2784</v>
      </c>
      <c r="I268" s="330" t="s">
        <v>2245</v>
      </c>
      <c r="J268" s="328"/>
      <c r="K268" s="328"/>
      <c r="L268" s="328"/>
    </row>
    <row r="269" spans="2:12" ht="40.5" customHeight="1" x14ac:dyDescent="0.25">
      <c r="B269" s="330" t="s">
        <v>2249</v>
      </c>
      <c r="C269" s="418" t="s">
        <v>2785</v>
      </c>
      <c r="D269" s="419" t="s">
        <v>2786</v>
      </c>
      <c r="E269" s="340" t="s">
        <v>2787</v>
      </c>
      <c r="F269" s="416"/>
      <c r="G269" s="340" t="s">
        <v>2788</v>
      </c>
      <c r="H269" s="437" t="s">
        <v>2789</v>
      </c>
      <c r="I269" s="330" t="s">
        <v>2249</v>
      </c>
      <c r="J269" s="328"/>
      <c r="K269" s="328"/>
      <c r="L269" s="328"/>
    </row>
    <row r="270" spans="2:12" ht="40.5" customHeight="1" x14ac:dyDescent="0.25">
      <c r="B270" s="330" t="s">
        <v>2250</v>
      </c>
      <c r="C270" s="418" t="s">
        <v>2790</v>
      </c>
      <c r="D270" s="419" t="s">
        <v>2791</v>
      </c>
      <c r="E270" s="341" t="s">
        <v>2767</v>
      </c>
      <c r="F270" s="341" t="s">
        <v>2767</v>
      </c>
      <c r="G270" s="405"/>
      <c r="H270" s="424"/>
      <c r="I270" s="330" t="s">
        <v>2250</v>
      </c>
      <c r="J270" s="328"/>
      <c r="K270" s="328"/>
      <c r="L270" s="328"/>
    </row>
    <row r="271" spans="2:12" ht="40.5" customHeight="1" x14ac:dyDescent="0.25">
      <c r="B271" s="330" t="s">
        <v>2252</v>
      </c>
      <c r="C271" s="390"/>
      <c r="D271" s="415"/>
      <c r="E271" s="341" t="s">
        <v>2767</v>
      </c>
      <c r="F271" s="341" t="s">
        <v>2767</v>
      </c>
      <c r="G271" s="340" t="s">
        <v>2792</v>
      </c>
      <c r="H271" s="437" t="s">
        <v>2793</v>
      </c>
      <c r="I271" s="330" t="s">
        <v>2252</v>
      </c>
      <c r="J271" s="328"/>
      <c r="K271" s="328"/>
      <c r="L271" s="328"/>
    </row>
    <row r="272" spans="2:12" ht="40.5" customHeight="1" x14ac:dyDescent="0.25">
      <c r="B272" s="330" t="s">
        <v>2255</v>
      </c>
      <c r="C272" s="418" t="s">
        <v>2794</v>
      </c>
      <c r="D272" s="419" t="s">
        <v>2795</v>
      </c>
      <c r="E272" s="405"/>
      <c r="F272" s="340" t="s">
        <v>2796</v>
      </c>
      <c r="G272" s="340" t="s">
        <v>2797</v>
      </c>
      <c r="H272" s="437" t="s">
        <v>2798</v>
      </c>
      <c r="I272" s="330" t="s">
        <v>2255</v>
      </c>
      <c r="J272" s="328"/>
      <c r="K272" s="328"/>
      <c r="L272" s="328"/>
    </row>
    <row r="273" spans="2:12" ht="40.5" customHeight="1" thickBot="1" x14ac:dyDescent="0.3">
      <c r="B273" s="330" t="s">
        <v>2256</v>
      </c>
      <c r="C273" s="439" t="s">
        <v>2799</v>
      </c>
      <c r="D273" s="351" t="s">
        <v>2800</v>
      </c>
      <c r="E273" s="440" t="s">
        <v>2757</v>
      </c>
      <c r="F273" s="441" t="s">
        <v>2801</v>
      </c>
      <c r="G273" s="351" t="s">
        <v>2802</v>
      </c>
      <c r="H273" s="442" t="s">
        <v>2803</v>
      </c>
      <c r="I273" s="330" t="s">
        <v>2256</v>
      </c>
      <c r="J273" s="328"/>
      <c r="K273" s="328"/>
      <c r="L273" s="328"/>
    </row>
    <row r="274" spans="2:12" ht="40.5" customHeight="1" x14ac:dyDescent="0.25">
      <c r="B274" s="331"/>
      <c r="C274" s="330">
        <v>1</v>
      </c>
      <c r="D274" s="330">
        <v>2</v>
      </c>
      <c r="E274" s="330">
        <v>3</v>
      </c>
      <c r="F274" s="330">
        <v>4</v>
      </c>
      <c r="G274" s="330">
        <v>5</v>
      </c>
      <c r="H274" s="330">
        <v>6</v>
      </c>
      <c r="I274" s="331"/>
      <c r="J274" s="328"/>
      <c r="K274" s="328"/>
      <c r="L274" s="328"/>
    </row>
    <row r="277" spans="2:12" ht="26.25" x14ac:dyDescent="0.4">
      <c r="B277" s="326"/>
      <c r="C277" s="327" t="s">
        <v>329</v>
      </c>
      <c r="D277" s="327" t="s">
        <v>2439</v>
      </c>
      <c r="E277" s="836" t="s">
        <v>2753</v>
      </c>
      <c r="F277" s="837"/>
      <c r="G277" s="837"/>
      <c r="H277" s="837"/>
      <c r="I277" s="837"/>
      <c r="J277" s="837"/>
      <c r="K277" s="837"/>
      <c r="L277" s="328"/>
    </row>
    <row r="278" spans="2:12" ht="40.5" customHeight="1" thickBot="1" x14ac:dyDescent="0.3">
      <c r="B278" s="329"/>
      <c r="C278" s="330">
        <v>1</v>
      </c>
      <c r="D278" s="330">
        <v>2</v>
      </c>
      <c r="E278" s="330">
        <v>3</v>
      </c>
      <c r="F278" s="330">
        <v>4</v>
      </c>
      <c r="G278" s="330">
        <v>5</v>
      </c>
      <c r="H278" s="330">
        <v>6</v>
      </c>
      <c r="I278" s="331"/>
      <c r="J278" s="328"/>
      <c r="K278" s="328"/>
      <c r="L278" s="328"/>
    </row>
    <row r="279" spans="2:12" ht="40.5" customHeight="1" x14ac:dyDescent="0.25">
      <c r="B279" s="330" t="s">
        <v>2245</v>
      </c>
      <c r="C279" s="411" t="s">
        <v>2804</v>
      </c>
      <c r="D279" s="412" t="s">
        <v>2805</v>
      </c>
      <c r="E279" s="334" t="s">
        <v>2806</v>
      </c>
      <c r="F279" s="335" t="s">
        <v>2807</v>
      </c>
      <c r="G279" s="334" t="s">
        <v>2808</v>
      </c>
      <c r="H279" s="436" t="s">
        <v>2809</v>
      </c>
      <c r="I279" s="330" t="s">
        <v>2245</v>
      </c>
      <c r="J279" s="328"/>
      <c r="K279" s="328"/>
      <c r="L279" s="328"/>
    </row>
    <row r="280" spans="2:12" ht="40.5" customHeight="1" x14ac:dyDescent="0.25">
      <c r="B280" s="330" t="s">
        <v>2249</v>
      </c>
      <c r="C280" s="418" t="s">
        <v>2810</v>
      </c>
      <c r="D280" s="419" t="s">
        <v>2811</v>
      </c>
      <c r="E280" s="340" t="s">
        <v>2812</v>
      </c>
      <c r="F280" s="416"/>
      <c r="G280" s="340" t="s">
        <v>2813</v>
      </c>
      <c r="H280" s="437" t="s">
        <v>2814</v>
      </c>
      <c r="I280" s="330" t="s">
        <v>2249</v>
      </c>
      <c r="J280" s="328"/>
      <c r="K280" s="328"/>
      <c r="L280" s="328"/>
    </row>
    <row r="281" spans="2:12" ht="40.5" customHeight="1" x14ac:dyDescent="0.25">
      <c r="B281" s="330" t="s">
        <v>2250</v>
      </c>
      <c r="C281" s="418" t="s">
        <v>2815</v>
      </c>
      <c r="D281" s="419" t="s">
        <v>2816</v>
      </c>
      <c r="E281" s="341" t="s">
        <v>2817</v>
      </c>
      <c r="F281" s="341" t="s">
        <v>2817</v>
      </c>
      <c r="G281" s="405"/>
      <c r="H281" s="424"/>
      <c r="I281" s="330" t="s">
        <v>2250</v>
      </c>
      <c r="J281" s="328"/>
      <c r="K281" s="328"/>
      <c r="L281" s="328"/>
    </row>
    <row r="282" spans="2:12" ht="40.5" customHeight="1" x14ac:dyDescent="0.25">
      <c r="B282" s="330" t="s">
        <v>2252</v>
      </c>
      <c r="C282" s="390"/>
      <c r="D282" s="415"/>
      <c r="E282" s="341" t="s">
        <v>2817</v>
      </c>
      <c r="F282" s="341" t="s">
        <v>2817</v>
      </c>
      <c r="G282" s="340" t="s">
        <v>2818</v>
      </c>
      <c r="H282" s="437" t="s">
        <v>2819</v>
      </c>
      <c r="I282" s="330" t="s">
        <v>2252</v>
      </c>
      <c r="J282" s="328"/>
      <c r="K282" s="328"/>
      <c r="L282" s="328"/>
    </row>
    <row r="283" spans="2:12" ht="40.5" customHeight="1" x14ac:dyDescent="0.25">
      <c r="B283" s="330" t="s">
        <v>2255</v>
      </c>
      <c r="C283" s="418" t="s">
        <v>2820</v>
      </c>
      <c r="D283" s="419" t="s">
        <v>2821</v>
      </c>
      <c r="E283" s="405"/>
      <c r="F283" s="340" t="s">
        <v>2822</v>
      </c>
      <c r="G283" s="340" t="s">
        <v>2823</v>
      </c>
      <c r="H283" s="437" t="s">
        <v>2824</v>
      </c>
      <c r="I283" s="330" t="s">
        <v>2255</v>
      </c>
      <c r="J283" s="328"/>
      <c r="K283" s="328"/>
      <c r="L283" s="328"/>
    </row>
    <row r="284" spans="2:12" ht="40.5" customHeight="1" thickBot="1" x14ac:dyDescent="0.3">
      <c r="B284" s="330" t="s">
        <v>2256</v>
      </c>
      <c r="C284" s="439" t="s">
        <v>2825</v>
      </c>
      <c r="D284" s="351" t="s">
        <v>2826</v>
      </c>
      <c r="E284" s="440" t="s">
        <v>2807</v>
      </c>
      <c r="F284" s="441" t="s">
        <v>2827</v>
      </c>
      <c r="G284" s="351" t="s">
        <v>2828</v>
      </c>
      <c r="H284" s="442" t="s">
        <v>2829</v>
      </c>
      <c r="I284" s="330" t="s">
        <v>2256</v>
      </c>
      <c r="J284" s="328"/>
      <c r="K284" s="328"/>
      <c r="L284" s="328"/>
    </row>
    <row r="285" spans="2:12" ht="40.5" customHeight="1" x14ac:dyDescent="0.25">
      <c r="B285" s="331"/>
      <c r="C285" s="330">
        <v>1</v>
      </c>
      <c r="D285" s="330">
        <v>2</v>
      </c>
      <c r="E285" s="330">
        <v>3</v>
      </c>
      <c r="F285" s="330">
        <v>4</v>
      </c>
      <c r="G285" s="330">
        <v>5</v>
      </c>
      <c r="H285" s="330">
        <v>6</v>
      </c>
      <c r="I285" s="331"/>
      <c r="J285" s="328"/>
      <c r="K285" s="328"/>
      <c r="L285" s="328"/>
    </row>
    <row r="287" spans="2:12" ht="26.25" x14ac:dyDescent="0.4">
      <c r="B287" s="326"/>
      <c r="C287" s="327" t="s">
        <v>355</v>
      </c>
      <c r="D287" s="327" t="s">
        <v>2439</v>
      </c>
      <c r="E287" s="836" t="s">
        <v>2753</v>
      </c>
      <c r="F287" s="837"/>
      <c r="G287" s="837"/>
      <c r="H287" s="837"/>
      <c r="I287" s="837"/>
      <c r="J287" s="837"/>
      <c r="K287" s="837"/>
      <c r="L287" s="328"/>
    </row>
    <row r="288" spans="2:12" ht="40.5" customHeight="1" thickBot="1" x14ac:dyDescent="0.3">
      <c r="B288" s="329"/>
      <c r="C288" s="330">
        <v>1</v>
      </c>
      <c r="D288" s="330">
        <v>2</v>
      </c>
      <c r="E288" s="330">
        <v>3</v>
      </c>
      <c r="F288" s="330">
        <v>4</v>
      </c>
      <c r="G288" s="330">
        <v>5</v>
      </c>
      <c r="H288" s="330">
        <v>6</v>
      </c>
      <c r="I288" s="331"/>
      <c r="J288" s="328"/>
      <c r="K288" s="328"/>
      <c r="L288" s="328"/>
    </row>
    <row r="289" spans="2:12" ht="40.5" customHeight="1" x14ac:dyDescent="0.25">
      <c r="B289" s="330" t="s">
        <v>2245</v>
      </c>
      <c r="C289" s="411" t="s">
        <v>2830</v>
      </c>
      <c r="D289" s="412" t="s">
        <v>2831</v>
      </c>
      <c r="E289" s="334" t="s">
        <v>2832</v>
      </c>
      <c r="F289" s="335" t="s">
        <v>2807</v>
      </c>
      <c r="G289" s="334" t="s">
        <v>2833</v>
      </c>
      <c r="H289" s="436" t="s">
        <v>2834</v>
      </c>
      <c r="I289" s="330" t="s">
        <v>2245</v>
      </c>
      <c r="J289" s="328"/>
      <c r="K289" s="328"/>
      <c r="L289" s="328"/>
    </row>
    <row r="290" spans="2:12" ht="40.5" customHeight="1" x14ac:dyDescent="0.25">
      <c r="B290" s="330" t="s">
        <v>2249</v>
      </c>
      <c r="C290" s="418" t="s">
        <v>2835</v>
      </c>
      <c r="D290" s="419" t="s">
        <v>2836</v>
      </c>
      <c r="E290" s="340" t="s">
        <v>2837</v>
      </c>
      <c r="F290" s="416"/>
      <c r="G290" s="340" t="s">
        <v>2838</v>
      </c>
      <c r="H290" s="437" t="s">
        <v>2839</v>
      </c>
      <c r="I290" s="330" t="s">
        <v>2249</v>
      </c>
      <c r="J290" s="328"/>
      <c r="K290" s="328"/>
      <c r="L290" s="328"/>
    </row>
    <row r="291" spans="2:12" ht="40.5" customHeight="1" x14ac:dyDescent="0.25">
      <c r="B291" s="330" t="s">
        <v>2250</v>
      </c>
      <c r="C291" s="418" t="s">
        <v>2840</v>
      </c>
      <c r="D291" s="419" t="s">
        <v>2841</v>
      </c>
      <c r="E291" s="341" t="s">
        <v>2817</v>
      </c>
      <c r="F291" s="341" t="s">
        <v>2817</v>
      </c>
      <c r="G291" s="405"/>
      <c r="H291" s="424"/>
      <c r="I291" s="330" t="s">
        <v>2250</v>
      </c>
      <c r="J291" s="328"/>
      <c r="K291" s="328"/>
      <c r="L291" s="328"/>
    </row>
    <row r="292" spans="2:12" ht="40.5" customHeight="1" x14ac:dyDescent="0.25">
      <c r="B292" s="330" t="s">
        <v>2252</v>
      </c>
      <c r="C292" s="390"/>
      <c r="D292" s="415"/>
      <c r="E292" s="341" t="s">
        <v>2817</v>
      </c>
      <c r="F292" s="341" t="s">
        <v>2817</v>
      </c>
      <c r="G292" s="340" t="s">
        <v>2842</v>
      </c>
      <c r="H292" s="437" t="s">
        <v>2843</v>
      </c>
      <c r="I292" s="330" t="s">
        <v>2252</v>
      </c>
      <c r="J292" s="328"/>
      <c r="K292" s="328"/>
      <c r="L292" s="328"/>
    </row>
    <row r="293" spans="2:12" ht="40.5" customHeight="1" x14ac:dyDescent="0.25">
      <c r="B293" s="330" t="s">
        <v>2255</v>
      </c>
      <c r="C293" s="418" t="s">
        <v>2844</v>
      </c>
      <c r="D293" s="419" t="s">
        <v>2845</v>
      </c>
      <c r="E293" s="405"/>
      <c r="F293" s="340" t="s">
        <v>2846</v>
      </c>
      <c r="G293" s="340" t="s">
        <v>2847</v>
      </c>
      <c r="H293" s="437" t="s">
        <v>2848</v>
      </c>
      <c r="I293" s="330" t="s">
        <v>2255</v>
      </c>
      <c r="J293" s="328"/>
      <c r="K293" s="328"/>
      <c r="L293" s="328"/>
    </row>
    <row r="294" spans="2:12" ht="40.5" customHeight="1" thickBot="1" x14ac:dyDescent="0.3">
      <c r="B294" s="330" t="s">
        <v>2256</v>
      </c>
      <c r="C294" s="439" t="s">
        <v>2849</v>
      </c>
      <c r="D294" s="351" t="s">
        <v>2850</v>
      </c>
      <c r="E294" s="440" t="s">
        <v>2807</v>
      </c>
      <c r="F294" s="441" t="s">
        <v>2851</v>
      </c>
      <c r="G294" s="351" t="s">
        <v>2852</v>
      </c>
      <c r="H294" s="442" t="s">
        <v>2853</v>
      </c>
      <c r="I294" s="330" t="s">
        <v>2256</v>
      </c>
      <c r="J294" s="328"/>
      <c r="K294" s="328"/>
      <c r="L294" s="328"/>
    </row>
    <row r="295" spans="2:12" ht="40.5" customHeight="1" x14ac:dyDescent="0.25">
      <c r="B295" s="331"/>
      <c r="C295" s="330">
        <v>1</v>
      </c>
      <c r="D295" s="330">
        <v>2</v>
      </c>
      <c r="E295" s="330">
        <v>3</v>
      </c>
      <c r="F295" s="330">
        <v>4</v>
      </c>
      <c r="G295" s="330">
        <v>5</v>
      </c>
      <c r="H295" s="330">
        <v>6</v>
      </c>
      <c r="I295" s="331"/>
      <c r="J295" s="328"/>
      <c r="K295" s="328"/>
      <c r="L295" s="328"/>
    </row>
    <row r="298" spans="2:12" ht="26.25" x14ac:dyDescent="0.4">
      <c r="B298" s="326"/>
      <c r="C298" s="327" t="s">
        <v>548</v>
      </c>
      <c r="D298" s="327" t="s">
        <v>2439</v>
      </c>
      <c r="E298" s="836" t="s">
        <v>2640</v>
      </c>
      <c r="F298" s="837"/>
      <c r="G298" s="837"/>
      <c r="H298" s="837"/>
      <c r="I298" s="837"/>
      <c r="J298" s="837"/>
      <c r="K298" s="837"/>
      <c r="L298" s="328"/>
    </row>
    <row r="299" spans="2:12" ht="40.5" customHeight="1" thickBot="1" x14ac:dyDescent="0.3">
      <c r="B299" s="329"/>
      <c r="C299" s="330">
        <v>1</v>
      </c>
      <c r="D299" s="330">
        <v>2</v>
      </c>
      <c r="E299" s="330">
        <v>3</v>
      </c>
      <c r="F299" s="330">
        <v>4</v>
      </c>
      <c r="G299" s="330">
        <v>5</v>
      </c>
      <c r="H299" s="330">
        <v>6</v>
      </c>
      <c r="I299" s="331"/>
      <c r="J299" s="328"/>
      <c r="K299" s="328"/>
      <c r="L299" s="328"/>
    </row>
    <row r="300" spans="2:12" ht="40.5" customHeight="1" x14ac:dyDescent="0.25">
      <c r="B300" s="330" t="s">
        <v>2245</v>
      </c>
      <c r="C300" s="411" t="s">
        <v>2854</v>
      </c>
      <c r="D300" s="412" t="s">
        <v>2855</v>
      </c>
      <c r="E300" s="334" t="s">
        <v>2856</v>
      </c>
      <c r="F300" s="335" t="s">
        <v>2857</v>
      </c>
      <c r="G300" s="334" t="s">
        <v>2858</v>
      </c>
      <c r="H300" s="436" t="s">
        <v>2859</v>
      </c>
      <c r="I300" s="330" t="s">
        <v>2245</v>
      </c>
      <c r="J300" s="328"/>
      <c r="K300" s="328"/>
      <c r="L300" s="328"/>
    </row>
    <row r="301" spans="2:12" ht="40.5" customHeight="1" x14ac:dyDescent="0.25">
      <c r="B301" s="330" t="s">
        <v>2249</v>
      </c>
      <c r="C301" s="418" t="s">
        <v>2860</v>
      </c>
      <c r="D301" s="419" t="s">
        <v>2861</v>
      </c>
      <c r="E301" s="340" t="s">
        <v>2862</v>
      </c>
      <c r="F301" s="416"/>
      <c r="G301" s="340" t="s">
        <v>2863</v>
      </c>
      <c r="H301" s="437" t="s">
        <v>2864</v>
      </c>
      <c r="I301" s="330" t="s">
        <v>2249</v>
      </c>
      <c r="J301" s="328"/>
      <c r="K301" s="328"/>
      <c r="L301" s="328"/>
    </row>
    <row r="302" spans="2:12" ht="40.5" customHeight="1" x14ac:dyDescent="0.25">
      <c r="B302" s="330" t="s">
        <v>2250</v>
      </c>
      <c r="C302" s="418" t="s">
        <v>2865</v>
      </c>
      <c r="D302" s="419" t="s">
        <v>2866</v>
      </c>
      <c r="E302" s="341" t="s">
        <v>2867</v>
      </c>
      <c r="F302" s="341" t="s">
        <v>2867</v>
      </c>
      <c r="G302" s="341" t="s">
        <v>2868</v>
      </c>
      <c r="H302" s="424"/>
      <c r="I302" s="330" t="s">
        <v>2250</v>
      </c>
      <c r="J302" s="328"/>
      <c r="K302" s="328"/>
      <c r="L302" s="328"/>
    </row>
    <row r="303" spans="2:12" ht="40.5" customHeight="1" x14ac:dyDescent="0.25">
      <c r="B303" s="330" t="s">
        <v>2252</v>
      </c>
      <c r="C303" s="390"/>
      <c r="D303" s="438" t="s">
        <v>2869</v>
      </c>
      <c r="E303" s="341" t="s">
        <v>2867</v>
      </c>
      <c r="F303" s="341" t="s">
        <v>2867</v>
      </c>
      <c r="G303" s="340" t="s">
        <v>2870</v>
      </c>
      <c r="H303" s="437" t="s">
        <v>2871</v>
      </c>
      <c r="I303" s="330" t="s">
        <v>2252</v>
      </c>
      <c r="J303" s="328"/>
      <c r="K303" s="328"/>
      <c r="L303" s="328"/>
    </row>
    <row r="304" spans="2:12" ht="40.5" customHeight="1" x14ac:dyDescent="0.25">
      <c r="B304" s="330" t="s">
        <v>2255</v>
      </c>
      <c r="C304" s="418" t="s">
        <v>2872</v>
      </c>
      <c r="D304" s="419" t="s">
        <v>2873</v>
      </c>
      <c r="E304" s="405"/>
      <c r="F304" s="340" t="s">
        <v>2874</v>
      </c>
      <c r="G304" s="340" t="s">
        <v>2875</v>
      </c>
      <c r="H304" s="437" t="s">
        <v>2876</v>
      </c>
      <c r="I304" s="330" t="s">
        <v>2255</v>
      </c>
      <c r="J304" s="328"/>
      <c r="K304" s="328"/>
      <c r="L304" s="328"/>
    </row>
    <row r="305" spans="2:12" ht="40.5" customHeight="1" thickBot="1" x14ac:dyDescent="0.3">
      <c r="B305" s="330" t="s">
        <v>2256</v>
      </c>
      <c r="C305" s="439" t="s">
        <v>2877</v>
      </c>
      <c r="D305" s="351" t="s">
        <v>2878</v>
      </c>
      <c r="E305" s="440" t="s">
        <v>2857</v>
      </c>
      <c r="F305" s="441" t="s">
        <v>2879</v>
      </c>
      <c r="G305" s="351" t="s">
        <v>2880</v>
      </c>
      <c r="H305" s="442" t="s">
        <v>2881</v>
      </c>
      <c r="I305" s="330" t="s">
        <v>2256</v>
      </c>
      <c r="J305" s="328"/>
      <c r="K305" s="328"/>
      <c r="L305" s="328"/>
    </row>
    <row r="306" spans="2:12" ht="40.5" customHeight="1" x14ac:dyDescent="0.25">
      <c r="B306" s="331"/>
      <c r="C306" s="330">
        <v>1</v>
      </c>
      <c r="D306" s="330">
        <v>2</v>
      </c>
      <c r="E306" s="330">
        <v>3</v>
      </c>
      <c r="F306" s="330">
        <v>4</v>
      </c>
      <c r="G306" s="330">
        <v>5</v>
      </c>
      <c r="H306" s="330">
        <v>6</v>
      </c>
      <c r="I306" s="331"/>
      <c r="J306" s="328"/>
      <c r="K306" s="328"/>
      <c r="L306" s="328"/>
    </row>
    <row r="308" spans="2:12" ht="26.25" x14ac:dyDescent="0.4">
      <c r="B308" s="326"/>
      <c r="C308" s="327" t="s">
        <v>575</v>
      </c>
      <c r="D308" s="327" t="s">
        <v>2439</v>
      </c>
      <c r="E308" s="836" t="s">
        <v>2640</v>
      </c>
      <c r="F308" s="837"/>
      <c r="G308" s="837"/>
      <c r="H308" s="837"/>
      <c r="I308" s="837"/>
      <c r="J308" s="837"/>
      <c r="K308" s="837"/>
      <c r="L308" s="328"/>
    </row>
    <row r="309" spans="2:12" ht="40.5" customHeight="1" thickBot="1" x14ac:dyDescent="0.3">
      <c r="B309" s="329"/>
      <c r="C309" s="330">
        <v>1</v>
      </c>
      <c r="D309" s="330">
        <v>2</v>
      </c>
      <c r="E309" s="330">
        <v>3</v>
      </c>
      <c r="F309" s="330">
        <v>4</v>
      </c>
      <c r="G309" s="330">
        <v>5</v>
      </c>
      <c r="H309" s="330">
        <v>6</v>
      </c>
      <c r="I309" s="331"/>
      <c r="J309" s="328"/>
      <c r="K309" s="328"/>
      <c r="L309" s="328"/>
    </row>
    <row r="310" spans="2:12" ht="40.5" customHeight="1" x14ac:dyDescent="0.25">
      <c r="B310" s="330" t="s">
        <v>2245</v>
      </c>
      <c r="C310" s="411" t="s">
        <v>2882</v>
      </c>
      <c r="D310" s="412" t="s">
        <v>2883</v>
      </c>
      <c r="E310" s="334" t="s">
        <v>2884</v>
      </c>
      <c r="F310" s="335" t="s">
        <v>2857</v>
      </c>
      <c r="G310" s="334" t="s">
        <v>2885</v>
      </c>
      <c r="H310" s="436" t="s">
        <v>2886</v>
      </c>
      <c r="I310" s="330" t="s">
        <v>2245</v>
      </c>
      <c r="J310" s="328"/>
      <c r="K310" s="328"/>
      <c r="L310" s="328"/>
    </row>
    <row r="311" spans="2:12" ht="40.5" customHeight="1" x14ac:dyDescent="0.25">
      <c r="B311" s="330" t="s">
        <v>2249</v>
      </c>
      <c r="C311" s="418" t="s">
        <v>2887</v>
      </c>
      <c r="D311" s="419" t="s">
        <v>2888</v>
      </c>
      <c r="E311" s="340" t="s">
        <v>2889</v>
      </c>
      <c r="F311" s="416"/>
      <c r="G311" s="340" t="s">
        <v>2890</v>
      </c>
      <c r="H311" s="437" t="s">
        <v>2891</v>
      </c>
      <c r="I311" s="330" t="s">
        <v>2249</v>
      </c>
      <c r="J311" s="328"/>
      <c r="K311" s="328"/>
      <c r="L311" s="328"/>
    </row>
    <row r="312" spans="2:12" ht="40.5" customHeight="1" x14ac:dyDescent="0.25">
      <c r="B312" s="330" t="s">
        <v>2250</v>
      </c>
      <c r="C312" s="418" t="s">
        <v>2892</v>
      </c>
      <c r="D312" s="419" t="s">
        <v>2893</v>
      </c>
      <c r="E312" s="341" t="s">
        <v>2867</v>
      </c>
      <c r="F312" s="341" t="s">
        <v>2867</v>
      </c>
      <c r="G312" s="341" t="s">
        <v>2894</v>
      </c>
      <c r="H312" s="424"/>
      <c r="I312" s="330" t="s">
        <v>2250</v>
      </c>
      <c r="J312" s="328"/>
      <c r="K312" s="328"/>
      <c r="L312" s="328"/>
    </row>
    <row r="313" spans="2:12" ht="40.5" customHeight="1" x14ac:dyDescent="0.25">
      <c r="B313" s="330" t="s">
        <v>2252</v>
      </c>
      <c r="C313" s="390"/>
      <c r="D313" s="438" t="s">
        <v>2895</v>
      </c>
      <c r="E313" s="341" t="s">
        <v>2867</v>
      </c>
      <c r="F313" s="341" t="s">
        <v>2867</v>
      </c>
      <c r="G313" s="340" t="s">
        <v>2896</v>
      </c>
      <c r="H313" s="437" t="s">
        <v>2897</v>
      </c>
      <c r="I313" s="330" t="s">
        <v>2252</v>
      </c>
      <c r="J313" s="328"/>
      <c r="K313" s="328"/>
      <c r="L313" s="328"/>
    </row>
    <row r="314" spans="2:12" ht="40.5" customHeight="1" x14ac:dyDescent="0.25">
      <c r="B314" s="330" t="s">
        <v>2255</v>
      </c>
      <c r="C314" s="418" t="s">
        <v>2898</v>
      </c>
      <c r="D314" s="419" t="s">
        <v>2899</v>
      </c>
      <c r="E314" s="405"/>
      <c r="F314" s="340" t="s">
        <v>2900</v>
      </c>
      <c r="G314" s="340" t="s">
        <v>2901</v>
      </c>
      <c r="H314" s="437" t="s">
        <v>2902</v>
      </c>
      <c r="I314" s="330" t="s">
        <v>2255</v>
      </c>
      <c r="J314" s="328"/>
      <c r="K314" s="328"/>
      <c r="L314" s="328"/>
    </row>
    <row r="315" spans="2:12" ht="40.5" customHeight="1" thickBot="1" x14ac:dyDescent="0.3">
      <c r="B315" s="330" t="s">
        <v>2256</v>
      </c>
      <c r="C315" s="439" t="s">
        <v>2903</v>
      </c>
      <c r="D315" s="351" t="s">
        <v>2904</v>
      </c>
      <c r="E315" s="440" t="s">
        <v>2857</v>
      </c>
      <c r="F315" s="441" t="s">
        <v>2905</v>
      </c>
      <c r="G315" s="351" t="s">
        <v>2906</v>
      </c>
      <c r="H315" s="442" t="s">
        <v>2907</v>
      </c>
      <c r="I315" s="330" t="s">
        <v>2256</v>
      </c>
      <c r="J315" s="328"/>
      <c r="K315" s="328"/>
      <c r="L315" s="328"/>
    </row>
    <row r="316" spans="2:12" ht="40.5" customHeight="1" x14ac:dyDescent="0.25">
      <c r="B316" s="331"/>
      <c r="C316" s="330">
        <v>1</v>
      </c>
      <c r="D316" s="330">
        <v>2</v>
      </c>
      <c r="E316" s="330">
        <v>3</v>
      </c>
      <c r="F316" s="330">
        <v>4</v>
      </c>
      <c r="G316" s="330">
        <v>5</v>
      </c>
      <c r="H316" s="330">
        <v>6</v>
      </c>
      <c r="I316" s="331"/>
      <c r="J316" s="328"/>
      <c r="K316" s="328"/>
      <c r="L316" s="328"/>
    </row>
    <row r="319" spans="2:12" ht="26.25" x14ac:dyDescent="0.4">
      <c r="B319" s="326"/>
      <c r="C319" s="327" t="s">
        <v>604</v>
      </c>
      <c r="D319" s="327" t="s">
        <v>2439</v>
      </c>
      <c r="E319" s="836" t="s">
        <v>2640</v>
      </c>
      <c r="F319" s="837"/>
      <c r="G319" s="837"/>
      <c r="H319" s="837"/>
      <c r="I319" s="837"/>
      <c r="J319" s="837"/>
      <c r="K319" s="837"/>
      <c r="L319" s="328"/>
    </row>
    <row r="320" spans="2:12" ht="40.5" customHeight="1" thickBot="1" x14ac:dyDescent="0.3">
      <c r="B320" s="329"/>
      <c r="C320" s="330">
        <v>1</v>
      </c>
      <c r="D320" s="330">
        <v>2</v>
      </c>
      <c r="E320" s="330">
        <v>3</v>
      </c>
      <c r="F320" s="330">
        <v>4</v>
      </c>
      <c r="G320" s="330">
        <v>5</v>
      </c>
      <c r="H320" s="330">
        <v>6</v>
      </c>
      <c r="I320" s="331"/>
      <c r="J320" s="328"/>
      <c r="K320" s="328"/>
      <c r="L320" s="328"/>
    </row>
    <row r="321" spans="2:12" ht="40.5" customHeight="1" x14ac:dyDescent="0.25">
      <c r="B321" s="330" t="s">
        <v>2245</v>
      </c>
      <c r="C321" s="411" t="s">
        <v>2908</v>
      </c>
      <c r="D321" s="412" t="s">
        <v>2909</v>
      </c>
      <c r="E321" s="334" t="s">
        <v>2910</v>
      </c>
      <c r="F321" s="335" t="s">
        <v>2911</v>
      </c>
      <c r="G321" s="334" t="s">
        <v>2912</v>
      </c>
      <c r="H321" s="436" t="s">
        <v>2913</v>
      </c>
      <c r="I321" s="330" t="s">
        <v>2245</v>
      </c>
      <c r="J321" s="328"/>
      <c r="K321" s="328"/>
      <c r="L321" s="328"/>
    </row>
    <row r="322" spans="2:12" ht="40.5" customHeight="1" x14ac:dyDescent="0.25">
      <c r="B322" s="330" t="s">
        <v>2249</v>
      </c>
      <c r="C322" s="418" t="s">
        <v>2914</v>
      </c>
      <c r="D322" s="419" t="s">
        <v>2915</v>
      </c>
      <c r="E322" s="340" t="s">
        <v>2916</v>
      </c>
      <c r="F322" s="416"/>
      <c r="G322" s="340" t="s">
        <v>2917</v>
      </c>
      <c r="H322" s="437" t="s">
        <v>2918</v>
      </c>
      <c r="I322" s="330" t="s">
        <v>2249</v>
      </c>
      <c r="J322" s="328"/>
      <c r="K322" s="328"/>
      <c r="L322" s="328"/>
    </row>
    <row r="323" spans="2:12" ht="40.5" customHeight="1" x14ac:dyDescent="0.25">
      <c r="B323" s="330" t="s">
        <v>2250</v>
      </c>
      <c r="C323" s="418" t="s">
        <v>2919</v>
      </c>
      <c r="D323" s="419" t="s">
        <v>2920</v>
      </c>
      <c r="E323" s="341" t="s">
        <v>2921</v>
      </c>
      <c r="F323" s="341" t="s">
        <v>2921</v>
      </c>
      <c r="G323" s="341" t="s">
        <v>2922</v>
      </c>
      <c r="H323" s="424"/>
      <c r="I323" s="330" t="s">
        <v>2250</v>
      </c>
      <c r="J323" s="328"/>
      <c r="K323" s="328"/>
      <c r="L323" s="328"/>
    </row>
    <row r="324" spans="2:12" ht="40.5" customHeight="1" x14ac:dyDescent="0.25">
      <c r="B324" s="330" t="s">
        <v>2252</v>
      </c>
      <c r="C324" s="390"/>
      <c r="D324" s="438" t="s">
        <v>2923</v>
      </c>
      <c r="E324" s="341" t="s">
        <v>2921</v>
      </c>
      <c r="F324" s="341" t="s">
        <v>2921</v>
      </c>
      <c r="G324" s="340" t="s">
        <v>2924</v>
      </c>
      <c r="H324" s="437" t="s">
        <v>2925</v>
      </c>
      <c r="I324" s="330" t="s">
        <v>2252</v>
      </c>
      <c r="J324" s="328"/>
      <c r="K324" s="328"/>
      <c r="L324" s="328"/>
    </row>
    <row r="325" spans="2:12" ht="40.5" customHeight="1" x14ac:dyDescent="0.25">
      <c r="B325" s="330" t="s">
        <v>2255</v>
      </c>
      <c r="C325" s="418" t="s">
        <v>2926</v>
      </c>
      <c r="D325" s="419" t="s">
        <v>2927</v>
      </c>
      <c r="E325" s="405"/>
      <c r="F325" s="340" t="s">
        <v>2928</v>
      </c>
      <c r="G325" s="340" t="s">
        <v>2929</v>
      </c>
      <c r="H325" s="437" t="s">
        <v>2930</v>
      </c>
      <c r="I325" s="330" t="s">
        <v>2255</v>
      </c>
      <c r="J325" s="328"/>
      <c r="K325" s="328"/>
      <c r="L325" s="328"/>
    </row>
    <row r="326" spans="2:12" ht="40.5" customHeight="1" thickBot="1" x14ac:dyDescent="0.3">
      <c r="B326" s="330" t="s">
        <v>2256</v>
      </c>
      <c r="C326" s="439" t="s">
        <v>2931</v>
      </c>
      <c r="D326" s="351" t="s">
        <v>2932</v>
      </c>
      <c r="E326" s="440" t="s">
        <v>2911</v>
      </c>
      <c r="F326" s="441" t="s">
        <v>2933</v>
      </c>
      <c r="G326" s="351" t="s">
        <v>2934</v>
      </c>
      <c r="H326" s="442" t="s">
        <v>2935</v>
      </c>
      <c r="I326" s="330" t="s">
        <v>2256</v>
      </c>
      <c r="J326" s="328"/>
      <c r="K326" s="328"/>
      <c r="L326" s="328"/>
    </row>
    <row r="327" spans="2:12" ht="40.5" customHeight="1" x14ac:dyDescent="0.25">
      <c r="B327" s="331"/>
      <c r="C327" s="330">
        <v>1</v>
      </c>
      <c r="D327" s="330">
        <v>2</v>
      </c>
      <c r="E327" s="330">
        <v>3</v>
      </c>
      <c r="F327" s="330">
        <v>4</v>
      </c>
      <c r="G327" s="330">
        <v>5</v>
      </c>
      <c r="H327" s="330">
        <v>6</v>
      </c>
      <c r="I327" s="331"/>
      <c r="J327" s="328"/>
      <c r="K327" s="328"/>
      <c r="L327" s="328"/>
    </row>
    <row r="329" spans="2:12" ht="26.25" x14ac:dyDescent="0.4">
      <c r="B329" s="326"/>
      <c r="C329" s="327" t="s">
        <v>629</v>
      </c>
      <c r="D329" s="327" t="s">
        <v>2439</v>
      </c>
      <c r="E329" s="836" t="s">
        <v>2640</v>
      </c>
      <c r="F329" s="837"/>
      <c r="G329" s="837"/>
      <c r="H329" s="837"/>
      <c r="I329" s="837"/>
      <c r="J329" s="837"/>
      <c r="K329" s="837"/>
      <c r="L329" s="328"/>
    </row>
    <row r="330" spans="2:12" ht="40.5" customHeight="1" thickBot="1" x14ac:dyDescent="0.3">
      <c r="B330" s="329"/>
      <c r="C330" s="330">
        <v>1</v>
      </c>
      <c r="D330" s="330">
        <v>2</v>
      </c>
      <c r="E330" s="330">
        <v>3</v>
      </c>
      <c r="F330" s="330">
        <v>4</v>
      </c>
      <c r="G330" s="330">
        <v>5</v>
      </c>
      <c r="H330" s="330">
        <v>6</v>
      </c>
      <c r="I330" s="331"/>
      <c r="J330" s="328"/>
      <c r="K330" s="328"/>
      <c r="L330" s="328"/>
    </row>
    <row r="331" spans="2:12" ht="40.5" customHeight="1" x14ac:dyDescent="0.25">
      <c r="B331" s="330" t="s">
        <v>2245</v>
      </c>
      <c r="C331" s="411" t="s">
        <v>2936</v>
      </c>
      <c r="D331" s="412" t="s">
        <v>2937</v>
      </c>
      <c r="E331" s="334" t="s">
        <v>2938</v>
      </c>
      <c r="F331" s="335" t="s">
        <v>2911</v>
      </c>
      <c r="G331" s="334" t="s">
        <v>2939</v>
      </c>
      <c r="H331" s="436" t="s">
        <v>2940</v>
      </c>
      <c r="I331" s="330" t="s">
        <v>2245</v>
      </c>
      <c r="J331" s="328"/>
      <c r="K331" s="328"/>
      <c r="L331" s="328"/>
    </row>
    <row r="332" spans="2:12" ht="40.5" customHeight="1" x14ac:dyDescent="0.25">
      <c r="B332" s="330" t="s">
        <v>2249</v>
      </c>
      <c r="C332" s="418" t="s">
        <v>2941</v>
      </c>
      <c r="D332" s="419" t="s">
        <v>2942</v>
      </c>
      <c r="E332" s="340" t="s">
        <v>2943</v>
      </c>
      <c r="F332" s="416"/>
      <c r="G332" s="340" t="s">
        <v>2944</v>
      </c>
      <c r="H332" s="437" t="s">
        <v>2945</v>
      </c>
      <c r="I332" s="330" t="s">
        <v>2249</v>
      </c>
      <c r="J332" s="328"/>
      <c r="K332" s="328"/>
      <c r="L332" s="328"/>
    </row>
    <row r="333" spans="2:12" ht="40.5" customHeight="1" x14ac:dyDescent="0.25">
      <c r="B333" s="330" t="s">
        <v>2250</v>
      </c>
      <c r="C333" s="418" t="s">
        <v>2946</v>
      </c>
      <c r="D333" s="419" t="s">
        <v>2947</v>
      </c>
      <c r="E333" s="341" t="s">
        <v>2921</v>
      </c>
      <c r="F333" s="341" t="s">
        <v>2921</v>
      </c>
      <c r="G333" s="341" t="s">
        <v>2948</v>
      </c>
      <c r="H333" s="424"/>
      <c r="I333" s="330" t="s">
        <v>2250</v>
      </c>
      <c r="J333" s="328"/>
      <c r="K333" s="328"/>
      <c r="L333" s="328"/>
    </row>
    <row r="334" spans="2:12" ht="40.5" customHeight="1" x14ac:dyDescent="0.25">
      <c r="B334" s="330" t="s">
        <v>2252</v>
      </c>
      <c r="C334" s="390"/>
      <c r="D334" s="438" t="s">
        <v>2949</v>
      </c>
      <c r="E334" s="341" t="s">
        <v>2921</v>
      </c>
      <c r="F334" s="341" t="s">
        <v>2921</v>
      </c>
      <c r="G334" s="340" t="s">
        <v>2950</v>
      </c>
      <c r="H334" s="437" t="s">
        <v>2951</v>
      </c>
      <c r="I334" s="330" t="s">
        <v>2252</v>
      </c>
      <c r="J334" s="328"/>
      <c r="K334" s="328"/>
      <c r="L334" s="328"/>
    </row>
    <row r="335" spans="2:12" ht="40.5" customHeight="1" x14ac:dyDescent="0.25">
      <c r="B335" s="330" t="s">
        <v>2255</v>
      </c>
      <c r="C335" s="418" t="s">
        <v>2952</v>
      </c>
      <c r="D335" s="419" t="s">
        <v>2953</v>
      </c>
      <c r="E335" s="405"/>
      <c r="F335" s="340" t="s">
        <v>2954</v>
      </c>
      <c r="G335" s="340" t="s">
        <v>2955</v>
      </c>
      <c r="H335" s="437" t="s">
        <v>2956</v>
      </c>
      <c r="I335" s="330" t="s">
        <v>2255</v>
      </c>
      <c r="J335" s="328"/>
      <c r="K335" s="328"/>
      <c r="L335" s="328"/>
    </row>
    <row r="336" spans="2:12" ht="40.5" customHeight="1" thickBot="1" x14ac:dyDescent="0.3">
      <c r="B336" s="330" t="s">
        <v>2256</v>
      </c>
      <c r="C336" s="439" t="s">
        <v>2957</v>
      </c>
      <c r="D336" s="351" t="s">
        <v>2958</v>
      </c>
      <c r="E336" s="440" t="s">
        <v>2911</v>
      </c>
      <c r="F336" s="441" t="s">
        <v>2959</v>
      </c>
      <c r="G336" s="351" t="s">
        <v>2960</v>
      </c>
      <c r="H336" s="442" t="s">
        <v>2961</v>
      </c>
      <c r="I336" s="330" t="s">
        <v>2256</v>
      </c>
      <c r="J336" s="328"/>
      <c r="K336" s="328"/>
      <c r="L336" s="328"/>
    </row>
    <row r="337" spans="2:12" ht="40.5" customHeight="1" x14ac:dyDescent="0.25">
      <c r="B337" s="331"/>
      <c r="C337" s="330">
        <v>1</v>
      </c>
      <c r="D337" s="330">
        <v>2</v>
      </c>
      <c r="E337" s="330">
        <v>3</v>
      </c>
      <c r="F337" s="330">
        <v>4</v>
      </c>
      <c r="G337" s="330">
        <v>5</v>
      </c>
      <c r="H337" s="330">
        <v>6</v>
      </c>
      <c r="I337" s="331"/>
      <c r="J337" s="328"/>
      <c r="K337" s="328"/>
      <c r="L337" s="328"/>
    </row>
    <row r="340" spans="2:12" ht="26.25" x14ac:dyDescent="0.4">
      <c r="B340" s="326"/>
      <c r="C340" s="327" t="s">
        <v>436</v>
      </c>
      <c r="D340" s="327" t="s">
        <v>2439</v>
      </c>
      <c r="E340" s="836" t="s">
        <v>2753</v>
      </c>
      <c r="F340" s="837"/>
      <c r="G340" s="837"/>
      <c r="H340" s="837"/>
      <c r="I340" s="837"/>
      <c r="J340" s="837"/>
      <c r="K340" s="837"/>
      <c r="L340" s="328"/>
    </row>
    <row r="341" spans="2:12" ht="40.5" customHeight="1" thickBot="1" x14ac:dyDescent="0.3">
      <c r="B341" s="329"/>
      <c r="C341" s="330">
        <v>1</v>
      </c>
      <c r="D341" s="330">
        <v>2</v>
      </c>
      <c r="E341" s="330">
        <v>3</v>
      </c>
      <c r="F341" s="330">
        <v>4</v>
      </c>
      <c r="G341" s="330">
        <v>5</v>
      </c>
      <c r="H341" s="330">
        <v>6</v>
      </c>
      <c r="I341" s="331"/>
      <c r="J341" s="328"/>
      <c r="K341" s="328"/>
      <c r="L341" s="328"/>
    </row>
    <row r="342" spans="2:12" ht="40.5" customHeight="1" x14ac:dyDescent="0.25">
      <c r="B342" s="330" t="s">
        <v>2245</v>
      </c>
      <c r="C342" s="411" t="s">
        <v>2962</v>
      </c>
      <c r="D342" s="412" t="s">
        <v>2963</v>
      </c>
      <c r="E342" s="334" t="s">
        <v>2964</v>
      </c>
      <c r="F342" s="335" t="s">
        <v>2965</v>
      </c>
      <c r="G342" s="334" t="s">
        <v>2966</v>
      </c>
      <c r="H342" s="436" t="s">
        <v>2967</v>
      </c>
      <c r="I342" s="330" t="s">
        <v>2245</v>
      </c>
      <c r="J342" s="328"/>
      <c r="K342" s="328"/>
      <c r="L342" s="328"/>
    </row>
    <row r="343" spans="2:12" ht="40.5" customHeight="1" x14ac:dyDescent="0.25">
      <c r="B343" s="330" t="s">
        <v>2249</v>
      </c>
      <c r="C343" s="418" t="s">
        <v>2968</v>
      </c>
      <c r="D343" s="419" t="s">
        <v>2969</v>
      </c>
      <c r="E343" s="340" t="s">
        <v>2970</v>
      </c>
      <c r="F343" s="416"/>
      <c r="G343" s="340" t="s">
        <v>2971</v>
      </c>
      <c r="H343" s="437" t="s">
        <v>2972</v>
      </c>
      <c r="I343" s="330" t="s">
        <v>2249</v>
      </c>
      <c r="J343" s="328"/>
      <c r="K343" s="328"/>
      <c r="L343" s="328"/>
    </row>
    <row r="344" spans="2:12" ht="40.5" customHeight="1" x14ac:dyDescent="0.25">
      <c r="B344" s="330" t="s">
        <v>2250</v>
      </c>
      <c r="C344" s="418" t="s">
        <v>2973</v>
      </c>
      <c r="D344" s="419" t="s">
        <v>2974</v>
      </c>
      <c r="E344" s="341" t="s">
        <v>2975</v>
      </c>
      <c r="F344" s="341" t="s">
        <v>2975</v>
      </c>
      <c r="G344" s="405"/>
      <c r="H344" s="424"/>
      <c r="I344" s="330" t="s">
        <v>2250</v>
      </c>
      <c r="J344" s="328"/>
      <c r="K344" s="328"/>
      <c r="L344" s="328"/>
    </row>
    <row r="345" spans="2:12" ht="40.5" customHeight="1" x14ac:dyDescent="0.25">
      <c r="B345" s="330" t="s">
        <v>2252</v>
      </c>
      <c r="C345" s="390"/>
      <c r="D345" s="415"/>
      <c r="E345" s="341" t="s">
        <v>2975</v>
      </c>
      <c r="F345" s="341" t="s">
        <v>2975</v>
      </c>
      <c r="G345" s="340" t="s">
        <v>2976</v>
      </c>
      <c r="H345" s="437" t="s">
        <v>2977</v>
      </c>
      <c r="I345" s="330" t="s">
        <v>2252</v>
      </c>
      <c r="J345" s="328"/>
      <c r="K345" s="328"/>
      <c r="L345" s="328"/>
    </row>
    <row r="346" spans="2:12" ht="40.5" customHeight="1" x14ac:dyDescent="0.25">
      <c r="B346" s="330" t="s">
        <v>2255</v>
      </c>
      <c r="C346" s="418" t="s">
        <v>2978</v>
      </c>
      <c r="D346" s="419" t="s">
        <v>2979</v>
      </c>
      <c r="E346" s="405"/>
      <c r="F346" s="340" t="s">
        <v>2980</v>
      </c>
      <c r="G346" s="340" t="s">
        <v>2981</v>
      </c>
      <c r="H346" s="437" t="s">
        <v>2982</v>
      </c>
      <c r="I346" s="330" t="s">
        <v>2255</v>
      </c>
      <c r="J346" s="328"/>
      <c r="K346" s="328"/>
      <c r="L346" s="328"/>
    </row>
    <row r="347" spans="2:12" ht="40.5" customHeight="1" thickBot="1" x14ac:dyDescent="0.3">
      <c r="B347" s="330" t="s">
        <v>2256</v>
      </c>
      <c r="C347" s="439" t="s">
        <v>2983</v>
      </c>
      <c r="D347" s="351" t="s">
        <v>2984</v>
      </c>
      <c r="E347" s="440" t="s">
        <v>2965</v>
      </c>
      <c r="F347" s="441" t="s">
        <v>2985</v>
      </c>
      <c r="G347" s="351" t="s">
        <v>2986</v>
      </c>
      <c r="H347" s="442" t="s">
        <v>2987</v>
      </c>
      <c r="I347" s="330" t="s">
        <v>2256</v>
      </c>
      <c r="J347" s="328"/>
      <c r="K347" s="328"/>
      <c r="L347" s="328"/>
    </row>
    <row r="348" spans="2:12" ht="40.5" customHeight="1" x14ac:dyDescent="0.25">
      <c r="B348" s="331"/>
      <c r="C348" s="330">
        <v>1</v>
      </c>
      <c r="D348" s="330">
        <v>2</v>
      </c>
      <c r="E348" s="330">
        <v>3</v>
      </c>
      <c r="F348" s="330">
        <v>4</v>
      </c>
      <c r="G348" s="330">
        <v>5</v>
      </c>
      <c r="H348" s="330">
        <v>6</v>
      </c>
      <c r="I348" s="331"/>
      <c r="J348" s="328"/>
      <c r="K348" s="328"/>
      <c r="L348" s="328"/>
    </row>
    <row r="350" spans="2:12" ht="26.25" x14ac:dyDescent="0.4">
      <c r="B350" s="326"/>
      <c r="C350" s="327" t="s">
        <v>461</v>
      </c>
      <c r="D350" s="327" t="s">
        <v>2439</v>
      </c>
      <c r="E350" s="836" t="s">
        <v>2753</v>
      </c>
      <c r="F350" s="837"/>
      <c r="G350" s="837"/>
      <c r="H350" s="837"/>
      <c r="I350" s="837"/>
      <c r="J350" s="837"/>
      <c r="K350" s="837"/>
      <c r="L350" s="328"/>
    </row>
    <row r="351" spans="2:12" ht="40.5" customHeight="1" thickBot="1" x14ac:dyDescent="0.3">
      <c r="B351" s="329"/>
      <c r="C351" s="330">
        <v>1</v>
      </c>
      <c r="D351" s="330">
        <v>2</v>
      </c>
      <c r="E351" s="330">
        <v>3</v>
      </c>
      <c r="F351" s="330">
        <v>4</v>
      </c>
      <c r="G351" s="330">
        <v>5</v>
      </c>
      <c r="H351" s="330">
        <v>6</v>
      </c>
      <c r="I351" s="331"/>
      <c r="J351" s="328"/>
      <c r="K351" s="328"/>
      <c r="L351" s="328"/>
    </row>
    <row r="352" spans="2:12" ht="40.5" customHeight="1" x14ac:dyDescent="0.25">
      <c r="B352" s="330" t="s">
        <v>2245</v>
      </c>
      <c r="C352" s="411" t="s">
        <v>2988</v>
      </c>
      <c r="D352" s="412" t="s">
        <v>2989</v>
      </c>
      <c r="E352" s="334" t="s">
        <v>2990</v>
      </c>
      <c r="F352" s="335" t="s">
        <v>2965</v>
      </c>
      <c r="G352" s="334" t="s">
        <v>2991</v>
      </c>
      <c r="H352" s="436" t="s">
        <v>2992</v>
      </c>
      <c r="I352" s="330" t="s">
        <v>2245</v>
      </c>
      <c r="J352" s="328"/>
      <c r="K352" s="328"/>
      <c r="L352" s="328"/>
    </row>
    <row r="353" spans="2:12" ht="40.5" customHeight="1" x14ac:dyDescent="0.25">
      <c r="B353" s="330" t="s">
        <v>2249</v>
      </c>
      <c r="C353" s="418" t="s">
        <v>2993</v>
      </c>
      <c r="D353" s="419" t="s">
        <v>2994</v>
      </c>
      <c r="E353" s="340" t="s">
        <v>2995</v>
      </c>
      <c r="F353" s="416"/>
      <c r="G353" s="340" t="s">
        <v>2996</v>
      </c>
      <c r="H353" s="437" t="s">
        <v>2997</v>
      </c>
      <c r="I353" s="330" t="s">
        <v>2249</v>
      </c>
      <c r="J353" s="328"/>
      <c r="K353" s="328"/>
      <c r="L353" s="328"/>
    </row>
    <row r="354" spans="2:12" ht="40.5" customHeight="1" x14ac:dyDescent="0.25">
      <c r="B354" s="330" t="s">
        <v>2250</v>
      </c>
      <c r="C354" s="418" t="s">
        <v>2998</v>
      </c>
      <c r="D354" s="419" t="s">
        <v>2999</v>
      </c>
      <c r="E354" s="341" t="s">
        <v>2975</v>
      </c>
      <c r="F354" s="341" t="s">
        <v>2975</v>
      </c>
      <c r="G354" s="405"/>
      <c r="H354" s="424"/>
      <c r="I354" s="330" t="s">
        <v>2250</v>
      </c>
      <c r="J354" s="328"/>
      <c r="K354" s="328"/>
      <c r="L354" s="328"/>
    </row>
    <row r="355" spans="2:12" ht="40.5" customHeight="1" x14ac:dyDescent="0.25">
      <c r="B355" s="330" t="s">
        <v>2252</v>
      </c>
      <c r="C355" s="390"/>
      <c r="D355" s="415"/>
      <c r="E355" s="341" t="s">
        <v>2975</v>
      </c>
      <c r="F355" s="341" t="s">
        <v>2975</v>
      </c>
      <c r="G355" s="340" t="s">
        <v>3000</v>
      </c>
      <c r="H355" s="437" t="s">
        <v>3001</v>
      </c>
      <c r="I355" s="330" t="s">
        <v>2252</v>
      </c>
      <c r="J355" s="328"/>
      <c r="K355" s="328"/>
      <c r="L355" s="328"/>
    </row>
    <row r="356" spans="2:12" ht="40.5" customHeight="1" x14ac:dyDescent="0.25">
      <c r="B356" s="330" t="s">
        <v>2255</v>
      </c>
      <c r="C356" s="418" t="s">
        <v>3002</v>
      </c>
      <c r="D356" s="419" t="s">
        <v>3003</v>
      </c>
      <c r="E356" s="405"/>
      <c r="F356" s="340" t="s">
        <v>3004</v>
      </c>
      <c r="G356" s="340" t="s">
        <v>3005</v>
      </c>
      <c r="H356" s="437" t="s">
        <v>3006</v>
      </c>
      <c r="I356" s="330" t="s">
        <v>2255</v>
      </c>
      <c r="J356" s="328"/>
      <c r="K356" s="328"/>
      <c r="L356" s="328"/>
    </row>
    <row r="357" spans="2:12" ht="40.5" customHeight="1" thickBot="1" x14ac:dyDescent="0.3">
      <c r="B357" s="330" t="s">
        <v>2256</v>
      </c>
      <c r="C357" s="439" t="s">
        <v>3007</v>
      </c>
      <c r="D357" s="351" t="s">
        <v>3008</v>
      </c>
      <c r="E357" s="440" t="s">
        <v>2965</v>
      </c>
      <c r="F357" s="441" t="s">
        <v>3009</v>
      </c>
      <c r="G357" s="351" t="s">
        <v>3010</v>
      </c>
      <c r="H357" s="442" t="s">
        <v>3011</v>
      </c>
      <c r="I357" s="330" t="s">
        <v>2256</v>
      </c>
      <c r="J357" s="328"/>
      <c r="K357" s="328"/>
      <c r="L357" s="328"/>
    </row>
    <row r="358" spans="2:12" ht="40.5" customHeight="1" x14ac:dyDescent="0.25">
      <c r="B358" s="331"/>
      <c r="C358" s="330">
        <v>1</v>
      </c>
      <c r="D358" s="330">
        <v>2</v>
      </c>
      <c r="E358" s="330">
        <v>3</v>
      </c>
      <c r="F358" s="330">
        <v>4</v>
      </c>
      <c r="G358" s="330">
        <v>5</v>
      </c>
      <c r="H358" s="330">
        <v>6</v>
      </c>
      <c r="I358" s="331"/>
      <c r="J358" s="328"/>
      <c r="K358" s="328"/>
      <c r="L358" s="328"/>
    </row>
    <row r="361" spans="2:12" ht="26.25" x14ac:dyDescent="0.4">
      <c r="B361" s="326"/>
      <c r="C361" s="327" t="s">
        <v>305</v>
      </c>
      <c r="D361" s="327" t="s">
        <v>2439</v>
      </c>
      <c r="E361" s="836" t="s">
        <v>3012</v>
      </c>
      <c r="F361" s="837"/>
      <c r="G361" s="837"/>
      <c r="H361" s="837"/>
      <c r="I361" s="837"/>
      <c r="J361" s="837"/>
      <c r="K361" s="837"/>
      <c r="L361" s="328"/>
    </row>
    <row r="362" spans="2:12" ht="40.5" customHeight="1" thickBot="1" x14ac:dyDescent="0.3">
      <c r="B362" s="329"/>
      <c r="C362" s="330">
        <v>1</v>
      </c>
      <c r="D362" s="330">
        <v>2</v>
      </c>
      <c r="E362" s="330">
        <v>3</v>
      </c>
      <c r="F362" s="330">
        <v>4</v>
      </c>
      <c r="G362" s="330">
        <v>5</v>
      </c>
      <c r="H362" s="330">
        <v>6</v>
      </c>
      <c r="I362" s="331"/>
      <c r="J362" s="328"/>
      <c r="K362" s="328"/>
      <c r="L362" s="328"/>
    </row>
    <row r="363" spans="2:12" ht="40.5" customHeight="1" x14ac:dyDescent="0.25">
      <c r="B363" s="330" t="s">
        <v>2245</v>
      </c>
      <c r="C363" s="411" t="s">
        <v>3013</v>
      </c>
      <c r="D363" s="412" t="s">
        <v>3014</v>
      </c>
      <c r="E363" s="387"/>
      <c r="F363" s="388"/>
      <c r="G363" s="388"/>
      <c r="H363" s="389"/>
      <c r="I363" s="330" t="s">
        <v>2245</v>
      </c>
      <c r="J363" s="328"/>
      <c r="K363" s="328"/>
      <c r="L363" s="328"/>
    </row>
    <row r="364" spans="2:12" ht="40.5" customHeight="1" x14ac:dyDescent="0.25">
      <c r="B364" s="330" t="s">
        <v>2249</v>
      </c>
      <c r="C364" s="390"/>
      <c r="D364" s="419" t="s">
        <v>3015</v>
      </c>
      <c r="E364" s="405"/>
      <c r="F364" s="416"/>
      <c r="G364" s="405"/>
      <c r="H364" s="417"/>
      <c r="I364" s="330" t="s">
        <v>2249</v>
      </c>
      <c r="J364" s="328"/>
      <c r="K364" s="328"/>
      <c r="L364" s="328"/>
    </row>
    <row r="365" spans="2:12" ht="40.5" customHeight="1" x14ac:dyDescent="0.25">
      <c r="B365" s="330" t="s">
        <v>2250</v>
      </c>
      <c r="C365" s="418" t="s">
        <v>3016</v>
      </c>
      <c r="D365" s="419" t="s">
        <v>3017</v>
      </c>
      <c r="E365" s="340" t="s">
        <v>3018</v>
      </c>
      <c r="F365" s="416"/>
      <c r="G365" s="405"/>
      <c r="H365" s="424"/>
      <c r="I365" s="330" t="s">
        <v>2250</v>
      </c>
      <c r="J365" s="328"/>
      <c r="K365" s="328"/>
      <c r="L365" s="328"/>
    </row>
    <row r="366" spans="2:12" ht="40.5" customHeight="1" x14ac:dyDescent="0.25">
      <c r="B366" s="330" t="s">
        <v>2252</v>
      </c>
      <c r="C366" s="390"/>
      <c r="D366" s="415"/>
      <c r="E366" s="405"/>
      <c r="F366" s="405"/>
      <c r="G366" s="405"/>
      <c r="H366" s="417"/>
      <c r="I366" s="330" t="s">
        <v>2252</v>
      </c>
      <c r="J366" s="328"/>
      <c r="K366" s="328"/>
      <c r="L366" s="328"/>
    </row>
    <row r="367" spans="2:12" ht="40.5" customHeight="1" x14ac:dyDescent="0.25">
      <c r="B367" s="330" t="s">
        <v>2255</v>
      </c>
      <c r="C367" s="390"/>
      <c r="D367" s="415"/>
      <c r="E367" s="405"/>
      <c r="F367" s="416"/>
      <c r="G367" s="405"/>
      <c r="H367" s="424"/>
      <c r="I367" s="330" t="s">
        <v>2255</v>
      </c>
      <c r="J367" s="328"/>
      <c r="K367" s="328"/>
      <c r="L367" s="328"/>
    </row>
    <row r="368" spans="2:12" ht="40.5" customHeight="1" thickBot="1" x14ac:dyDescent="0.3">
      <c r="B368" s="330" t="s">
        <v>2256</v>
      </c>
      <c r="C368" s="425"/>
      <c r="D368" s="426"/>
      <c r="E368" s="426"/>
      <c r="F368" s="427"/>
      <c r="G368" s="426"/>
      <c r="H368" s="435"/>
      <c r="I368" s="330" t="s">
        <v>2256</v>
      </c>
      <c r="J368" s="328"/>
      <c r="K368" s="328"/>
      <c r="L368" s="328"/>
    </row>
    <row r="369" spans="2:12" ht="40.5" customHeight="1" x14ac:dyDescent="0.25">
      <c r="B369" s="331"/>
      <c r="C369" s="330">
        <v>1</v>
      </c>
      <c r="D369" s="330">
        <v>2</v>
      </c>
      <c r="E369" s="330">
        <v>3</v>
      </c>
      <c r="F369" s="330">
        <v>4</v>
      </c>
      <c r="G369" s="330">
        <v>5</v>
      </c>
      <c r="H369" s="330">
        <v>6</v>
      </c>
      <c r="I369" s="331"/>
      <c r="J369" s="328"/>
      <c r="K369" s="328"/>
      <c r="L369" s="328"/>
    </row>
    <row r="372" spans="2:12" ht="26.25" x14ac:dyDescent="0.4">
      <c r="B372" s="326"/>
      <c r="C372" s="327" t="s">
        <v>74</v>
      </c>
      <c r="D372" s="327" t="s">
        <v>2439</v>
      </c>
      <c r="E372" s="836" t="s">
        <v>3019</v>
      </c>
      <c r="F372" s="837"/>
      <c r="G372" s="837"/>
      <c r="H372" s="837"/>
      <c r="I372" s="837"/>
      <c r="J372" s="837"/>
      <c r="K372" s="837"/>
      <c r="L372" s="328"/>
    </row>
    <row r="373" spans="2:12" ht="40.5" customHeight="1" thickBot="1" x14ac:dyDescent="0.3">
      <c r="B373" s="329"/>
      <c r="C373" s="330">
        <v>1</v>
      </c>
      <c r="D373" s="330">
        <v>2</v>
      </c>
      <c r="E373" s="330">
        <v>3</v>
      </c>
      <c r="F373" s="330">
        <v>4</v>
      </c>
      <c r="G373" s="330">
        <v>5</v>
      </c>
      <c r="H373" s="330">
        <v>6</v>
      </c>
      <c r="I373" s="331"/>
      <c r="J373" s="328"/>
      <c r="K373" s="328"/>
      <c r="L373" s="328"/>
    </row>
    <row r="374" spans="2:12" ht="40.5" customHeight="1" x14ac:dyDescent="0.25">
      <c r="B374" s="330" t="s">
        <v>2245</v>
      </c>
      <c r="C374" s="394" t="s">
        <v>3020</v>
      </c>
      <c r="D374" s="448" t="s">
        <v>3021</v>
      </c>
      <c r="E374" s="397" t="s">
        <v>3022</v>
      </c>
      <c r="F374" s="396" t="s">
        <v>3023</v>
      </c>
      <c r="G374" s="397" t="s">
        <v>3024</v>
      </c>
      <c r="H374" s="449" t="s">
        <v>3025</v>
      </c>
      <c r="I374" s="330" t="s">
        <v>2245</v>
      </c>
      <c r="J374" s="328"/>
      <c r="K374" s="328"/>
      <c r="L374" s="328"/>
    </row>
    <row r="375" spans="2:12" ht="40.5" customHeight="1" x14ac:dyDescent="0.25">
      <c r="B375" s="330" t="s">
        <v>2249</v>
      </c>
      <c r="C375" s="399" t="s">
        <v>3020</v>
      </c>
      <c r="D375" s="378" t="s">
        <v>3021</v>
      </c>
      <c r="E375" s="346" t="s">
        <v>3022</v>
      </c>
      <c r="F375" s="348" t="s">
        <v>3026</v>
      </c>
      <c r="G375" s="346" t="s">
        <v>3027</v>
      </c>
      <c r="H375" s="347" t="s">
        <v>3024</v>
      </c>
      <c r="I375" s="330" t="s">
        <v>2249</v>
      </c>
      <c r="J375" s="328"/>
      <c r="K375" s="328"/>
      <c r="L375" s="328"/>
    </row>
    <row r="376" spans="2:12" ht="40.5" customHeight="1" x14ac:dyDescent="0.25">
      <c r="B376" s="330" t="s">
        <v>2250</v>
      </c>
      <c r="C376" s="450" t="s">
        <v>3028</v>
      </c>
      <c r="D376" s="451" t="s">
        <v>3029</v>
      </c>
      <c r="E376" s="346" t="s">
        <v>3022</v>
      </c>
      <c r="F376" s="348" t="s">
        <v>3030</v>
      </c>
      <c r="G376" s="346" t="s">
        <v>3031</v>
      </c>
      <c r="H376" s="347" t="s">
        <v>3032</v>
      </c>
      <c r="I376" s="330" t="s">
        <v>2250</v>
      </c>
      <c r="J376" s="328"/>
      <c r="K376" s="328"/>
      <c r="L376" s="328"/>
    </row>
    <row r="377" spans="2:12" ht="40.5" customHeight="1" x14ac:dyDescent="0.25">
      <c r="B377" s="330" t="s">
        <v>2252</v>
      </c>
      <c r="C377" s="450" t="s">
        <v>3033</v>
      </c>
      <c r="D377" s="451" t="s">
        <v>3034</v>
      </c>
      <c r="E377" s="346" t="s">
        <v>3035</v>
      </c>
      <c r="F377" s="348" t="s">
        <v>3036</v>
      </c>
      <c r="G377" s="346" t="s">
        <v>3037</v>
      </c>
      <c r="H377" s="347" t="s">
        <v>3024</v>
      </c>
      <c r="I377" s="330" t="s">
        <v>2252</v>
      </c>
      <c r="J377" s="328"/>
      <c r="K377" s="328"/>
      <c r="L377" s="328"/>
    </row>
    <row r="378" spans="2:12" ht="40.5" customHeight="1" x14ac:dyDescent="0.25">
      <c r="B378" s="330" t="s">
        <v>2255</v>
      </c>
      <c r="C378" s="450" t="s">
        <v>3038</v>
      </c>
      <c r="D378" s="451" t="s">
        <v>3034</v>
      </c>
      <c r="E378" s="346" t="s">
        <v>3035</v>
      </c>
      <c r="F378" s="348" t="s">
        <v>3039</v>
      </c>
      <c r="G378" s="346" t="s">
        <v>3040</v>
      </c>
      <c r="H378" s="347" t="s">
        <v>3041</v>
      </c>
      <c r="I378" s="330" t="s">
        <v>2255</v>
      </c>
      <c r="J378" s="328"/>
      <c r="K378" s="328"/>
      <c r="L378" s="328"/>
    </row>
    <row r="379" spans="2:12" ht="40.5" customHeight="1" thickBot="1" x14ac:dyDescent="0.3">
      <c r="B379" s="330" t="s">
        <v>2256</v>
      </c>
      <c r="C379" s="400" t="s">
        <v>3042</v>
      </c>
      <c r="D379" s="353" t="s">
        <v>3035</v>
      </c>
      <c r="E379" s="353" t="s">
        <v>3024</v>
      </c>
      <c r="F379" s="352" t="s">
        <v>3043</v>
      </c>
      <c r="G379" s="353" t="s">
        <v>3044</v>
      </c>
      <c r="H379" s="354" t="s">
        <v>3045</v>
      </c>
      <c r="I379" s="330" t="s">
        <v>2256</v>
      </c>
      <c r="J379" s="328"/>
      <c r="K379" s="328"/>
      <c r="L379" s="328"/>
    </row>
    <row r="380" spans="2:12" ht="40.5" customHeight="1" x14ac:dyDescent="0.25">
      <c r="B380" s="331"/>
      <c r="C380" s="330">
        <v>1</v>
      </c>
      <c r="D380" s="330">
        <v>2</v>
      </c>
      <c r="E380" s="330">
        <v>3</v>
      </c>
      <c r="F380" s="330">
        <v>4</v>
      </c>
      <c r="G380" s="330">
        <v>5</v>
      </c>
      <c r="H380" s="330">
        <v>6</v>
      </c>
      <c r="I380" s="331"/>
      <c r="J380" s="328"/>
      <c r="K380" s="328"/>
      <c r="L380" s="328"/>
    </row>
  </sheetData>
  <mergeCells count="35">
    <mergeCell ref="E329:K329"/>
    <mergeCell ref="E340:K340"/>
    <mergeCell ref="E350:K350"/>
    <mergeCell ref="E361:K361"/>
    <mergeCell ref="E372:K372"/>
    <mergeCell ref="E319:K319"/>
    <mergeCell ref="E202:K202"/>
    <mergeCell ref="E212:K212"/>
    <mergeCell ref="E223:K223"/>
    <mergeCell ref="E234:K234"/>
    <mergeCell ref="E245:K245"/>
    <mergeCell ref="E256:K256"/>
    <mergeCell ref="E266:K266"/>
    <mergeCell ref="E277:K277"/>
    <mergeCell ref="E287:K287"/>
    <mergeCell ref="E298:K298"/>
    <mergeCell ref="E308:K308"/>
    <mergeCell ref="E189:K189"/>
    <mergeCell ref="E65:K65"/>
    <mergeCell ref="E78:K78"/>
    <mergeCell ref="E91:K91"/>
    <mergeCell ref="E101:K101"/>
    <mergeCell ref="E112:K112"/>
    <mergeCell ref="E122:K122"/>
    <mergeCell ref="E133:K133"/>
    <mergeCell ref="E143:K143"/>
    <mergeCell ref="E154:K154"/>
    <mergeCell ref="E167:K167"/>
    <mergeCell ref="E178:K178"/>
    <mergeCell ref="E52:K52"/>
    <mergeCell ref="F1:I1"/>
    <mergeCell ref="E4:K4"/>
    <mergeCell ref="E15:K15"/>
    <mergeCell ref="E26:K26"/>
    <mergeCell ref="E39:K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DA5F-EF80-4B17-B96B-3623DEE0F57D}">
  <dimension ref="B1:Z20"/>
  <sheetViews>
    <sheetView workbookViewId="0">
      <selection activeCell="S26" sqref="S26"/>
    </sheetView>
  </sheetViews>
  <sheetFormatPr defaultRowHeight="15" x14ac:dyDescent="0.25"/>
  <cols>
    <col min="2" max="2" width="2.5703125" customWidth="1"/>
    <col min="3" max="3" width="1" customWidth="1"/>
    <col min="4" max="24" width="7" customWidth="1"/>
    <col min="25" max="25" width="1" customWidth="1"/>
    <col min="26" max="26" width="2.5703125" customWidth="1"/>
  </cols>
  <sheetData>
    <row r="1" spans="2:26" ht="21" x14ac:dyDescent="0.35">
      <c r="I1" s="839" t="s">
        <v>1963</v>
      </c>
      <c r="J1" s="839"/>
      <c r="K1" s="839"/>
      <c r="L1" s="839"/>
      <c r="M1" s="839"/>
      <c r="N1" s="839"/>
      <c r="O1" s="839"/>
      <c r="P1" s="839"/>
      <c r="Q1" s="839"/>
      <c r="R1" s="839"/>
      <c r="S1" s="839"/>
    </row>
    <row r="2" spans="2:26" ht="3.6" customHeight="1" x14ac:dyDescent="0.25"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</row>
    <row r="3" spans="2:26" ht="28.5" x14ac:dyDescent="0.25">
      <c r="B3" s="840" t="s">
        <v>3046</v>
      </c>
      <c r="C3" s="840"/>
      <c r="D3" s="840"/>
      <c r="E3" s="840"/>
      <c r="F3" s="840"/>
      <c r="G3" s="840"/>
      <c r="H3" s="840"/>
      <c r="I3" s="308"/>
      <c r="J3" s="840" t="s">
        <v>3047</v>
      </c>
      <c r="K3" s="840"/>
      <c r="L3" s="840"/>
      <c r="M3" s="840"/>
      <c r="N3" s="840"/>
      <c r="O3" s="840"/>
      <c r="P3" s="840"/>
      <c r="Q3" s="840"/>
      <c r="R3" s="840"/>
      <c r="S3" s="840"/>
    </row>
    <row r="5" spans="2:26" ht="28.5" x14ac:dyDescent="0.25">
      <c r="B5" s="524"/>
      <c r="C5" s="524"/>
      <c r="D5" s="524"/>
      <c r="E5" s="524"/>
      <c r="F5" s="524"/>
      <c r="G5" s="524"/>
      <c r="H5" s="524"/>
      <c r="I5" s="524"/>
      <c r="J5" s="524"/>
      <c r="K5" s="524"/>
      <c r="L5" s="524"/>
      <c r="M5" s="524"/>
      <c r="N5" s="524"/>
      <c r="O5" s="524"/>
      <c r="P5" s="524"/>
      <c r="Q5" s="524"/>
      <c r="R5" s="524"/>
      <c r="S5" s="524"/>
      <c r="T5" s="841" t="s">
        <v>3048</v>
      </c>
      <c r="U5" s="841"/>
      <c r="V5" s="841"/>
      <c r="W5" s="841"/>
      <c r="X5" s="841"/>
      <c r="Y5" s="524"/>
      <c r="Z5" s="524"/>
    </row>
    <row r="6" spans="2:26" ht="15.75" thickBot="1" x14ac:dyDescent="0.3">
      <c r="B6" s="524"/>
      <c r="Z6" s="524"/>
    </row>
    <row r="7" spans="2:26" ht="15.75" thickTop="1" x14ac:dyDescent="0.25">
      <c r="B7" s="524"/>
      <c r="D7" s="842" t="s">
        <v>1984</v>
      </c>
      <c r="E7" s="843"/>
      <c r="F7" s="843"/>
      <c r="G7" s="844"/>
      <c r="H7" s="851" t="s">
        <v>658</v>
      </c>
      <c r="I7" s="851" t="s">
        <v>658</v>
      </c>
      <c r="J7" s="851" t="s">
        <v>658</v>
      </c>
      <c r="K7" s="851" t="s">
        <v>658</v>
      </c>
      <c r="L7" s="851" t="s">
        <v>658</v>
      </c>
      <c r="M7" s="857" t="s">
        <v>135</v>
      </c>
      <c r="N7" s="860" t="s">
        <v>149</v>
      </c>
      <c r="O7" s="863" t="s">
        <v>890</v>
      </c>
      <c r="P7" s="866" t="s">
        <v>1985</v>
      </c>
      <c r="Q7" s="857" t="s">
        <v>846</v>
      </c>
      <c r="R7" s="857" t="s">
        <v>846</v>
      </c>
      <c r="S7" s="857" t="s">
        <v>846</v>
      </c>
      <c r="T7" s="857" t="s">
        <v>846</v>
      </c>
      <c r="U7" s="863" t="s">
        <v>1986</v>
      </c>
      <c r="V7" s="869"/>
      <c r="W7" s="872" t="s">
        <v>866</v>
      </c>
      <c r="X7" s="854" t="s">
        <v>1987</v>
      </c>
      <c r="Z7" s="524"/>
    </row>
    <row r="8" spans="2:26" x14ac:dyDescent="0.25">
      <c r="B8" s="524"/>
      <c r="D8" s="845"/>
      <c r="E8" s="846"/>
      <c r="F8" s="846"/>
      <c r="G8" s="847"/>
      <c r="H8" s="852"/>
      <c r="I8" s="852"/>
      <c r="J8" s="852"/>
      <c r="K8" s="852"/>
      <c r="L8" s="852"/>
      <c r="M8" s="858"/>
      <c r="N8" s="861"/>
      <c r="O8" s="864"/>
      <c r="P8" s="867"/>
      <c r="Q8" s="858"/>
      <c r="R8" s="858"/>
      <c r="S8" s="858"/>
      <c r="T8" s="858"/>
      <c r="U8" s="864"/>
      <c r="V8" s="870"/>
      <c r="W8" s="873"/>
      <c r="X8" s="855"/>
      <c r="Z8" s="524"/>
    </row>
    <row r="9" spans="2:26" x14ac:dyDescent="0.25">
      <c r="B9" s="524"/>
      <c r="D9" s="845"/>
      <c r="E9" s="846"/>
      <c r="F9" s="846"/>
      <c r="G9" s="847"/>
      <c r="H9" s="852"/>
      <c r="I9" s="852"/>
      <c r="J9" s="852"/>
      <c r="K9" s="852"/>
      <c r="L9" s="852"/>
      <c r="M9" s="858"/>
      <c r="N9" s="861"/>
      <c r="O9" s="864"/>
      <c r="P9" s="867"/>
      <c r="Q9" s="858"/>
      <c r="R9" s="858"/>
      <c r="S9" s="858"/>
      <c r="T9" s="858"/>
      <c r="U9" s="864"/>
      <c r="V9" s="870"/>
      <c r="W9" s="873"/>
      <c r="X9" s="855"/>
      <c r="Z9" s="524"/>
    </row>
    <row r="10" spans="2:26" x14ac:dyDescent="0.25">
      <c r="B10" s="524"/>
      <c r="D10" s="845"/>
      <c r="E10" s="846"/>
      <c r="F10" s="846"/>
      <c r="G10" s="847"/>
      <c r="H10" s="852"/>
      <c r="I10" s="852"/>
      <c r="J10" s="852"/>
      <c r="K10" s="852"/>
      <c r="L10" s="852"/>
      <c r="M10" s="858"/>
      <c r="N10" s="861"/>
      <c r="O10" s="864"/>
      <c r="P10" s="867"/>
      <c r="Q10" s="858"/>
      <c r="R10" s="858"/>
      <c r="S10" s="858"/>
      <c r="T10" s="858"/>
      <c r="U10" s="864"/>
      <c r="V10" s="870"/>
      <c r="W10" s="873"/>
      <c r="X10" s="855"/>
      <c r="Z10" s="524"/>
    </row>
    <row r="11" spans="2:26" x14ac:dyDescent="0.25">
      <c r="B11" s="524"/>
      <c r="D11" s="845"/>
      <c r="E11" s="846"/>
      <c r="F11" s="846"/>
      <c r="G11" s="847"/>
      <c r="H11" s="852"/>
      <c r="I11" s="852"/>
      <c r="J11" s="852"/>
      <c r="K11" s="852"/>
      <c r="L11" s="852"/>
      <c r="M11" s="858"/>
      <c r="N11" s="861"/>
      <c r="O11" s="864"/>
      <c r="P11" s="867"/>
      <c r="Q11" s="858"/>
      <c r="R11" s="858"/>
      <c r="S11" s="858"/>
      <c r="T11" s="858"/>
      <c r="U11" s="864"/>
      <c r="V11" s="870"/>
      <c r="W11" s="873"/>
      <c r="X11" s="855"/>
      <c r="Z11" s="524"/>
    </row>
    <row r="12" spans="2:26" x14ac:dyDescent="0.25">
      <c r="B12" s="524"/>
      <c r="D12" s="845"/>
      <c r="E12" s="846"/>
      <c r="F12" s="846"/>
      <c r="G12" s="847"/>
      <c r="H12" s="852"/>
      <c r="I12" s="852"/>
      <c r="J12" s="852"/>
      <c r="K12" s="852"/>
      <c r="L12" s="852"/>
      <c r="M12" s="858"/>
      <c r="N12" s="861"/>
      <c r="O12" s="864"/>
      <c r="P12" s="867"/>
      <c r="Q12" s="858"/>
      <c r="R12" s="858"/>
      <c r="S12" s="858"/>
      <c r="T12" s="858"/>
      <c r="U12" s="864"/>
      <c r="V12" s="870"/>
      <c r="W12" s="873"/>
      <c r="X12" s="855"/>
      <c r="Z12" s="524"/>
    </row>
    <row r="13" spans="2:26" x14ac:dyDescent="0.25">
      <c r="B13" s="524"/>
      <c r="D13" s="845"/>
      <c r="E13" s="846"/>
      <c r="F13" s="846"/>
      <c r="G13" s="847"/>
      <c r="H13" s="852"/>
      <c r="I13" s="852"/>
      <c r="J13" s="852"/>
      <c r="K13" s="852"/>
      <c r="L13" s="852"/>
      <c r="M13" s="858"/>
      <c r="N13" s="861"/>
      <c r="O13" s="864"/>
      <c r="P13" s="867"/>
      <c r="Q13" s="858"/>
      <c r="R13" s="858"/>
      <c r="S13" s="858"/>
      <c r="T13" s="858"/>
      <c r="U13" s="864"/>
      <c r="V13" s="870"/>
      <c r="W13" s="873"/>
      <c r="X13" s="855"/>
      <c r="Z13" s="524"/>
    </row>
    <row r="14" spans="2:26" x14ac:dyDescent="0.25">
      <c r="B14" s="524"/>
      <c r="D14" s="845"/>
      <c r="E14" s="846"/>
      <c r="F14" s="846"/>
      <c r="G14" s="847"/>
      <c r="H14" s="852"/>
      <c r="I14" s="852"/>
      <c r="J14" s="852"/>
      <c r="K14" s="852"/>
      <c r="L14" s="852"/>
      <c r="M14" s="858"/>
      <c r="N14" s="861"/>
      <c r="O14" s="864"/>
      <c r="P14" s="867"/>
      <c r="Q14" s="858"/>
      <c r="R14" s="858"/>
      <c r="S14" s="858"/>
      <c r="T14" s="858"/>
      <c r="U14" s="864"/>
      <c r="V14" s="870"/>
      <c r="W14" s="873"/>
      <c r="X14" s="855"/>
      <c r="Z14" s="524"/>
    </row>
    <row r="15" spans="2:26" x14ac:dyDescent="0.25">
      <c r="B15" s="524"/>
      <c r="D15" s="845"/>
      <c r="E15" s="846"/>
      <c r="F15" s="846"/>
      <c r="G15" s="847"/>
      <c r="H15" s="852"/>
      <c r="I15" s="852"/>
      <c r="J15" s="852"/>
      <c r="K15" s="852"/>
      <c r="L15" s="852"/>
      <c r="M15" s="858"/>
      <c r="N15" s="861"/>
      <c r="O15" s="864"/>
      <c r="P15" s="867"/>
      <c r="Q15" s="858"/>
      <c r="R15" s="858"/>
      <c r="S15" s="858"/>
      <c r="T15" s="858"/>
      <c r="U15" s="864"/>
      <c r="V15" s="870"/>
      <c r="W15" s="873"/>
      <c r="X15" s="855"/>
      <c r="Z15" s="524"/>
    </row>
    <row r="16" spans="2:26" x14ac:dyDescent="0.25">
      <c r="B16" s="524"/>
      <c r="D16" s="845"/>
      <c r="E16" s="846"/>
      <c r="F16" s="846"/>
      <c r="G16" s="847"/>
      <c r="H16" s="852"/>
      <c r="I16" s="852"/>
      <c r="J16" s="852"/>
      <c r="K16" s="852"/>
      <c r="L16" s="852"/>
      <c r="M16" s="858"/>
      <c r="N16" s="861"/>
      <c r="O16" s="864"/>
      <c r="P16" s="867"/>
      <c r="Q16" s="858"/>
      <c r="R16" s="858"/>
      <c r="S16" s="858"/>
      <c r="T16" s="858"/>
      <c r="U16" s="864"/>
      <c r="V16" s="870"/>
      <c r="W16" s="873"/>
      <c r="X16" s="855"/>
      <c r="Z16" s="524"/>
    </row>
    <row r="17" spans="2:26" ht="15.75" thickBot="1" x14ac:dyDescent="0.3">
      <c r="B17" s="524"/>
      <c r="D17" s="848"/>
      <c r="E17" s="849"/>
      <c r="F17" s="849"/>
      <c r="G17" s="850"/>
      <c r="H17" s="853"/>
      <c r="I17" s="853"/>
      <c r="J17" s="853"/>
      <c r="K17" s="853"/>
      <c r="L17" s="853"/>
      <c r="M17" s="859"/>
      <c r="N17" s="862"/>
      <c r="O17" s="865"/>
      <c r="P17" s="868"/>
      <c r="Q17" s="859"/>
      <c r="R17" s="859"/>
      <c r="S17" s="859"/>
      <c r="T17" s="859"/>
      <c r="U17" s="865"/>
      <c r="V17" s="871"/>
      <c r="W17" s="874"/>
      <c r="X17" s="856"/>
      <c r="Z17" s="524"/>
    </row>
    <row r="18" spans="2:26" ht="15.75" thickBot="1" x14ac:dyDescent="0.3">
      <c r="B18" s="524"/>
      <c r="D18" s="525"/>
      <c r="E18" s="526"/>
      <c r="F18" s="526"/>
      <c r="G18" s="527">
        <v>1</v>
      </c>
      <c r="H18" s="528">
        <v>2</v>
      </c>
      <c r="I18" s="528">
        <v>3</v>
      </c>
      <c r="J18" s="528">
        <v>4</v>
      </c>
      <c r="K18" s="528">
        <v>5</v>
      </c>
      <c r="L18" s="528">
        <v>6</v>
      </c>
      <c r="M18" s="528">
        <v>7</v>
      </c>
      <c r="N18" s="528">
        <v>8</v>
      </c>
      <c r="O18" s="528">
        <v>9</v>
      </c>
      <c r="P18" s="529">
        <v>10</v>
      </c>
      <c r="Q18" s="528">
        <v>11</v>
      </c>
      <c r="R18" s="528">
        <v>12</v>
      </c>
      <c r="S18" s="528">
        <v>13</v>
      </c>
      <c r="T18" s="528">
        <v>14</v>
      </c>
      <c r="U18" s="528">
        <v>15</v>
      </c>
      <c r="V18" s="528">
        <v>16</v>
      </c>
      <c r="W18" s="528">
        <v>17</v>
      </c>
      <c r="X18" s="530">
        <v>18</v>
      </c>
      <c r="Z18" s="524"/>
    </row>
    <row r="19" spans="2:26" ht="4.5" customHeight="1" thickTop="1" x14ac:dyDescent="0.25">
      <c r="B19" s="524"/>
      <c r="P19" s="162"/>
      <c r="Z19" s="524"/>
    </row>
    <row r="20" spans="2:26" x14ac:dyDescent="0.25">
      <c r="B20" s="524"/>
      <c r="C20" s="524"/>
      <c r="D20" s="524"/>
      <c r="E20" s="524"/>
      <c r="F20" s="524"/>
      <c r="G20" s="524"/>
      <c r="H20" s="524"/>
      <c r="I20" s="524"/>
      <c r="J20" s="524"/>
      <c r="K20" s="524"/>
      <c r="L20" s="524"/>
      <c r="M20" s="524"/>
      <c r="N20" s="524"/>
      <c r="O20" s="524"/>
      <c r="P20" s="524"/>
      <c r="Q20" s="524"/>
      <c r="R20" s="524"/>
      <c r="S20" s="524"/>
      <c r="T20" s="524"/>
      <c r="U20" s="524"/>
      <c r="V20" s="524"/>
      <c r="W20" s="524"/>
      <c r="X20" s="524"/>
      <c r="Y20" s="524"/>
      <c r="Z20" s="524"/>
    </row>
  </sheetData>
  <mergeCells count="22">
    <mergeCell ref="W7:W17"/>
    <mergeCell ref="R7:R17"/>
    <mergeCell ref="S7:S17"/>
    <mergeCell ref="T7:T17"/>
    <mergeCell ref="U7:U17"/>
    <mergeCell ref="V7:V17"/>
    <mergeCell ref="I1:S1"/>
    <mergeCell ref="B3:H3"/>
    <mergeCell ref="J3:S3"/>
    <mergeCell ref="T5:X5"/>
    <mergeCell ref="D7:G17"/>
    <mergeCell ref="H7:H17"/>
    <mergeCell ref="I7:I17"/>
    <mergeCell ref="J7:J17"/>
    <mergeCell ref="K7:K17"/>
    <mergeCell ref="L7:L17"/>
    <mergeCell ref="X7:X17"/>
    <mergeCell ref="M7:M17"/>
    <mergeCell ref="N7:N17"/>
    <mergeCell ref="O7:O17"/>
    <mergeCell ref="P7:P17"/>
    <mergeCell ref="Q7:Q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8358-8606-4564-B841-D4A2A23189F1}">
  <dimension ref="B1:Z20"/>
  <sheetViews>
    <sheetView workbookViewId="0">
      <selection activeCell="R23" sqref="R23"/>
    </sheetView>
  </sheetViews>
  <sheetFormatPr defaultRowHeight="15" x14ac:dyDescent="0.25"/>
  <cols>
    <col min="2" max="2" width="2.5703125" customWidth="1"/>
    <col min="3" max="3" width="1" customWidth="1"/>
    <col min="4" max="24" width="7" customWidth="1"/>
    <col min="25" max="25" width="1" customWidth="1"/>
    <col min="26" max="26" width="2.5703125" customWidth="1"/>
  </cols>
  <sheetData>
    <row r="1" spans="2:26" ht="21" x14ac:dyDescent="0.35">
      <c r="I1" s="839" t="s">
        <v>1963</v>
      </c>
      <c r="J1" s="839"/>
      <c r="K1" s="839"/>
      <c r="L1" s="839"/>
      <c r="M1" s="839"/>
      <c r="N1" s="839"/>
      <c r="O1" s="839"/>
      <c r="P1" s="839"/>
      <c r="Q1" s="839"/>
      <c r="R1" s="839"/>
      <c r="S1" s="839"/>
    </row>
    <row r="2" spans="2:26" ht="3.6" customHeight="1" x14ac:dyDescent="0.25"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</row>
    <row r="3" spans="2:26" ht="28.5" x14ac:dyDescent="0.25">
      <c r="B3" s="840" t="s">
        <v>3049</v>
      </c>
      <c r="C3" s="840"/>
      <c r="D3" s="840"/>
      <c r="E3" s="840"/>
      <c r="F3" s="840"/>
      <c r="G3" s="840"/>
      <c r="H3" s="840"/>
      <c r="I3" s="308"/>
      <c r="J3" s="840" t="s">
        <v>3047</v>
      </c>
      <c r="K3" s="840"/>
      <c r="L3" s="840"/>
      <c r="M3" s="840"/>
      <c r="N3" s="840"/>
      <c r="O3" s="840"/>
      <c r="P3" s="840"/>
      <c r="Q3" s="840"/>
      <c r="R3" s="840"/>
      <c r="S3" s="840"/>
    </row>
    <row r="5" spans="2:26" ht="28.5" x14ac:dyDescent="0.25">
      <c r="B5" s="524"/>
      <c r="C5" s="524"/>
      <c r="D5" s="524"/>
      <c r="E5" s="524"/>
      <c r="F5" s="524"/>
      <c r="G5" s="524"/>
      <c r="H5" s="524"/>
      <c r="I5" s="524"/>
      <c r="J5" s="524"/>
      <c r="K5" s="524"/>
      <c r="L5" s="524"/>
      <c r="M5" s="524"/>
      <c r="N5" s="524"/>
      <c r="O5" s="524"/>
      <c r="P5" s="524"/>
      <c r="Q5" s="524"/>
      <c r="R5" s="524"/>
      <c r="S5" s="524"/>
      <c r="T5" s="841" t="s">
        <v>3048</v>
      </c>
      <c r="U5" s="841"/>
      <c r="V5" s="841"/>
      <c r="W5" s="841"/>
      <c r="X5" s="841"/>
      <c r="Y5" s="524"/>
      <c r="Z5" s="524"/>
    </row>
    <row r="6" spans="2:26" ht="15.75" thickBot="1" x14ac:dyDescent="0.3">
      <c r="B6" s="524"/>
      <c r="Z6" s="524"/>
    </row>
    <row r="7" spans="2:26" ht="15.75" thickTop="1" x14ac:dyDescent="0.25">
      <c r="B7" s="524"/>
      <c r="D7" s="875"/>
      <c r="E7" s="869"/>
      <c r="F7" s="869"/>
      <c r="G7" s="878" t="s">
        <v>2090</v>
      </c>
      <c r="H7" s="857" t="s">
        <v>253</v>
      </c>
      <c r="I7" s="857" t="s">
        <v>253</v>
      </c>
      <c r="J7" s="857" t="s">
        <v>253</v>
      </c>
      <c r="K7" s="857" t="s">
        <v>253</v>
      </c>
      <c r="L7" s="857" t="s">
        <v>253</v>
      </c>
      <c r="M7" s="857" t="s">
        <v>253</v>
      </c>
      <c r="N7" s="857" t="s">
        <v>253</v>
      </c>
      <c r="O7" s="857" t="s">
        <v>253</v>
      </c>
      <c r="P7" s="857" t="s">
        <v>327</v>
      </c>
      <c r="Q7" s="857" t="s">
        <v>327</v>
      </c>
      <c r="R7" s="857" t="s">
        <v>327</v>
      </c>
      <c r="S7" s="857" t="s">
        <v>333</v>
      </c>
      <c r="T7" s="857" t="s">
        <v>333</v>
      </c>
      <c r="U7" s="857" t="s">
        <v>333</v>
      </c>
      <c r="V7" s="857" t="s">
        <v>311</v>
      </c>
      <c r="W7" s="857" t="s">
        <v>303</v>
      </c>
      <c r="X7" s="881"/>
      <c r="Z7" s="524"/>
    </row>
    <row r="8" spans="2:26" x14ac:dyDescent="0.25">
      <c r="B8" s="524"/>
      <c r="D8" s="876"/>
      <c r="E8" s="870"/>
      <c r="F8" s="870"/>
      <c r="G8" s="879"/>
      <c r="H8" s="858"/>
      <c r="I8" s="858"/>
      <c r="J8" s="858"/>
      <c r="K8" s="858"/>
      <c r="L8" s="858"/>
      <c r="M8" s="858"/>
      <c r="N8" s="858"/>
      <c r="O8" s="858"/>
      <c r="P8" s="858"/>
      <c r="Q8" s="858"/>
      <c r="R8" s="858"/>
      <c r="S8" s="858"/>
      <c r="T8" s="858"/>
      <c r="U8" s="858"/>
      <c r="V8" s="858"/>
      <c r="W8" s="858"/>
      <c r="X8" s="882"/>
      <c r="Z8" s="524"/>
    </row>
    <row r="9" spans="2:26" x14ac:dyDescent="0.25">
      <c r="B9" s="524"/>
      <c r="D9" s="876"/>
      <c r="E9" s="870"/>
      <c r="F9" s="870"/>
      <c r="G9" s="879"/>
      <c r="H9" s="858"/>
      <c r="I9" s="858"/>
      <c r="J9" s="858"/>
      <c r="K9" s="858"/>
      <c r="L9" s="858"/>
      <c r="M9" s="858"/>
      <c r="N9" s="858"/>
      <c r="O9" s="858"/>
      <c r="P9" s="858"/>
      <c r="Q9" s="858"/>
      <c r="R9" s="858"/>
      <c r="S9" s="858"/>
      <c r="T9" s="858"/>
      <c r="U9" s="858"/>
      <c r="V9" s="858"/>
      <c r="W9" s="858"/>
      <c r="X9" s="882"/>
      <c r="Z9" s="524"/>
    </row>
    <row r="10" spans="2:26" x14ac:dyDescent="0.25">
      <c r="B10" s="524"/>
      <c r="D10" s="876"/>
      <c r="E10" s="870"/>
      <c r="F10" s="870"/>
      <c r="G10" s="879"/>
      <c r="H10" s="858"/>
      <c r="I10" s="858"/>
      <c r="J10" s="858"/>
      <c r="K10" s="858"/>
      <c r="L10" s="858"/>
      <c r="M10" s="858"/>
      <c r="N10" s="858"/>
      <c r="O10" s="858"/>
      <c r="P10" s="858"/>
      <c r="Q10" s="858"/>
      <c r="R10" s="858"/>
      <c r="S10" s="858"/>
      <c r="T10" s="858"/>
      <c r="U10" s="858"/>
      <c r="V10" s="858"/>
      <c r="W10" s="858"/>
      <c r="X10" s="882"/>
      <c r="Z10" s="524"/>
    </row>
    <row r="11" spans="2:26" x14ac:dyDescent="0.25">
      <c r="B11" s="524"/>
      <c r="D11" s="876"/>
      <c r="E11" s="870"/>
      <c r="F11" s="870"/>
      <c r="G11" s="879"/>
      <c r="H11" s="858"/>
      <c r="I11" s="858"/>
      <c r="J11" s="858"/>
      <c r="K11" s="858"/>
      <c r="L11" s="858"/>
      <c r="M11" s="858"/>
      <c r="N11" s="858"/>
      <c r="O11" s="858"/>
      <c r="P11" s="858"/>
      <c r="Q11" s="858"/>
      <c r="R11" s="858"/>
      <c r="S11" s="858"/>
      <c r="T11" s="858"/>
      <c r="U11" s="858"/>
      <c r="V11" s="858"/>
      <c r="W11" s="858"/>
      <c r="X11" s="882"/>
      <c r="Z11" s="524"/>
    </row>
    <row r="12" spans="2:26" x14ac:dyDescent="0.25">
      <c r="B12" s="524"/>
      <c r="D12" s="876"/>
      <c r="E12" s="870"/>
      <c r="F12" s="870"/>
      <c r="G12" s="879"/>
      <c r="H12" s="858"/>
      <c r="I12" s="858"/>
      <c r="J12" s="858"/>
      <c r="K12" s="858"/>
      <c r="L12" s="858"/>
      <c r="M12" s="858"/>
      <c r="N12" s="858"/>
      <c r="O12" s="858"/>
      <c r="P12" s="858"/>
      <c r="Q12" s="858"/>
      <c r="R12" s="858"/>
      <c r="S12" s="858"/>
      <c r="T12" s="858"/>
      <c r="U12" s="858"/>
      <c r="V12" s="858"/>
      <c r="W12" s="858"/>
      <c r="X12" s="882"/>
      <c r="Z12" s="524"/>
    </row>
    <row r="13" spans="2:26" x14ac:dyDescent="0.25">
      <c r="B13" s="524"/>
      <c r="D13" s="876"/>
      <c r="E13" s="870"/>
      <c r="F13" s="870"/>
      <c r="G13" s="879"/>
      <c r="H13" s="858"/>
      <c r="I13" s="858"/>
      <c r="J13" s="858"/>
      <c r="K13" s="858"/>
      <c r="L13" s="858"/>
      <c r="M13" s="858"/>
      <c r="N13" s="858"/>
      <c r="O13" s="858"/>
      <c r="P13" s="858"/>
      <c r="Q13" s="858"/>
      <c r="R13" s="858"/>
      <c r="S13" s="858"/>
      <c r="T13" s="858"/>
      <c r="U13" s="858"/>
      <c r="V13" s="858"/>
      <c r="W13" s="858"/>
      <c r="X13" s="882"/>
      <c r="Z13" s="524"/>
    </row>
    <row r="14" spans="2:26" x14ac:dyDescent="0.25">
      <c r="B14" s="524"/>
      <c r="D14" s="876"/>
      <c r="E14" s="870"/>
      <c r="F14" s="870"/>
      <c r="G14" s="879"/>
      <c r="H14" s="858"/>
      <c r="I14" s="858"/>
      <c r="J14" s="858"/>
      <c r="K14" s="858"/>
      <c r="L14" s="858"/>
      <c r="M14" s="858"/>
      <c r="N14" s="858"/>
      <c r="O14" s="858"/>
      <c r="P14" s="858"/>
      <c r="Q14" s="858"/>
      <c r="R14" s="858"/>
      <c r="S14" s="858"/>
      <c r="T14" s="858"/>
      <c r="U14" s="858"/>
      <c r="V14" s="858"/>
      <c r="W14" s="858"/>
      <c r="X14" s="882"/>
      <c r="Z14" s="524"/>
    </row>
    <row r="15" spans="2:26" x14ac:dyDescent="0.25">
      <c r="B15" s="524"/>
      <c r="D15" s="876"/>
      <c r="E15" s="870"/>
      <c r="F15" s="870"/>
      <c r="G15" s="879"/>
      <c r="H15" s="858"/>
      <c r="I15" s="858"/>
      <c r="J15" s="858"/>
      <c r="K15" s="858"/>
      <c r="L15" s="858"/>
      <c r="M15" s="858"/>
      <c r="N15" s="858"/>
      <c r="O15" s="858"/>
      <c r="P15" s="858"/>
      <c r="Q15" s="858"/>
      <c r="R15" s="858"/>
      <c r="S15" s="858"/>
      <c r="T15" s="858"/>
      <c r="U15" s="858"/>
      <c r="V15" s="858"/>
      <c r="W15" s="858"/>
      <c r="X15" s="882"/>
      <c r="Z15" s="524"/>
    </row>
    <row r="16" spans="2:26" x14ac:dyDescent="0.25">
      <c r="B16" s="524"/>
      <c r="D16" s="876"/>
      <c r="E16" s="870"/>
      <c r="F16" s="870"/>
      <c r="G16" s="879"/>
      <c r="H16" s="858"/>
      <c r="I16" s="858"/>
      <c r="J16" s="858"/>
      <c r="K16" s="858"/>
      <c r="L16" s="858"/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8"/>
      <c r="X16" s="882"/>
      <c r="Z16" s="524"/>
    </row>
    <row r="17" spans="2:26" ht="15.75" thickBot="1" x14ac:dyDescent="0.3">
      <c r="B17" s="524"/>
      <c r="D17" s="877"/>
      <c r="E17" s="871"/>
      <c r="F17" s="871"/>
      <c r="G17" s="880"/>
      <c r="H17" s="859"/>
      <c r="I17" s="859"/>
      <c r="J17" s="859"/>
      <c r="K17" s="859"/>
      <c r="L17" s="859"/>
      <c r="M17" s="859"/>
      <c r="N17" s="859"/>
      <c r="O17" s="859"/>
      <c r="P17" s="859"/>
      <c r="Q17" s="859"/>
      <c r="R17" s="859"/>
      <c r="S17" s="859"/>
      <c r="T17" s="859"/>
      <c r="U17" s="859"/>
      <c r="V17" s="859"/>
      <c r="W17" s="859"/>
      <c r="X17" s="883"/>
      <c r="Z17" s="524"/>
    </row>
    <row r="18" spans="2:26" ht="15.75" thickBot="1" x14ac:dyDescent="0.3">
      <c r="B18" s="524"/>
      <c r="D18" s="525"/>
      <c r="E18" s="526"/>
      <c r="F18" s="526"/>
      <c r="G18" s="527">
        <v>1</v>
      </c>
      <c r="H18" s="528">
        <v>2</v>
      </c>
      <c r="I18" s="528">
        <v>3</v>
      </c>
      <c r="J18" s="528">
        <v>4</v>
      </c>
      <c r="K18" s="528">
        <v>5</v>
      </c>
      <c r="L18" s="528">
        <v>6</v>
      </c>
      <c r="M18" s="528">
        <v>7</v>
      </c>
      <c r="N18" s="528">
        <v>8</v>
      </c>
      <c r="O18" s="528">
        <v>9</v>
      </c>
      <c r="P18" s="529">
        <v>10</v>
      </c>
      <c r="Q18" s="528">
        <v>11</v>
      </c>
      <c r="R18" s="528">
        <v>12</v>
      </c>
      <c r="S18" s="528">
        <v>13</v>
      </c>
      <c r="T18" s="528">
        <v>14</v>
      </c>
      <c r="U18" s="528">
        <v>15</v>
      </c>
      <c r="V18" s="528">
        <v>16</v>
      </c>
      <c r="W18" s="528">
        <v>17</v>
      </c>
      <c r="X18" s="530">
        <v>18</v>
      </c>
      <c r="Z18" s="524"/>
    </row>
    <row r="19" spans="2:26" ht="4.5" customHeight="1" thickTop="1" x14ac:dyDescent="0.25">
      <c r="B19" s="524"/>
      <c r="P19" s="162"/>
      <c r="Z19" s="524"/>
    </row>
    <row r="20" spans="2:26" x14ac:dyDescent="0.25">
      <c r="B20" s="524"/>
      <c r="C20" s="524"/>
      <c r="D20" s="524"/>
      <c r="E20" s="524"/>
      <c r="F20" s="524"/>
      <c r="G20" s="524"/>
      <c r="H20" s="524"/>
      <c r="I20" s="524"/>
      <c r="J20" s="524"/>
      <c r="K20" s="524"/>
      <c r="L20" s="524"/>
      <c r="M20" s="524"/>
      <c r="N20" s="524"/>
      <c r="O20" s="524"/>
      <c r="P20" s="524"/>
      <c r="Q20" s="524"/>
      <c r="R20" s="524"/>
      <c r="S20" s="524"/>
      <c r="T20" s="524"/>
      <c r="U20" s="524"/>
      <c r="V20" s="524"/>
      <c r="W20" s="524"/>
      <c r="X20" s="524"/>
      <c r="Y20" s="524"/>
      <c r="Z20" s="524"/>
    </row>
  </sheetData>
  <mergeCells count="23">
    <mergeCell ref="X7:X17"/>
    <mergeCell ref="R7:R17"/>
    <mergeCell ref="S7:S17"/>
    <mergeCell ref="T7:T17"/>
    <mergeCell ref="U7:U17"/>
    <mergeCell ref="V7:V17"/>
    <mergeCell ref="W7:W17"/>
    <mergeCell ref="Q7:Q17"/>
    <mergeCell ref="I1:S1"/>
    <mergeCell ref="B3:H3"/>
    <mergeCell ref="J3:S3"/>
    <mergeCell ref="T5:X5"/>
    <mergeCell ref="D7:F17"/>
    <mergeCell ref="G7:G17"/>
    <mergeCell ref="H7:H17"/>
    <mergeCell ref="I7:I17"/>
    <mergeCell ref="J7:J17"/>
    <mergeCell ref="K7:K17"/>
    <mergeCell ref="L7:L17"/>
    <mergeCell ref="M7:M17"/>
    <mergeCell ref="N7:N17"/>
    <mergeCell ref="O7:O17"/>
    <mergeCell ref="P7:P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D39A2F3CB5074EAE4E33963895F318" ma:contentTypeVersion="13" ma:contentTypeDescription="Create a new document." ma:contentTypeScope="" ma:versionID="afd856524e78d08ff163f995ea8bd2e4">
  <xsd:schema xmlns:xsd="http://www.w3.org/2001/XMLSchema" xmlns:xs="http://www.w3.org/2001/XMLSchema" xmlns:p="http://schemas.microsoft.com/office/2006/metadata/properties" xmlns:ns3="b877fab1-9c44-4323-84b4-67418f03f8e7" xmlns:ns4="bcd92641-d8e3-4481-b515-e4752abbdc8b" targetNamespace="http://schemas.microsoft.com/office/2006/metadata/properties" ma:root="true" ma:fieldsID="be4692b2b8ff91ee954ed4176a7d5c8f" ns3:_="" ns4:_="">
    <xsd:import namespace="b877fab1-9c44-4323-84b4-67418f03f8e7"/>
    <xsd:import namespace="bcd92641-d8e3-4481-b515-e4752abbdc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7fab1-9c44-4323-84b4-67418f03f8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92641-d8e3-4481-b515-e4752abbd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d92641-d8e3-4481-b515-e4752abbdc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E63C0A-C740-434B-A885-97FE9B668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7fab1-9c44-4323-84b4-67418f03f8e7"/>
    <ds:schemaRef ds:uri="bcd92641-d8e3-4481-b515-e4752abbdc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FE826-006C-4F85-9408-9056F3603D51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bcd92641-d8e3-4481-b515-e4752abbdc8b"/>
    <ds:schemaRef ds:uri="b877fab1-9c44-4323-84b4-67418f03f8e7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7AAD0A5-70CA-4500-9DCB-67F85E6E3D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Timeline</vt:lpstr>
      <vt:lpstr>HWSW Development Timeline</vt:lpstr>
      <vt:lpstr>LEGACY RESOURCE MAP</vt:lpstr>
      <vt:lpstr>LEGACY VS. GP3 RESOURCE MAP</vt:lpstr>
      <vt:lpstr>LEGACY RELAY MAP</vt:lpstr>
      <vt:lpstr>GP3_Relay_Map (SITE 1)</vt:lpstr>
      <vt:lpstr>GP3_Relay_Map (SITE 2)</vt:lpstr>
      <vt:lpstr>GP3_Relay_Map (SITE 3)</vt:lpstr>
      <vt:lpstr>GP3_Relay_Map (SITE 4)</vt:lpstr>
      <vt:lpstr>GP3_Resource_Pin_Map</vt:lpstr>
      <vt:lpstr>Slot10_11_12 PXIe-4162_SMU</vt:lpstr>
      <vt:lpstr>PXIe-4137_SMU</vt:lpstr>
      <vt:lpstr>Slot13 PXIe-4163_SMU</vt:lpstr>
      <vt:lpstr>PXIe-4110</vt:lpstr>
      <vt:lpstr>Spring Probe Map</vt:lpstr>
      <vt:lpstr>Connections List</vt:lpstr>
      <vt:lpstr>Pinouts</vt:lpstr>
      <vt:lpstr>Chassis 1.</vt:lpstr>
      <vt:lpstr>Chassis 2.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Nestle Mae Bacatan</dc:creator>
  <cp:keywords/>
  <dc:description/>
  <cp:lastModifiedBy>Vanessa  A. Cadaydayon</cp:lastModifiedBy>
  <cp:revision/>
  <dcterms:created xsi:type="dcterms:W3CDTF">2023-06-28T07:56:15Z</dcterms:created>
  <dcterms:modified xsi:type="dcterms:W3CDTF">2023-08-17T03:50:52Z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0x010100F3D39A2F3CB5074EAE4E33963895F318</vt:lpwstr>
  </property>
  <property fmtid="{D5CDD505-2E9C-101B-9397-08002B2CF9AE}" pid="3" name="MediaServiceImageTags">
    <vt:lpwstr/>
  </property>
</Properties>
</file>