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\麗寶園地\公用資料夾\薛羽倢\系統\基因報告\"/>
    </mc:Choice>
  </mc:AlternateContent>
  <xr:revisionPtr revIDLastSave="5" documentId="13_ncr:1_{5246E92C-EC49-47E5-99A1-08F08D27E986}" xr6:coauthVersionLast="47" xr6:coauthVersionMax="47" xr10:uidLastSave="{A9CCE7C4-9700-43C5-8FDA-CB2CA3C2326C}"/>
  <bookViews>
    <workbookView xWindow="-108" yWindow="-108" windowWidth="23256" windowHeight="12456" xr2:uid="{58BF3F46-769F-7C44-81AF-97AE6FEE40FD}"/>
  </bookViews>
  <sheets>
    <sheet name="Report" sheetId="1" r:id="rId1"/>
    <sheet name="檢測項目清單" sheetId="5" r:id="rId2"/>
    <sheet name="顧客資料維護" sheetId="6" r:id="rId3"/>
    <sheet name="TAT原則" sheetId="3" r:id="rId4"/>
    <sheet name="ref" sheetId="2" state="hidden" r:id="rId5"/>
    <sheet name="data" sheetId="7" state="hidden" r:id="rId6"/>
    <sheet name="檢測項目系列" sheetId="9" r:id="rId7"/>
    <sheet name="醫療院所" sheetId="10" r:id="rId8"/>
  </sheets>
  <definedNames>
    <definedName name="M">檢測項目系列!$R$2:$R$1048576</definedName>
    <definedName name="M1_">檢測項目系列!$A$2:$A$1048576</definedName>
    <definedName name="M1_系列">檢測項目系列!$A$2:$A$1048576</definedName>
    <definedName name="M1系列">檢測項目系列!$A$2:$A$1048576</definedName>
    <definedName name="M1項目">檢測項目系列!$A$2:$A$1048576</definedName>
    <definedName name="M2項目">檢測項目系列!$B$2:$B$1048576</definedName>
    <definedName name="M樣品">檢測項目系列!$R$2:$R$1048576</definedName>
    <definedName name="O">檢測項目系列!$S$2:$S$1048576</definedName>
    <definedName name="O1項目">檢測項目系列!$C$2:$C$1048576</definedName>
    <definedName name="O樣品">檢測項目系列!$S$2:$S$1048576</definedName>
    <definedName name="P">檢測項目系列!$P$2:$P$1048576</definedName>
    <definedName name="P1項目">檢測項目系列!$D$2:$D$1048576</definedName>
    <definedName name="P2項目">檢測項目系列!$E$2:$E$1048576</definedName>
    <definedName name="P3項目">檢測項目系列!$F$2:$F$1048576</definedName>
    <definedName name="P樣品">檢測項目系列!$P$2:$P$1048576</definedName>
    <definedName name="S">檢測項目系列!$Q$2:$Q$1048576</definedName>
    <definedName name="S1項目">檢測項目系列!$G$2:$G$1048576</definedName>
    <definedName name="S2項目">檢測項目系列!$H$2:$H$1048576</definedName>
    <definedName name="S3項目">檢測項目系列!$I$2:$I$1048576</definedName>
    <definedName name="S樣品">檢測項目系列!$Q$2:$Q$1048576</definedName>
    <definedName name="W">檢測項目系列!$T$2:$T$1048576</definedName>
    <definedName name="W1項目">檢測項目系列!$J$2:$J$1048576</definedName>
    <definedName name="W2項目">檢測項目系列!$K$2:$K$1048576</definedName>
    <definedName name="W3項目">檢測項目系列!$L$2:$L$1048576</definedName>
    <definedName name="W4項目">檢測項目系列!$M$2:$M$1048576</definedName>
    <definedName name="W5項目">檢測項目系列!$N$2:$N$1048576</definedName>
    <definedName name="一般客戶or泓采代採">醫療院所!$AR$2:$AR$1048576</definedName>
    <definedName name="三軍總醫院_台北內湖">醫療院所!$V$2:$V$1048576</definedName>
    <definedName name="中山醫院">醫療院所!$W$2:$W$1048576</definedName>
    <definedName name="光田綜合醫院">醫療院所!$AC$2:$AC$1048576</definedName>
    <definedName name="台中國軍總醫院">醫療院所!$AA$2:$AA$1048576</definedName>
    <definedName name="台中榮民總醫院">醫療院所!$AK$2:$AK$1048576</definedName>
    <definedName name="台北市立聯合醫院">醫療院所!$O$2:$O$1048576</definedName>
    <definedName name="台北市立萬芳醫院">醫療院所!$Y$2:$Y$1048576</definedName>
    <definedName name="台北慈濟醫院">醫療院所!$P$2:$P$1048576</definedName>
    <definedName name="台北榮民總醫院">醫療院所!$Q$2:$Q$1048576</definedName>
    <definedName name="台南市立醫院">醫療院所!$AL$2:$AL$1048576</definedName>
    <definedName name="台南新樓醫院">醫療院所!$AN$2:$AN$1048576</definedName>
    <definedName name="員榮醫療社團法人員榮醫院">醫療院所!$AI$2:$AI$1048576</definedName>
    <definedName name="國泰醫院">醫療院所!$T$2:$T$1048576</definedName>
    <definedName name="大千綜合醫院">醫療院所!$AH$2:$AH$1048576</definedName>
    <definedName name="屏東基督教醫院">醫療院所!$AO$2:$AO$1048576</definedName>
    <definedName name="彰化基督教醫院">醫療院所!$AJ$2:$AJ$1048576</definedName>
    <definedName name="彰化秀傳醫院">醫療院所!$AB$2:$AB$1048576</definedName>
    <definedName name="彰濱秀傳醫院">醫療院所!$AG$2:$AG$1048576</definedName>
    <definedName name="恩主公醫院">醫療院所!$R$2:$R$1048576</definedName>
    <definedName name="新光醫院">醫療院所!$N$2:$N$1048576</definedName>
    <definedName name="新家生醫_聯新醫院">醫療院所!$X$2:$X$1048576</definedName>
    <definedName name="淡水馬偕醫院">醫療院所!$U$2:$U$1048576</definedName>
    <definedName name="澄清綜合醫院中港分院">醫療院所!$AD$2:$AD$1048576</definedName>
    <definedName name="烏日林新醫院">醫療院所!$AF$2:$AF$1048576</definedName>
    <definedName name="竹山秀傳醫院">醫療院所!$AE$2:$AE$1048576</definedName>
    <definedName name="臺北醫學大學附設醫院">醫療院所!$Z$2:$Z$1048576</definedName>
    <definedName name="輔大醫院">醫療院所!$M$2:$M$1048576</definedName>
    <definedName name="送檢單位">顧客資料維護!$A$2:$A$1048576</definedName>
    <definedName name="送檢醫師">顧客資料維護!#REF!</definedName>
    <definedName name="雙和醫院">醫療院所!$S$2:$S$1048576</definedName>
    <definedName name="高雄醫學大學附設醫院">醫療院所!$AQ$2:$AQ$1048576</definedName>
    <definedName name="高雄長庚醫院">醫療院所!$AP$2:$AP$1048576</definedName>
    <definedName name="麻豆新樓醫院">醫療院所!$AM$2:$AM$1048576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X3" i="1" l="1"/>
  <c r="W3" i="1"/>
  <c r="V3" i="1"/>
  <c r="U3" i="1"/>
  <c r="T3" i="1"/>
  <c r="C3" i="3"/>
  <c r="C4" i="3"/>
  <c r="C5" i="3"/>
  <c r="C6" i="3"/>
  <c r="C7" i="3"/>
  <c r="C8" i="3"/>
  <c r="C9" i="3"/>
  <c r="C10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D9" i="3" s="1"/>
  <c r="A10" i="3"/>
  <c r="B10" i="3"/>
  <c r="B2" i="3"/>
  <c r="A2" i="3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2" i="9"/>
  <c r="S5" i="1"/>
  <c r="F2" i="3" l="1"/>
  <c r="D2" i="3" s="1"/>
  <c r="Y3" i="1"/>
  <c r="E9" i="3"/>
  <c r="E10" i="3"/>
  <c r="D6" i="3"/>
  <c r="D4" i="3"/>
  <c r="F9" i="3"/>
  <c r="D7" i="3"/>
  <c r="D8" i="3"/>
  <c r="F6" i="3"/>
  <c r="D5" i="3"/>
  <c r="E7" i="3"/>
  <c r="E4" i="3"/>
  <c r="E6" i="3"/>
  <c r="F7" i="3"/>
  <c r="E8" i="3"/>
  <c r="D10" i="3"/>
  <c r="D3" i="3"/>
  <c r="F3" i="3"/>
  <c r="F4" i="3"/>
  <c r="E5" i="3"/>
  <c r="E3" i="3"/>
  <c r="E2" i="3"/>
  <c r="F8" i="3"/>
  <c r="F5" i="3"/>
  <c r="F10" i="3"/>
</calcChain>
</file>

<file path=xl/sharedStrings.xml><?xml version="1.0" encoding="utf-8"?>
<sst xmlns="http://schemas.openxmlformats.org/spreadsheetml/2006/main" count="1860" uniqueCount="964">
  <si>
    <t>SampleID</t>
    <phoneticPr fontId="1" type="noConversion"/>
  </si>
  <si>
    <t>PatientID</t>
    <phoneticPr fontId="1" type="noConversion"/>
  </si>
  <si>
    <t>SampleNo</t>
  </si>
  <si>
    <t>scID</t>
    <phoneticPr fontId="1" type="noConversion"/>
  </si>
  <si>
    <t>HospitalList</t>
    <phoneticPr fontId="1" type="noConversion"/>
  </si>
  <si>
    <t>HospitalList_Dr</t>
  </si>
  <si>
    <t>ReportTemplate</t>
  </si>
  <si>
    <t>ReportTemplateID</t>
  </si>
  <si>
    <t>ReportType</t>
    <phoneticPr fontId="1" type="noConversion"/>
  </si>
  <si>
    <t>scdate</t>
    <phoneticPr fontId="1" type="noConversion"/>
  </si>
  <si>
    <t>Submitdate</t>
  </si>
  <si>
    <t>rcdate</t>
    <phoneticPr fontId="1" type="noConversion"/>
  </si>
  <si>
    <t>SampleType</t>
  </si>
  <si>
    <t>ReceivingDate</t>
  </si>
  <si>
    <t>Receiving</t>
  </si>
  <si>
    <t>Receiving2</t>
    <phoneticPr fontId="1" type="noConversion"/>
  </si>
  <si>
    <t>TemplateID</t>
    <phoneticPr fontId="1" type="noConversion"/>
  </si>
  <si>
    <t>ReportID</t>
    <phoneticPr fontId="1" type="noConversion"/>
  </si>
  <si>
    <t>ReportName</t>
    <phoneticPr fontId="1" type="noConversion"/>
  </si>
  <si>
    <t>HospitalList_ERP</t>
    <phoneticPr fontId="1" type="noConversion"/>
  </si>
  <si>
    <t>CustomerName</t>
    <phoneticPr fontId="1" type="noConversion"/>
  </si>
  <si>
    <t>CustomerPhone</t>
    <phoneticPr fontId="1" type="noConversion"/>
  </si>
  <si>
    <t>CustomerEmail</t>
    <phoneticPr fontId="1" type="noConversion"/>
  </si>
  <si>
    <t>DueDate</t>
    <phoneticPr fontId="1" type="noConversion"/>
  </si>
  <si>
    <t>欄位名稱</t>
    <phoneticPr fontId="1" type="noConversion"/>
  </si>
  <si>
    <t>檢體編號</t>
    <phoneticPr fontId="1" type="noConversion"/>
  </si>
  <si>
    <t>病歷編號</t>
    <phoneticPr fontId="1" type="noConversion"/>
  </si>
  <si>
    <t>原樣品代號</t>
    <phoneticPr fontId="1" type="noConversion"/>
  </si>
  <si>
    <t>採檢單號</t>
    <phoneticPr fontId="1" type="noConversion"/>
  </si>
  <si>
    <t>送檢單位</t>
    <phoneticPr fontId="1" type="noConversion"/>
  </si>
  <si>
    <t>送檢醫師</t>
    <phoneticPr fontId="1" type="noConversion"/>
  </si>
  <si>
    <t>檢測項目系列</t>
    <phoneticPr fontId="1" type="noConversion"/>
  </si>
  <si>
    <t>檢測項目編號</t>
    <phoneticPr fontId="1" type="noConversion"/>
  </si>
  <si>
    <t>檢測單位</t>
    <phoneticPr fontId="1" type="noConversion"/>
  </si>
  <si>
    <t>採集日期時間</t>
    <phoneticPr fontId="1" type="noConversion"/>
  </si>
  <si>
    <t>送檢日期時間</t>
    <phoneticPr fontId="1" type="noConversion"/>
  </si>
  <si>
    <t>收檢日期時間</t>
    <phoneticPr fontId="1" type="noConversion"/>
  </si>
  <si>
    <t>樣品種類</t>
    <phoneticPr fontId="1" type="noConversion"/>
  </si>
  <si>
    <t>簽收日期時間</t>
    <phoneticPr fontId="1" type="noConversion"/>
  </si>
  <si>
    <t>簽收人</t>
    <phoneticPr fontId="1" type="noConversion"/>
  </si>
  <si>
    <t>覆核人員</t>
    <phoneticPr fontId="1" type="noConversion"/>
  </si>
  <si>
    <t>報告模板</t>
    <phoneticPr fontId="1" type="noConversion"/>
  </si>
  <si>
    <t>報告編號</t>
    <phoneticPr fontId="1" type="noConversion"/>
  </si>
  <si>
    <t>專案項目</t>
    <phoneticPr fontId="1" type="noConversion"/>
  </si>
  <si>
    <t>院所代號(ERP)</t>
    <phoneticPr fontId="1" type="noConversion"/>
  </si>
  <si>
    <t>聯絡人名稱</t>
    <phoneticPr fontId="1" type="noConversion"/>
  </si>
  <si>
    <t>聯絡人電話</t>
    <phoneticPr fontId="1" type="noConversion"/>
  </si>
  <si>
    <t>聯絡人信箱</t>
    <phoneticPr fontId="1" type="noConversion"/>
  </si>
  <si>
    <t>TAT最終日</t>
    <phoneticPr fontId="1" type="noConversion"/>
  </si>
  <si>
    <t>複製公式-&gt;</t>
    <phoneticPr fontId="1" type="noConversion"/>
  </si>
  <si>
    <t>輸入型態</t>
    <phoneticPr fontId="1" type="noConversion"/>
  </si>
  <si>
    <t>人員key in</t>
    <phoneticPr fontId="1" type="noConversion"/>
  </si>
  <si>
    <t>人員下拉選擇</t>
    <phoneticPr fontId="1" type="noConversion"/>
  </si>
  <si>
    <t>人員下拉選擇&lt;依檢測項目編號代出&gt;</t>
    <phoneticPr fontId="1" type="noConversion"/>
  </si>
  <si>
    <t>自動代出</t>
    <phoneticPr fontId="1" type="noConversion"/>
  </si>
  <si>
    <t>格式範例</t>
    <phoneticPr fontId="1" type="noConversion"/>
  </si>
  <si>
    <t>&lt;JBYY_XXX&gt;</t>
    <phoneticPr fontId="1" type="noConversion"/>
  </si>
  <si>
    <t>&lt;醫院提供&gt;</t>
    <phoneticPr fontId="1" type="noConversion"/>
  </si>
  <si>
    <t>&lt;流水號，預留欄位&gt;</t>
    <phoneticPr fontId="1" type="noConversion"/>
  </si>
  <si>
    <t>&lt;&lt;送檢單位&gt;&gt;</t>
    <phoneticPr fontId="1" type="noConversion"/>
  </si>
  <si>
    <t>&lt;&lt;送檢醫師&gt;&gt;</t>
    <phoneticPr fontId="1" type="noConversion"/>
  </si>
  <si>
    <t>&lt;&lt;英文代號&gt;&gt;</t>
    <phoneticPr fontId="1" type="noConversion"/>
  </si>
  <si>
    <t>&lt;&lt;4碼&gt;&gt;</t>
    <phoneticPr fontId="1" type="noConversion"/>
  </si>
  <si>
    <t>&lt;&lt;檢測單位&gt;&gt;</t>
    <phoneticPr fontId="1" type="noConversion"/>
  </si>
  <si>
    <t>&lt;yyyy/mm/dd hh:mm&gt;</t>
    <phoneticPr fontId="1" type="noConversion"/>
  </si>
  <si>
    <t>&lt;&lt;樣品種類&gt;&gt;</t>
    <phoneticPr fontId="1" type="noConversion"/>
  </si>
  <si>
    <t>&lt;&lt;簽收人員&gt;&gt;</t>
    <phoneticPr fontId="1" type="noConversion"/>
  </si>
  <si>
    <t>對應報告編號&lt;&lt;6碼&gt;&gt;</t>
    <phoneticPr fontId="1" type="noConversion"/>
  </si>
  <si>
    <t>對應送檢單位</t>
    <phoneticPr fontId="1" type="noConversion"/>
  </si>
  <si>
    <t>對應&lt;&lt;送檢醫師&gt;&gt;</t>
    <phoneticPr fontId="1" type="noConversion"/>
  </si>
  <si>
    <t>對應&lt;&lt;收檢日期&gt;&gt;&lt;&lt;檢測項目編號&gt;&gt;&lt;&lt;送檢單位&gt;&gt;</t>
    <phoneticPr fontId="1" type="noConversion"/>
  </si>
  <si>
    <t>第一行</t>
    <phoneticPr fontId="1" type="noConversion"/>
  </si>
  <si>
    <t>&lt;&lt;6碼&gt;&gt;</t>
    <phoneticPr fontId="1" type="noConversion"/>
  </si>
  <si>
    <t>&lt;&lt;檢測項目名稱(中)&gt;&gt;</t>
    <phoneticPr fontId="1" type="noConversion"/>
  </si>
  <si>
    <t>檢測類型編號</t>
    <phoneticPr fontId="1" type="noConversion"/>
  </si>
  <si>
    <t>規格書編號</t>
    <phoneticPr fontId="1" type="noConversion"/>
  </si>
  <si>
    <t>檢測項目名稱(中)</t>
    <phoneticPr fontId="1" type="noConversion"/>
  </si>
  <si>
    <t>檢測項目名稱(英)</t>
    <phoneticPr fontId="1" type="noConversion"/>
  </si>
  <si>
    <t>檢測編號</t>
    <phoneticPr fontId="1" type="noConversion"/>
  </si>
  <si>
    <t>M101</t>
  </si>
  <si>
    <t>M101-01</t>
  </si>
  <si>
    <t>次世代病原微生物檢測[DNA病原]</t>
  </si>
  <si>
    <t>Pathogen Fast Identification (DNA)</t>
  </si>
  <si>
    <t>檢驗項目</t>
    <phoneticPr fontId="1" type="noConversion"/>
  </si>
  <si>
    <t>合約單位</t>
    <phoneticPr fontId="1" type="noConversion"/>
  </si>
  <si>
    <t>1 JB_Lab_ISO</t>
  </si>
  <si>
    <t>P</t>
    <phoneticPr fontId="1" type="noConversion"/>
  </si>
  <si>
    <t>FFPE(5 ㎛九片✚染色圈片一片)</t>
    <phoneticPr fontId="1" type="noConversion"/>
  </si>
  <si>
    <t>張本樺</t>
    <phoneticPr fontId="1" type="noConversion"/>
  </si>
  <si>
    <t>M102</t>
  </si>
  <si>
    <t>M102-01</t>
  </si>
  <si>
    <t>次世代病原微生物檢測[RNA病毒]</t>
  </si>
  <si>
    <t>Pathogen Fast Identification (RNA)</t>
  </si>
  <si>
    <t>P101</t>
  </si>
  <si>
    <t>光田醫院</t>
  </si>
  <si>
    <t>P101-02</t>
  </si>
  <si>
    <t>2 JB_Lab_LDTS</t>
    <phoneticPr fontId="1" type="noConversion"/>
  </si>
  <si>
    <t>FFPE(10 ㎛四片✚染色圈片一片)</t>
    <phoneticPr fontId="1" type="noConversion"/>
  </si>
  <si>
    <t>陳奕勳</t>
    <phoneticPr fontId="1" type="noConversion"/>
  </si>
  <si>
    <t>M103</t>
  </si>
  <si>
    <t>M103-01</t>
  </si>
  <si>
    <t>次世代病原微生物檢測套組</t>
  </si>
  <si>
    <t>Pathogen Fast Identification</t>
  </si>
  <si>
    <t>W300</t>
  </si>
  <si>
    <t>澄清醫院</t>
    <phoneticPr fontId="1" type="noConversion"/>
  </si>
  <si>
    <t>W300-02</t>
  </si>
  <si>
    <t>3 YZ_Lab_LDTS</t>
    <phoneticPr fontId="1" type="noConversion"/>
  </si>
  <si>
    <t>FFPE(粗針穿刺檢體九片✚染色圈片一片)</t>
    <phoneticPr fontId="1" type="noConversion"/>
  </si>
  <si>
    <t>林庭萱</t>
    <phoneticPr fontId="1" type="noConversion"/>
  </si>
  <si>
    <t>M201</t>
  </si>
  <si>
    <t>M201-01</t>
  </si>
  <si>
    <t>黴漿菌檢測(一般件)</t>
  </si>
  <si>
    <t>Mycoplasma (General)</t>
  </si>
  <si>
    <t>台北慈濟醫院</t>
    <phoneticPr fontId="1" type="noConversion"/>
  </si>
  <si>
    <t>FFPE(粗針穿刺檢體六片✚染色圈片一片)</t>
    <phoneticPr fontId="1" type="noConversion"/>
  </si>
  <si>
    <t>M202</t>
  </si>
  <si>
    <t>M202-01</t>
  </si>
  <si>
    <t>黴漿菌檢測(急件)</t>
  </si>
  <si>
    <t>Mycoplasma (Express)</t>
  </si>
  <si>
    <t>W305</t>
  </si>
  <si>
    <t>三軍總醫院</t>
    <phoneticPr fontId="1" type="noConversion"/>
  </si>
  <si>
    <t>W305-02</t>
  </si>
  <si>
    <t>全血(EDTA紫頭管, 8-10㎖)</t>
    <phoneticPr fontId="1" type="noConversion"/>
  </si>
  <si>
    <t>O101</t>
  </si>
  <si>
    <t>O101-01</t>
  </si>
  <si>
    <t>循環腫瘤細胞篩查檢測</t>
  </si>
  <si>
    <t>Circulating Tumor Cell (CTC) Assay Report</t>
  </si>
  <si>
    <t>屏基醫院</t>
    <phoneticPr fontId="1" type="noConversion"/>
  </si>
  <si>
    <t>口腔黏膜細胞(一管)</t>
    <phoneticPr fontId="1" type="noConversion"/>
  </si>
  <si>
    <t>P101-01</t>
  </si>
  <si>
    <t>麗寶克癌標靶藥物基因檢測</t>
  </si>
  <si>
    <t>Lihpao Multi-cancer Target Drug Panel</t>
  </si>
  <si>
    <t>國軍803</t>
    <phoneticPr fontId="1" type="noConversion"/>
  </si>
  <si>
    <t>S</t>
    <phoneticPr fontId="1" type="noConversion"/>
  </si>
  <si>
    <t>FFPE(5 ㎛三片)</t>
    <phoneticPr fontId="1" type="noConversion"/>
  </si>
  <si>
    <t>Lihpao Comprehensive CDx-30 Genes (FFPE)</t>
  </si>
  <si>
    <t>S101</t>
    <phoneticPr fontId="1" type="noConversion"/>
  </si>
  <si>
    <t>台北市立聯合醫院</t>
  </si>
  <si>
    <t>S101-02</t>
    <phoneticPr fontId="1" type="noConversion"/>
  </si>
  <si>
    <t>FFPE(粗針穿刺檢體十片)</t>
    <phoneticPr fontId="1" type="noConversion"/>
  </si>
  <si>
    <t>P101-03</t>
  </si>
  <si>
    <t>Lihpao Multi-cancer Target Drug Genetic Testing</t>
  </si>
  <si>
    <t>P102</t>
  </si>
  <si>
    <t>P102-01</t>
  </si>
  <si>
    <t>麗寶大腸直腸癌標靶藥物基因檢測</t>
  </si>
  <si>
    <t>Lihpao CRC Target Drug Panel</t>
  </si>
  <si>
    <t>P102-02</t>
  </si>
  <si>
    <t>Lihpao CRC Target Drug Genetic Testing</t>
  </si>
  <si>
    <t>M</t>
    <phoneticPr fontId="1" type="noConversion"/>
  </si>
  <si>
    <t>全血(Streck迷彩管, 8-10㎖)</t>
  </si>
  <si>
    <t>P103</t>
  </si>
  <si>
    <t>P103-01</t>
  </si>
  <si>
    <t>麗寶非小細胞肺癌標靶藥物基因檢測</t>
  </si>
  <si>
    <t>Lihpao NSCLC Target Drug Panel</t>
  </si>
  <si>
    <t>M</t>
  </si>
  <si>
    <t>全血(RNA Complete BCT橘頭管, 8-10㎖)</t>
  </si>
  <si>
    <t>P103-02</t>
  </si>
  <si>
    <t>Lihpao NSCLC Target Drug Genetic Testing</t>
  </si>
  <si>
    <t>全血(Streck迷彩管, 8-10㎖)+全血(RNA Complete BCT橘頭管, 8-10㎖)</t>
  </si>
  <si>
    <t>P104</t>
  </si>
  <si>
    <t>P104-01</t>
  </si>
  <si>
    <t>麗寶BRCA1/2遺傳性基因檢測</t>
  </si>
  <si>
    <t>Lihpao BRCA1/2 Germline Panel</t>
  </si>
  <si>
    <t>細胞懸浮液(≧ 0.5 ㎖)</t>
    <phoneticPr fontId="1" type="noConversion"/>
  </si>
  <si>
    <t>P104-02</t>
  </si>
  <si>
    <t>Lihpao Germline BRCA1/2 Genetic Testing</t>
  </si>
  <si>
    <t>O</t>
    <phoneticPr fontId="1" type="noConversion"/>
  </si>
  <si>
    <t>全血(ACD黃頭管, 8-10㎖)</t>
    <phoneticPr fontId="1" type="noConversion"/>
  </si>
  <si>
    <t>P105</t>
  </si>
  <si>
    <t>P105-01</t>
  </si>
  <si>
    <t>麗寶克癌標靶藥物RNA基因檢測</t>
  </si>
  <si>
    <t>Lihpao Multi-cancer Target Drug RNA Panel</t>
  </si>
  <si>
    <t>P105-02</t>
  </si>
  <si>
    <t>Lihpao Multi-Cacner Target Drug RNA Genetic Testing</t>
  </si>
  <si>
    <t>P106</t>
  </si>
  <si>
    <t>P106-01</t>
  </si>
  <si>
    <t>肺癌融合基因伴隨式診斷</t>
  </si>
  <si>
    <t>Lihpao Lung Fusion Target Drug Panel</t>
  </si>
  <si>
    <t>P107</t>
  </si>
  <si>
    <t>P107-01</t>
  </si>
  <si>
    <t>肺癌混合式標靶藥物基因檢測</t>
  </si>
  <si>
    <t>Lihpao Lung Cancer Comprehensive Target Drug Panel</t>
  </si>
  <si>
    <t>P108</t>
  </si>
  <si>
    <t>P108-01</t>
  </si>
  <si>
    <t>次世代定序乳癌基因檢測(麗寶克癌標靶藥物基因檢測)</t>
  </si>
  <si>
    <t>Next-generation sequencing for Breast cancer</t>
  </si>
  <si>
    <t>P109</t>
  </si>
  <si>
    <t>P109-01</t>
  </si>
  <si>
    <t>次世代定序腸癌基因檢測(麗寶大腸直腸癌標靶藥物基因檢測)</t>
  </si>
  <si>
    <t>Next-generation sequencing for Colon cancer</t>
  </si>
  <si>
    <t>P110</t>
  </si>
  <si>
    <t>P110-01</t>
  </si>
  <si>
    <t>腫瘤標靶藥物DNA基因檢測_高敏版</t>
  </si>
  <si>
    <t>CDx DNA Genetic Testing_HS</t>
  </si>
  <si>
    <t>P111</t>
  </si>
  <si>
    <t>P111-01</t>
  </si>
  <si>
    <t>腫瘤標靶藥物DNA基因檢測_S5</t>
  </si>
  <si>
    <t>CDx DNA Genetic Testing_S5</t>
  </si>
  <si>
    <t>P112</t>
  </si>
  <si>
    <t>P112-01</t>
  </si>
  <si>
    <t>腫瘤標靶藥物RNA基因檢測_高敏版</t>
  </si>
  <si>
    <t>CDx RNA Genetic Testing_HS</t>
  </si>
  <si>
    <t>P113</t>
  </si>
  <si>
    <t>P113-01</t>
  </si>
  <si>
    <t>腫瘤標靶藥物RNA基因檢測_S5</t>
  </si>
  <si>
    <t>CDx RNA Genetic Testing_S5</t>
  </si>
  <si>
    <t>P115</t>
  </si>
  <si>
    <t>P115-01</t>
  </si>
  <si>
    <t>麗寶克癌標靶藥物基因檢測_高敏版</t>
  </si>
  <si>
    <t>Lihpao Multi-cancer Target Drug Panel_HS</t>
  </si>
  <si>
    <t>P116</t>
  </si>
  <si>
    <t>P116-01</t>
  </si>
  <si>
    <t>麗寶大腸直腸癌標靶藥物基因檢測_高敏版</t>
  </si>
  <si>
    <t>Lihpao CRC Target Drug Panel_HS</t>
  </si>
  <si>
    <t>P117</t>
  </si>
  <si>
    <t>P117-01</t>
  </si>
  <si>
    <t>麗寶非小細胞肺癌標靶藥物基因檢測_高敏版</t>
  </si>
  <si>
    <t>Lihpao NSCLC Target Drug Panel_HS</t>
  </si>
  <si>
    <t>P201</t>
  </si>
  <si>
    <t>P201-01</t>
  </si>
  <si>
    <t>體細胞BRCA1與BRCA2基因檢測</t>
  </si>
  <si>
    <t>BRCA1/2 of Somatic Genetic Testing</t>
  </si>
  <si>
    <t>P202</t>
  </si>
  <si>
    <t>P202-01</t>
  </si>
  <si>
    <t>致心律失常性右心室心肌病變基因檢測</t>
  </si>
  <si>
    <t>ARVC Panel</t>
  </si>
  <si>
    <t>P203</t>
  </si>
  <si>
    <t>P203-01</t>
  </si>
  <si>
    <t>肥厚型心肌病變基因檢測</t>
  </si>
  <si>
    <t>HCM Panel</t>
  </si>
  <si>
    <t>P204</t>
  </si>
  <si>
    <t>P204-01</t>
  </si>
  <si>
    <t>NOTCH3 基因檢測</t>
  </si>
  <si>
    <t>NOTCH3 EGFr Domain, Exon 2-24</t>
  </si>
  <si>
    <t>P301</t>
  </si>
  <si>
    <t>P301-01</t>
  </si>
  <si>
    <t>體細胞及生殖細胞之BRCA1與BRCA2基因檢測</t>
  </si>
  <si>
    <t>BRCA1/2 of Somatic and Germline Genetic Testing</t>
  </si>
  <si>
    <t>S101</t>
  </si>
  <si>
    <t>S101-01</t>
  </si>
  <si>
    <t>EGFR 29突變檢測</t>
  </si>
  <si>
    <t>EGFR 29 Mutations Detection</t>
  </si>
  <si>
    <t>S101-02</t>
  </si>
  <si>
    <t>EGFR基因突變即時聚合酶鍊式反應檢查</t>
  </si>
  <si>
    <t>S102</t>
  </si>
  <si>
    <t>S102-01</t>
  </si>
  <si>
    <t>KRAS突變檢測</t>
  </si>
  <si>
    <t>KRAS Mutation Detection</t>
  </si>
  <si>
    <t>S103</t>
  </si>
  <si>
    <t>S103-01</t>
  </si>
  <si>
    <t>BRAF V600突變檢測</t>
  </si>
  <si>
    <t>BRAF V600 Mutations Detection</t>
  </si>
  <si>
    <t>S201</t>
  </si>
  <si>
    <t>S201-01</t>
  </si>
  <si>
    <t>APOE基因分型</t>
  </si>
  <si>
    <t>APOE Genotyping</t>
  </si>
  <si>
    <t>S202</t>
  </si>
  <si>
    <t>S202-01</t>
  </si>
  <si>
    <t>代謝三重奏</t>
  </si>
  <si>
    <t>Metabolism Trio Genetic Testing</t>
  </si>
  <si>
    <t>S203</t>
  </si>
  <si>
    <t>S203-01</t>
  </si>
  <si>
    <t>CYP1A2 基因分型</t>
  </si>
  <si>
    <t>CYP1A2 Genotyping</t>
  </si>
  <si>
    <t>S204</t>
  </si>
  <si>
    <t>S204-01</t>
  </si>
  <si>
    <t>ADH1B 基因分型</t>
  </si>
  <si>
    <t>ADH1B Genotyping</t>
  </si>
  <si>
    <t>S205</t>
  </si>
  <si>
    <t>S205-01</t>
  </si>
  <si>
    <t>ALDH2 基因分型</t>
  </si>
  <si>
    <t>ALDH2 Genotyping</t>
  </si>
  <si>
    <t>S206</t>
  </si>
  <si>
    <t>S206-01</t>
  </si>
  <si>
    <t>NOTCH3 R544C基因分型</t>
  </si>
  <si>
    <t>NOTCH3 R544C Genotyping</t>
  </si>
  <si>
    <t>S208</t>
  </si>
  <si>
    <t>S208-01</t>
  </si>
  <si>
    <t>CYP2C19 *2/*3基因分型</t>
  </si>
  <si>
    <t>CYP2C19 *2/*3 Genotyping</t>
  </si>
  <si>
    <t>S301</t>
  </si>
  <si>
    <t>S301-01</t>
  </si>
  <si>
    <t>單一核苷酸多型性(單一基因)檢測</t>
  </si>
  <si>
    <t>Sanger Sequencing</t>
  </si>
  <si>
    <t>S302</t>
  </si>
  <si>
    <t>S302-01</t>
  </si>
  <si>
    <t>S303</t>
  </si>
  <si>
    <t>S303-01</t>
  </si>
  <si>
    <t>S304</t>
  </si>
  <si>
    <t>S304-01</t>
  </si>
  <si>
    <t>二氫嘧啶去氫酶缺乏症檢測</t>
  </si>
  <si>
    <t>DPD Deficiency Genetic Testing</t>
  </si>
  <si>
    <t>S305</t>
  </si>
  <si>
    <t>S305-01</t>
  </si>
  <si>
    <t>BDNF rs6265基因分型</t>
  </si>
  <si>
    <t>BDNF rs6265 Genotyping</t>
  </si>
  <si>
    <t>S306</t>
  </si>
  <si>
    <t>S306-01</t>
  </si>
  <si>
    <t>多囊性腎臟病熱點基因檢測</t>
  </si>
  <si>
    <t>PKD genetic testing genetic testing (Hotspot)</t>
  </si>
  <si>
    <t>W100</t>
  </si>
  <si>
    <t>W100-01</t>
  </si>
  <si>
    <t>遺傳性癌症基因檢測</t>
  </si>
  <si>
    <t>Hereditary Cancer Genetic Testing</t>
  </si>
  <si>
    <t>W101</t>
  </si>
  <si>
    <t>W101-01</t>
  </si>
  <si>
    <t>前列腺癌基因檢測服務</t>
  </si>
  <si>
    <t>Prostate Cancer Germline Genetic Testing</t>
  </si>
  <si>
    <t>W102</t>
  </si>
  <si>
    <t>W102-01</t>
  </si>
  <si>
    <t>W200</t>
  </si>
  <si>
    <t>W200-01</t>
  </si>
  <si>
    <t>心血管疾病基因檢測</t>
  </si>
  <si>
    <t>Cardiovascular Disease Genetic Testing</t>
  </si>
  <si>
    <t>W201</t>
  </si>
  <si>
    <t>W201-01</t>
  </si>
  <si>
    <t>ARVC Genetic Testing</t>
  </si>
  <si>
    <t>W202</t>
  </si>
  <si>
    <t>W202-01</t>
  </si>
  <si>
    <t>HCM Genetic Testing</t>
  </si>
  <si>
    <t>W203</t>
  </si>
  <si>
    <t>W203-01</t>
  </si>
  <si>
    <t>擴張性心肌病變基因檢測</t>
  </si>
  <si>
    <t>DCM Genetic Testing</t>
  </si>
  <si>
    <t>W204</t>
  </si>
  <si>
    <t>W204-01</t>
  </si>
  <si>
    <t>胸主動脈瘤剝離症候群基因檢測</t>
  </si>
  <si>
    <t>TAAD Genetic Testing</t>
  </si>
  <si>
    <t>W205</t>
  </si>
  <si>
    <t>W205-01</t>
  </si>
  <si>
    <t>動脈粥狀硬化基因檢測</t>
  </si>
  <si>
    <t>ATS Genetic Testing</t>
  </si>
  <si>
    <t>W206</t>
  </si>
  <si>
    <t>W206-01</t>
  </si>
  <si>
    <t>退化性二尖瓣疾病基因檢測</t>
  </si>
  <si>
    <t>DMVD Genetic Testing</t>
  </si>
  <si>
    <t>W207</t>
  </si>
  <si>
    <t>W207-01</t>
  </si>
  <si>
    <t>家族性高膽固醇血症基因檢測</t>
  </si>
  <si>
    <t>Familial Hypercholesterolemia Genetic Testing</t>
  </si>
  <si>
    <t>W208</t>
  </si>
  <si>
    <t>W208-01</t>
  </si>
  <si>
    <t>馬凡氏症候群基因檢測</t>
  </si>
  <si>
    <t>Marfan Syndrome Genetic Testing</t>
  </si>
  <si>
    <t>W209</t>
  </si>
  <si>
    <t>W209-01</t>
  </si>
  <si>
    <t>心律不整基因檢測</t>
  </si>
  <si>
    <t>Arrhythmia Genetic Testing</t>
  </si>
  <si>
    <t>W210</t>
  </si>
  <si>
    <t>W210-01</t>
  </si>
  <si>
    <t>布魯格達氏症候群基因檢測</t>
  </si>
  <si>
    <t>Brugada Syndrome Genetic Testing</t>
  </si>
  <si>
    <t>W211</t>
  </si>
  <si>
    <t>W211-01</t>
  </si>
  <si>
    <t>兒茶酚胺多型性心室頻脈基因檢測</t>
  </si>
  <si>
    <t>Catecholaminergic Polymorphic Ventricular Tachycardia Genetic Testing</t>
  </si>
  <si>
    <t>W212</t>
  </si>
  <si>
    <t>W212-01</t>
  </si>
  <si>
    <t>長QT症候群基因檢測</t>
  </si>
  <si>
    <t>Long QT Syndrome Genetic Testing</t>
  </si>
  <si>
    <t>W213</t>
  </si>
  <si>
    <t>W213-01</t>
  </si>
  <si>
    <t>短QT症候群基因檢測</t>
  </si>
  <si>
    <t>Short QT Syndrome Genetic Testing</t>
  </si>
  <si>
    <t>W214</t>
  </si>
  <si>
    <t>W214-01</t>
  </si>
  <si>
    <t>W215</t>
  </si>
  <si>
    <t>W215-01</t>
  </si>
  <si>
    <t>W300-01</t>
  </si>
  <si>
    <t>神經系統疾病基因檢測</t>
  </si>
  <si>
    <t>Neurological Disease Genetic Testing</t>
  </si>
  <si>
    <t>廣泛性神經疾病基因檢測套組</t>
  </si>
  <si>
    <t>W301</t>
  </si>
  <si>
    <t>W301-01</t>
  </si>
  <si>
    <t>腦小血管疾病基因檢測套組</t>
  </si>
  <si>
    <t>Cerebral Small Vessel Disease Genetic Testing</t>
  </si>
  <si>
    <t>W302</t>
  </si>
  <si>
    <t>W302-01</t>
  </si>
  <si>
    <t>帕金森氏症基因檢測</t>
  </si>
  <si>
    <t>Parkinsonism Genetic Testing</t>
  </si>
  <si>
    <t>W303</t>
  </si>
  <si>
    <t>W303-01</t>
  </si>
  <si>
    <t>遺傳性痙攣性下身麻痺基因檢測</t>
  </si>
  <si>
    <t>Hereditary Spastic Paraplegia Genetic Testing</t>
  </si>
  <si>
    <t>W304</t>
  </si>
  <si>
    <t>W304-01</t>
  </si>
  <si>
    <t>肌張力不全症基因檢測</t>
  </si>
  <si>
    <t>Dystonia Genetic Testing</t>
  </si>
  <si>
    <t>W305-01</t>
  </si>
  <si>
    <t>認知障礙基因檢測套組</t>
  </si>
  <si>
    <t>Cognitive Disorder Genetic Testing</t>
  </si>
  <si>
    <t>失智症基因檢測</t>
  </si>
  <si>
    <t>W306</t>
  </si>
  <si>
    <t>W306-01</t>
  </si>
  <si>
    <t>威爾森氏症基因檢測</t>
  </si>
  <si>
    <t>Wilson's disease Genetic Testing</t>
  </si>
  <si>
    <t>W307</t>
  </si>
  <si>
    <t>W307-01</t>
  </si>
  <si>
    <t>多發性神經纖維瘤基因檢測</t>
  </si>
  <si>
    <t>Neurofibromatosis Genetic Testing</t>
  </si>
  <si>
    <t>W308</t>
  </si>
  <si>
    <t>W308-01</t>
  </si>
  <si>
    <t>共濟失調基因檢測</t>
  </si>
  <si>
    <t>Ataxia Genetic Testing</t>
  </si>
  <si>
    <t>W309</t>
  </si>
  <si>
    <t>W309-01</t>
  </si>
  <si>
    <t>結節性硬化症基因檢測</t>
  </si>
  <si>
    <t>Tuberous Sclerosis Genetic Testing</t>
  </si>
  <si>
    <t>W310</t>
  </si>
  <si>
    <t>W310-01</t>
  </si>
  <si>
    <t>脊髓側索硬化基因檢測</t>
  </si>
  <si>
    <t>Amyotrophic Lateral Sclerosis Genetic Testing</t>
  </si>
  <si>
    <t>W311</t>
  </si>
  <si>
    <t>W311-01</t>
  </si>
  <si>
    <t>腦白質失養症基因檢測</t>
  </si>
  <si>
    <t>Leukodystrophy Genetic Testing</t>
  </si>
  <si>
    <t>W312</t>
  </si>
  <si>
    <t>W312-01</t>
  </si>
  <si>
    <t>希佩爾-林道症候群基因檢測</t>
  </si>
  <si>
    <t>Von-Hippel-Lindau Disease Genetic Testing</t>
  </si>
  <si>
    <t>W313</t>
  </si>
  <si>
    <t>W313-01</t>
  </si>
  <si>
    <t>夏柯-馬利-杜斯氏病基因檢測</t>
  </si>
  <si>
    <t>Charcot-Marie-Tooth Disease Genetic Testing</t>
  </si>
  <si>
    <t>W314</t>
  </si>
  <si>
    <t>W314-01</t>
  </si>
  <si>
    <t>體顯性腦動脈血管病變合併皮質下腦梗塞及腦白質病變基因檢測</t>
  </si>
  <si>
    <t>Cerebral Autosomal Dominant Arteriopathy with Subcortical Infarcts and Leukoencephalopathy Genetic Testing</t>
  </si>
  <si>
    <t>W314-02</t>
  </si>
  <si>
    <t>CADASIL基因檢測</t>
  </si>
  <si>
    <t>CADASIL Genetic Testing</t>
  </si>
  <si>
    <t>W315</t>
  </si>
  <si>
    <t>W315-01</t>
  </si>
  <si>
    <t>溶小體儲積症基因檢測</t>
  </si>
  <si>
    <t>Lysosomal Storage Disease Genetic Testing</t>
  </si>
  <si>
    <t>W316</t>
  </si>
  <si>
    <t>W316-01</t>
  </si>
  <si>
    <t>妥瑞症候群基因檢測</t>
  </si>
  <si>
    <t>Tourette's Syndrome Genetic Testing</t>
  </si>
  <si>
    <t>W317</t>
  </si>
  <si>
    <t>W317-01</t>
  </si>
  <si>
    <t>MELAS症候群基因檢測</t>
  </si>
  <si>
    <t>MELAS Syndrome Genetic Testing</t>
  </si>
  <si>
    <t>W318</t>
  </si>
  <si>
    <t>W318-01</t>
  </si>
  <si>
    <t>多發性系統退化症基因檢測</t>
  </si>
  <si>
    <t>Multiple System Atrophy Genetic Testing</t>
  </si>
  <si>
    <t>W319</t>
  </si>
  <si>
    <t>W319-01</t>
  </si>
  <si>
    <t>原發性側索硬化基因檢測</t>
  </si>
  <si>
    <t>Primary Lateral Sclerosis Genetic Testing</t>
  </si>
  <si>
    <t>W320</t>
  </si>
  <si>
    <t>W320-01</t>
  </si>
  <si>
    <t>家族性澱粉樣多發性神經病變基因檢測</t>
  </si>
  <si>
    <t>Familial Amyloid Polyneuropathy Genetic Testing</t>
  </si>
  <si>
    <t>W321</t>
  </si>
  <si>
    <t>W321-01</t>
  </si>
  <si>
    <t>癲癇基因檢測套組</t>
  </si>
  <si>
    <t>Epilepsy Genetic Testing</t>
  </si>
  <si>
    <t>W322</t>
  </si>
  <si>
    <t>W322-01</t>
  </si>
  <si>
    <t>常見神經疾病基因檢測套組</t>
  </si>
  <si>
    <t>Common Neurological Disease Genetic Testing</t>
  </si>
  <si>
    <t>W323</t>
  </si>
  <si>
    <t>W323-01</t>
  </si>
  <si>
    <t>遺傳性腦中風基因檢測套組</t>
  </si>
  <si>
    <t>Inherited Stroke Genetic Testing</t>
  </si>
  <si>
    <t>W324</t>
  </si>
  <si>
    <t>W324-01</t>
  </si>
  <si>
    <t>W325</t>
  </si>
  <si>
    <t>W325-01</t>
  </si>
  <si>
    <t>W326</t>
  </si>
  <si>
    <t>W326-01</t>
  </si>
  <si>
    <t>W327</t>
  </si>
  <si>
    <t>W327-01</t>
  </si>
  <si>
    <t>W401</t>
  </si>
  <si>
    <t>W401-01</t>
  </si>
  <si>
    <t>帶因篩檢 v1.0</t>
  </si>
  <si>
    <t>Genetic Carrier Screening v1.0</t>
  </si>
  <si>
    <t>W402</t>
  </si>
  <si>
    <t>W402-01</t>
  </si>
  <si>
    <t>帶因篩檢 v2.0</t>
  </si>
  <si>
    <t>Genetic Carrier Screening v2.0</t>
  </si>
  <si>
    <t>W403</t>
  </si>
  <si>
    <t>W403-01</t>
  </si>
  <si>
    <t>帶因篩檢 v3.0</t>
  </si>
  <si>
    <t>Genetic Carrier Screening v3.0</t>
  </si>
  <si>
    <t>W501</t>
  </si>
  <si>
    <t>W501-01</t>
  </si>
  <si>
    <t>體重健康管理基因檢測</t>
  </si>
  <si>
    <t>Healthy Weight Genetic Testing</t>
  </si>
  <si>
    <t>W502</t>
  </si>
  <si>
    <t>W502-01</t>
  </si>
  <si>
    <t>單基因體重健康管理基因檢測</t>
  </si>
  <si>
    <t>Healthy Weight Genetic Testing for Monogenic Disorders</t>
  </si>
  <si>
    <t>W503</t>
  </si>
  <si>
    <t>W503-01</t>
  </si>
  <si>
    <t>美肌體質評估基因檢測</t>
  </si>
  <si>
    <t>Skin Care Genetic Testing</t>
  </si>
  <si>
    <t>W504</t>
  </si>
  <si>
    <t>W504-01</t>
  </si>
  <si>
    <t>肌膚免疫健康管理基因檢測</t>
  </si>
  <si>
    <t>Skin Immunity Genetic Testing</t>
  </si>
  <si>
    <t>W505</t>
  </si>
  <si>
    <t>W505-01</t>
  </si>
  <si>
    <t>骨質健康管理基因檢測(女)</t>
  </si>
  <si>
    <t>Bone Health Genetic Testing (Female)</t>
  </si>
  <si>
    <t>W506</t>
  </si>
  <si>
    <t>W506-01</t>
  </si>
  <si>
    <t>骨質健康管理基因檢測(男)</t>
  </si>
  <si>
    <t>Bone Health Genetic Testing (Male)</t>
  </si>
  <si>
    <t>W507</t>
  </si>
  <si>
    <t>W507-01</t>
  </si>
  <si>
    <t>酒精代謝體質評估基因檢測</t>
  </si>
  <si>
    <t>Alcohol Metabolism Genetic Testing</t>
  </si>
  <si>
    <t>W508</t>
  </si>
  <si>
    <t>W508-01</t>
  </si>
  <si>
    <t>身高潛力基因檢測</t>
  </si>
  <si>
    <t>Height Potential Genetic Testing</t>
  </si>
  <si>
    <t>W509</t>
  </si>
  <si>
    <t>W509-01</t>
  </si>
  <si>
    <t>性格特質基因檢測</t>
  </si>
  <si>
    <t>Personality Genetic Testing</t>
  </si>
  <si>
    <t>W510</t>
  </si>
  <si>
    <t>W510-01</t>
  </si>
  <si>
    <t>運動性向基因檢測</t>
  </si>
  <si>
    <t>Athletic Performance Genetic Testing</t>
  </si>
  <si>
    <t>W511</t>
  </si>
  <si>
    <t>W511-01</t>
  </si>
  <si>
    <t>子宮健康管理基因檢測</t>
  </si>
  <si>
    <t>Uterine Care Genetic Testing</t>
  </si>
  <si>
    <t>W512</t>
  </si>
  <si>
    <t>W512-01</t>
  </si>
  <si>
    <t>第二型糖尿病健康管理基因檢測</t>
  </si>
  <si>
    <t>Genetic Predisposition Testing for Type 2 Diabetes</t>
  </si>
  <si>
    <t>W513</t>
  </si>
  <si>
    <t>W513-01</t>
  </si>
  <si>
    <t>眼睛健康管理基因檢測</t>
  </si>
  <si>
    <t>Eye Health Genetic Testing</t>
  </si>
  <si>
    <t>W514</t>
  </si>
  <si>
    <t>W514-01</t>
  </si>
  <si>
    <t>單基因眼睛健康管理基因檢測</t>
  </si>
  <si>
    <t>Eye Health Genetic Testing for Monogenic Disorders</t>
  </si>
  <si>
    <t>W515</t>
  </si>
  <si>
    <t>W515-01</t>
  </si>
  <si>
    <t>髮質健康管理基因檢測(女)</t>
  </si>
  <si>
    <t>Hair Care Genetic Testing (Female)</t>
  </si>
  <si>
    <t>W516</t>
  </si>
  <si>
    <t>W516-01</t>
  </si>
  <si>
    <t>髮質健康管理基因檢測(男)</t>
  </si>
  <si>
    <t>Hair Care Genetic Testing (Male)</t>
  </si>
  <si>
    <t>W517</t>
  </si>
  <si>
    <t>W517-01</t>
  </si>
  <si>
    <t>睡眠健康管理基因檢測(女)</t>
  </si>
  <si>
    <t>Sleep Care Genetic Testing (Female)</t>
  </si>
  <si>
    <t>W518</t>
  </si>
  <si>
    <t>W518-01</t>
  </si>
  <si>
    <t>睡眠健康管理基因檢測(男)</t>
  </si>
  <si>
    <t>Sleep Care Genetic Testing (Male)</t>
  </si>
  <si>
    <t>W519</t>
  </si>
  <si>
    <t>W519-01</t>
  </si>
  <si>
    <t>性早熟風險管理基因檢測(女)</t>
  </si>
  <si>
    <t>Genetic Predisposition Testing for Precocious Puberty (Female)</t>
  </si>
  <si>
    <t>W520</t>
  </si>
  <si>
    <t>W520-01</t>
  </si>
  <si>
    <t>性早熟風險管理基因檢測(男)</t>
  </si>
  <si>
    <t>Genetic Predisposition Testing for Precocious Puberty (Male)</t>
  </si>
  <si>
    <t>W521</t>
  </si>
  <si>
    <t>W521-01</t>
  </si>
  <si>
    <t>腦血管健康管理基因檢測(女)</t>
  </si>
  <si>
    <t>Cerebrovascular Health Genetic Testing (Female)</t>
  </si>
  <si>
    <t>W522</t>
  </si>
  <si>
    <t>W522-01</t>
  </si>
  <si>
    <t>腦血管健康管理基因檢測(男)</t>
  </si>
  <si>
    <t>Cerebrovascular Health Genetic Testing (Male)</t>
  </si>
  <si>
    <t>W523</t>
  </si>
  <si>
    <t>W523-01</t>
  </si>
  <si>
    <t>單基因腦血管健康管理基因檢測</t>
  </si>
  <si>
    <t>Cerebrovascular Health Genetic Testing for Monogenic Disorders</t>
  </si>
  <si>
    <t>W524</t>
  </si>
  <si>
    <t>W524-01</t>
  </si>
  <si>
    <t>慢性腎臟病風險管理基因檢測</t>
  </si>
  <si>
    <t>Genetic Predisposition Testing for Chronic Kidney Disease</t>
  </si>
  <si>
    <t>W525</t>
  </si>
  <si>
    <t>W525-01</t>
  </si>
  <si>
    <t>尿路與腎結石風險管理基因檢測</t>
  </si>
  <si>
    <t>Genetic Predisposition Testing for Urolithiasis and Nephrolithiasis</t>
  </si>
  <si>
    <t>W526</t>
  </si>
  <si>
    <t>W526-01</t>
  </si>
  <si>
    <t>胃食道逆流風險管理基因檢測</t>
  </si>
  <si>
    <t>Genetic Predisposition Testing for Gastroesophageal Reflux Disease</t>
  </si>
  <si>
    <t>W527</t>
  </si>
  <si>
    <t>W527-01</t>
  </si>
  <si>
    <t>長壽體質基因檢測(女)</t>
  </si>
  <si>
    <t>Genetic Predisposition Testing for Longevity (Female)</t>
  </si>
  <si>
    <t>W527-02</t>
  </si>
  <si>
    <t>Longevity Genetic Testing (Female)</t>
  </si>
  <si>
    <t>W528</t>
  </si>
  <si>
    <t>W528-01</t>
  </si>
  <si>
    <t>長壽體質基因檢測(男)</t>
  </si>
  <si>
    <t>Genetic Predisposition Testing for Longevity (Male)</t>
  </si>
  <si>
    <t>W528-02</t>
  </si>
  <si>
    <t>Longevity Genetic Testing (Male)</t>
  </si>
  <si>
    <t>W529</t>
  </si>
  <si>
    <t>W529-01</t>
  </si>
  <si>
    <t>胸腔健康基因檢測</t>
  </si>
  <si>
    <t>Chest Care Genetic Testing</t>
  </si>
  <si>
    <t>W530</t>
  </si>
  <si>
    <t>W530-01</t>
  </si>
  <si>
    <t>咖啡因代謝基因檢測</t>
  </si>
  <si>
    <t>Caffeine Metabolism Genetic Testing</t>
  </si>
  <si>
    <t>W531</t>
  </si>
  <si>
    <t>W531-01</t>
  </si>
  <si>
    <t>膽固醇代謝基因檢測</t>
  </si>
  <si>
    <t>Cholesterol Metabolism Genetic Testing</t>
  </si>
  <si>
    <t>W532</t>
  </si>
  <si>
    <t>W532-01</t>
  </si>
  <si>
    <t>肝臟健康基因檢測</t>
  </si>
  <si>
    <t>Liver Health Genetic Testing</t>
  </si>
  <si>
    <t>醫療院所名稱</t>
  </si>
  <si>
    <t>輔大醫院</t>
  </si>
  <si>
    <t>1B10034</t>
    <phoneticPr fontId="1" type="noConversion"/>
  </si>
  <si>
    <t>新光醫院</t>
  </si>
  <si>
    <t>1B10041</t>
    <phoneticPr fontId="1" type="noConversion"/>
  </si>
  <si>
    <t>台北市立聯合醫院</t>
    <phoneticPr fontId="1" type="noConversion"/>
  </si>
  <si>
    <t>1B10042</t>
    <phoneticPr fontId="1" type="noConversion"/>
  </si>
  <si>
    <t>台北慈濟醫院</t>
  </si>
  <si>
    <t>1B10043</t>
    <phoneticPr fontId="1" type="noConversion"/>
  </si>
  <si>
    <t>台北榮民總醫院</t>
    <phoneticPr fontId="1" type="noConversion"/>
  </si>
  <si>
    <t>1B10015</t>
    <phoneticPr fontId="1" type="noConversion"/>
  </si>
  <si>
    <t>恩主公醫院</t>
  </si>
  <si>
    <t>1B10044</t>
    <phoneticPr fontId="1" type="noConversion"/>
  </si>
  <si>
    <t>雙和醫院</t>
  </si>
  <si>
    <t>1B10036</t>
    <phoneticPr fontId="1" type="noConversion"/>
  </si>
  <si>
    <t>國泰醫院</t>
  </si>
  <si>
    <t>1B10045</t>
    <phoneticPr fontId="1" type="noConversion"/>
  </si>
  <si>
    <t>淡水馬偕醫院</t>
  </si>
  <si>
    <t>1B10046</t>
    <phoneticPr fontId="1" type="noConversion"/>
  </si>
  <si>
    <t>三軍總醫院_台北內湖</t>
    <phoneticPr fontId="1" type="noConversion"/>
  </si>
  <si>
    <t>1B10005</t>
    <phoneticPr fontId="1" type="noConversion"/>
  </si>
  <si>
    <t>中山醫院</t>
  </si>
  <si>
    <t>1B10049</t>
  </si>
  <si>
    <t>新家生醫_聯新醫院</t>
    <phoneticPr fontId="1" type="noConversion"/>
  </si>
  <si>
    <t>1B10048</t>
    <phoneticPr fontId="1" type="noConversion"/>
  </si>
  <si>
    <t>台北市立萬芳醫院</t>
    <phoneticPr fontId="1" type="noConversion"/>
  </si>
  <si>
    <t>1B10052</t>
    <phoneticPr fontId="1" type="noConversion"/>
  </si>
  <si>
    <t>臺北醫學大學附設醫院</t>
  </si>
  <si>
    <t>1B10016</t>
    <phoneticPr fontId="1" type="noConversion"/>
  </si>
  <si>
    <t>台中國軍總醫院</t>
  </si>
  <si>
    <t>1B10020</t>
    <phoneticPr fontId="1" type="noConversion"/>
  </si>
  <si>
    <t>彰化秀傳醫院</t>
  </si>
  <si>
    <t>1B10018</t>
  </si>
  <si>
    <t>光田綜合醫院</t>
  </si>
  <si>
    <t>1B10022</t>
    <phoneticPr fontId="1" type="noConversion"/>
  </si>
  <si>
    <t>澄清綜合醫院中港分院</t>
  </si>
  <si>
    <t>1B10050</t>
    <phoneticPr fontId="1" type="noConversion"/>
  </si>
  <si>
    <t>竹山秀傳醫院</t>
  </si>
  <si>
    <t>1B10037</t>
  </si>
  <si>
    <t>烏日林新醫院</t>
  </si>
  <si>
    <t>1B10031</t>
  </si>
  <si>
    <t>彰濱秀傳醫院</t>
  </si>
  <si>
    <t>1B10033</t>
    <phoneticPr fontId="1" type="noConversion"/>
  </si>
  <si>
    <t>大千綜合醫院</t>
  </si>
  <si>
    <t>1B10038</t>
  </si>
  <si>
    <t>員榮醫療社團法人員榮醫院</t>
  </si>
  <si>
    <t>1B10039</t>
    <phoneticPr fontId="1" type="noConversion"/>
  </si>
  <si>
    <t>彰化基督教醫院</t>
    <phoneticPr fontId="1" type="noConversion"/>
  </si>
  <si>
    <t>1B10051</t>
    <phoneticPr fontId="1" type="noConversion"/>
  </si>
  <si>
    <t>台中榮民總醫院</t>
  </si>
  <si>
    <t>1B10019</t>
    <phoneticPr fontId="1" type="noConversion"/>
  </si>
  <si>
    <t>台南市立醫院</t>
  </si>
  <si>
    <t>1B10028</t>
    <phoneticPr fontId="1" type="noConversion"/>
  </si>
  <si>
    <t>麻豆新樓醫院</t>
  </si>
  <si>
    <t>1B10047</t>
  </si>
  <si>
    <t>台南新樓醫院</t>
  </si>
  <si>
    <t>1B10035</t>
  </si>
  <si>
    <t>屏東基督教醫院</t>
  </si>
  <si>
    <t>1B10021</t>
    <phoneticPr fontId="1" type="noConversion"/>
  </si>
  <si>
    <t>高雄長庚醫院</t>
  </si>
  <si>
    <t>1B10026</t>
  </si>
  <si>
    <t>高雄醫學大學附設醫院</t>
  </si>
  <si>
    <t>1B10001</t>
    <phoneticPr fontId="1" type="noConversion"/>
  </si>
  <si>
    <t>一般客戶or泓采代採</t>
    <phoneticPr fontId="1" type="noConversion"/>
  </si>
  <si>
    <t>1B90051</t>
    <phoneticPr fontId="1" type="noConversion"/>
  </si>
  <si>
    <t>收檢日期</t>
    <phoneticPr fontId="1" type="noConversion"/>
  </si>
  <si>
    <t>專案項目代號</t>
    <phoneticPr fontId="1" type="noConversion"/>
  </si>
  <si>
    <t>TAT截止日</t>
    <phoneticPr fontId="1" type="noConversion"/>
  </si>
  <si>
    <r>
      <t>TAT</t>
    </r>
    <r>
      <rPr>
        <sz val="12"/>
        <color theme="0" tint="-0.34998626667073579"/>
        <rFont val="Microsoft JhengHei"/>
        <family val="2"/>
      </rPr>
      <t>計算用</t>
    </r>
    <phoneticPr fontId="1" type="noConversion"/>
  </si>
  <si>
    <t>天數</t>
    <phoneticPr fontId="1" type="noConversion"/>
  </si>
  <si>
    <t>RtID</t>
    <phoneticPr fontId="1" type="noConversion"/>
  </si>
  <si>
    <t>RtID</t>
    <phoneticPr fontId="2" type="noConversion"/>
  </si>
  <si>
    <t>Holidays</t>
    <phoneticPr fontId="2" type="noConversion"/>
  </si>
  <si>
    <t>1 JB_Lab_ISO</t>
    <phoneticPr fontId="2" type="noConversion"/>
  </si>
  <si>
    <t>2 JB_Lab_LDTS</t>
    <phoneticPr fontId="2" type="noConversion"/>
  </si>
  <si>
    <t>3 怡仁所</t>
    <phoneticPr fontId="2" type="noConversion"/>
  </si>
  <si>
    <t>HID</t>
    <phoneticPr fontId="2" type="noConversion"/>
  </si>
  <si>
    <t>RNID</t>
    <phoneticPr fontId="2" type="noConversion"/>
  </si>
  <si>
    <t>Workday</t>
    <phoneticPr fontId="2" type="noConversion"/>
  </si>
  <si>
    <t>day</t>
    <phoneticPr fontId="2" type="noConversion"/>
  </si>
  <si>
    <t>對應代號</t>
    <phoneticPr fontId="2" type="noConversion"/>
  </si>
  <si>
    <t>1 台大雲林分院</t>
  </si>
  <si>
    <t>M1</t>
  </si>
  <si>
    <t>M1 次世代病原微生物檢測[DNA病原]</t>
  </si>
  <si>
    <t>M1</t>
    <phoneticPr fontId="2" type="noConversion"/>
  </si>
  <si>
    <t>2 台北市立聯合醫院</t>
  </si>
  <si>
    <t>M1 次世代病原微生物檢測[RNA病毒]</t>
  </si>
  <si>
    <t>M2</t>
    <phoneticPr fontId="2" type="noConversion"/>
  </si>
  <si>
    <t>3 台南市立醫院</t>
  </si>
  <si>
    <t>M1 次世代病原微生物檢測套組</t>
  </si>
  <si>
    <t>O1</t>
    <phoneticPr fontId="2" type="noConversion"/>
  </si>
  <si>
    <t>4 台南新樓醫院</t>
  </si>
  <si>
    <t>M2</t>
  </si>
  <si>
    <t>M2 黴漿菌檢測(一般件)</t>
  </si>
  <si>
    <t>P1</t>
    <phoneticPr fontId="2" type="noConversion"/>
  </si>
  <si>
    <t>5 竹山秀傳</t>
  </si>
  <si>
    <t>M2 黴漿菌檢測(急件)</t>
  </si>
  <si>
    <t>P2</t>
    <phoneticPr fontId="2" type="noConversion"/>
  </si>
  <si>
    <t>6 屏基醫院</t>
  </si>
  <si>
    <t>O1</t>
  </si>
  <si>
    <t>O1 循環腫瘤細胞篩查檢測</t>
  </si>
  <si>
    <t>P3</t>
    <phoneticPr fontId="2" type="noConversion"/>
  </si>
  <si>
    <t>7 恩主公醫院</t>
  </si>
  <si>
    <t>P1</t>
  </si>
  <si>
    <t>P1 麗寶克癌標靶藥物基因檢測</t>
  </si>
  <si>
    <t>S1</t>
    <phoneticPr fontId="2" type="noConversion"/>
  </si>
  <si>
    <t>8 國軍803</t>
  </si>
  <si>
    <t>P1 麗寶大腸直腸癌標靶藥物基因檢測</t>
  </si>
  <si>
    <t>S2</t>
    <phoneticPr fontId="2" type="noConversion"/>
  </si>
  <si>
    <t>9 國泰醫院</t>
  </si>
  <si>
    <t>P1 麗寶非小細胞肺癌標靶藥物基因檢測</t>
  </si>
  <si>
    <t>S3</t>
    <phoneticPr fontId="2" type="noConversion"/>
  </si>
  <si>
    <t>10 統誠醫療</t>
  </si>
  <si>
    <t>P1 麗寶BRCA1/2遺傳性基因檢測</t>
  </si>
  <si>
    <t>W1</t>
    <phoneticPr fontId="2" type="noConversion"/>
  </si>
  <si>
    <t>11 麻豆新樓醫院</t>
  </si>
  <si>
    <t>P1 麗寶克癌標靶藥物RNA基因檢測</t>
  </si>
  <si>
    <t>W2</t>
    <phoneticPr fontId="2" type="noConversion"/>
  </si>
  <si>
    <t>12 彰化秀傳</t>
  </si>
  <si>
    <t>P1 肺癌融合基因伴隨式診斷</t>
  </si>
  <si>
    <t>W3</t>
    <phoneticPr fontId="2" type="noConversion"/>
  </si>
  <si>
    <t>13 彰濱秀傳</t>
  </si>
  <si>
    <t>P1 肺癌混合式標靶藥物基因檢測</t>
  </si>
  <si>
    <t>W4</t>
    <phoneticPr fontId="2" type="noConversion"/>
  </si>
  <si>
    <t>14 輔大醫院</t>
  </si>
  <si>
    <t>P1 次世代定序乳癌基因檢測(麗寶克癌標靶藥物基因檢測)</t>
  </si>
  <si>
    <t>W5</t>
    <phoneticPr fontId="2" type="noConversion"/>
  </si>
  <si>
    <t>15 泓采診所</t>
  </si>
  <si>
    <t>P1 次世代定序腸癌基因檢測(麗寶大腸直腸癌標靶藥物基因檢測)</t>
  </si>
  <si>
    <t>16 麗寶生醫(自來客)</t>
  </si>
  <si>
    <t>P2</t>
  </si>
  <si>
    <t>P2 體細胞BRCA1與BRCA2基因檢測</t>
  </si>
  <si>
    <t>17 其他</t>
  </si>
  <si>
    <t>P2 致心律失常性右心室心肌病變基因檢測</t>
  </si>
  <si>
    <t>P2 肥厚型心肌病變基因檢測</t>
  </si>
  <si>
    <t>P2 NOTCH3 基因檢測</t>
  </si>
  <si>
    <t>TID</t>
    <phoneticPr fontId="2" type="noConversion"/>
  </si>
  <si>
    <t>P3</t>
  </si>
  <si>
    <t>P3 體細胞及生殖細胞之BRCA1與BRCA2基因檢測</t>
  </si>
  <si>
    <r>
      <rPr>
        <sz val="10"/>
        <color theme="1"/>
        <rFont val="細明體"/>
        <family val="3"/>
        <charset val="136"/>
      </rPr>
      <t xml:space="preserve">1 </t>
    </r>
    <r>
      <rPr>
        <sz val="10"/>
        <color theme="1"/>
        <rFont val="YouYuan"/>
        <family val="3"/>
        <charset val="134"/>
      </rPr>
      <t>醫檢師簽核</t>
    </r>
    <phoneticPr fontId="2" type="noConversion"/>
  </si>
  <si>
    <t>S1</t>
  </si>
  <si>
    <t>S1 EGFR 29突變檢測</t>
  </si>
  <si>
    <r>
      <rPr>
        <sz val="10"/>
        <color theme="1"/>
        <rFont val="細明體"/>
        <family val="3"/>
        <charset val="136"/>
      </rPr>
      <t xml:space="preserve">2 </t>
    </r>
    <r>
      <rPr>
        <sz val="10"/>
        <color theme="1"/>
        <rFont val="YouYuan"/>
        <family val="3"/>
        <charset val="134"/>
      </rPr>
      <t>醫檢師+醫師簽核</t>
    </r>
    <phoneticPr fontId="2" type="noConversion"/>
  </si>
  <si>
    <t>S1 KRAS突變檢測</t>
  </si>
  <si>
    <t>S1 BRAF V600突變檢測</t>
  </si>
  <si>
    <t>SID</t>
    <phoneticPr fontId="2" type="noConversion"/>
  </si>
  <si>
    <t>S2</t>
  </si>
  <si>
    <t>S2 APOE基因分型</t>
  </si>
  <si>
    <t>合約另訂</t>
  </si>
  <si>
    <t>口腔黏膜</t>
    <phoneticPr fontId="2" type="noConversion"/>
  </si>
  <si>
    <t>S2 代謝三重奏</t>
  </si>
  <si>
    <t>國軍803</t>
    <phoneticPr fontId="2" type="noConversion"/>
  </si>
  <si>
    <t>全血</t>
    <phoneticPr fontId="2" type="noConversion"/>
  </si>
  <si>
    <t>S2 CYP1A2 基因分型</t>
  </si>
  <si>
    <t>台大雲林分院</t>
    <phoneticPr fontId="2" type="noConversion"/>
  </si>
  <si>
    <t>生資分析</t>
    <phoneticPr fontId="2" type="noConversion"/>
  </si>
  <si>
    <t>S2 ADH1B 基因分型</t>
  </si>
  <si>
    <t>台北市立聯合醫院</t>
    <phoneticPr fontId="2" type="noConversion"/>
  </si>
  <si>
    <t>gDNA</t>
    <phoneticPr fontId="2" type="noConversion"/>
  </si>
  <si>
    <t>S2 ALDH2 基因分型</t>
  </si>
  <si>
    <t>S3</t>
  </si>
  <si>
    <t>S3 單一核苷酸多型性(單一基因)檢測</t>
  </si>
  <si>
    <t>GID</t>
    <phoneticPr fontId="2" type="noConversion"/>
  </si>
  <si>
    <t>S3 NOTCH3 R544C基因分型</t>
  </si>
  <si>
    <t>1管</t>
    <phoneticPr fontId="2" type="noConversion"/>
  </si>
  <si>
    <t>S3 CYP2C19 *2/*3基因分型</t>
  </si>
  <si>
    <t>1管(2c.c)</t>
    <phoneticPr fontId="2" type="noConversion"/>
  </si>
  <si>
    <t>S3 二氫嘧啶去氫酶缺乏症檢測</t>
  </si>
  <si>
    <t>1管(9c.c)</t>
    <phoneticPr fontId="2" type="noConversion"/>
  </si>
  <si>
    <t>S3 BDNF rs6265基因分型</t>
  </si>
  <si>
    <t>W1</t>
  </si>
  <si>
    <t>W1 遺傳性癌症基因檢測</t>
  </si>
  <si>
    <t>QID</t>
    <phoneticPr fontId="2" type="noConversion"/>
  </si>
  <si>
    <t>W1 前列腺癌基因檢測服務</t>
  </si>
  <si>
    <t>W2</t>
  </si>
  <si>
    <t>W2 心血管疾病基因檢測</t>
  </si>
  <si>
    <t>W2 擴張性心肌病變基因檢測</t>
  </si>
  <si>
    <t>W2 胸主動脈瘤剝離症候群基因檢測</t>
  </si>
  <si>
    <t>W2 動脈粥狀硬化基因檢測</t>
  </si>
  <si>
    <t>W2 退化性二尖瓣疾病基因檢測</t>
  </si>
  <si>
    <t>W2 家族性高膽固醇血症基因檢測</t>
  </si>
  <si>
    <t>W2 馬凡氏症候群基因檢測</t>
  </si>
  <si>
    <t>W2 心律不整基因檢測</t>
  </si>
  <si>
    <t>W2 布魯格達氏症候群基因檢測</t>
  </si>
  <si>
    <t>W2 兒茶酚胺多型性心室頻脈基因檢測</t>
  </si>
  <si>
    <t>W2 長QT症候群基因檢測</t>
  </si>
  <si>
    <t>W2 短QT症候群基因檢測</t>
  </si>
  <si>
    <t>W3</t>
  </si>
  <si>
    <t>W3 神經系統疾病基因檢測</t>
  </si>
  <si>
    <t>W3 腦小血管疾病基因檢測套組</t>
  </si>
  <si>
    <t>W3 帕金森氏症基因檢測</t>
  </si>
  <si>
    <t>W3 遺傳性痙攣性下身麻痺基因檢測</t>
  </si>
  <si>
    <t>W3 肌張力不全症基因檢測</t>
  </si>
  <si>
    <t>W3 認知障礙基因檢測套組</t>
  </si>
  <si>
    <t>W3 威爾森氏症基因檢測</t>
  </si>
  <si>
    <t>W3 多發性神經纖維瘤基因檢測</t>
  </si>
  <si>
    <t>W3 共濟失調基因檢測</t>
  </si>
  <si>
    <t>W3 結節性硬化症基因檢測</t>
  </si>
  <si>
    <t>W3 脊髓側索硬化基因檢測</t>
  </si>
  <si>
    <t>W3 腦白質失養症基因檢測</t>
  </si>
  <si>
    <t>W3 希佩爾-林道症候群基因檢測</t>
  </si>
  <si>
    <t>W3 夏柯-馬利-杜斯氏病基因檢測</t>
  </si>
  <si>
    <t>W3 體顯性腦動脈血管病變合併皮質下腦梗塞及腦白質病變基因檢測</t>
  </si>
  <si>
    <t>W3 溶小體儲積症基因檢測</t>
  </si>
  <si>
    <t>W3 妥瑞症候群基因檢測</t>
  </si>
  <si>
    <t>W3 MELAS症候群基因檢測</t>
  </si>
  <si>
    <t>W3 多發性系統退化症基因檢測</t>
  </si>
  <si>
    <t>W3 原發性側索硬化基因檢測</t>
  </si>
  <si>
    <t>W3 家族性澱粉樣多發性神經病變基因檢測</t>
  </si>
  <si>
    <t>W3 癲癇基因檢測套組</t>
  </si>
  <si>
    <t>W3 常見神經疾病基因檢測套組</t>
  </si>
  <si>
    <t>W3 遺傳性腦中風基因檢測套組</t>
  </si>
  <si>
    <t>W4</t>
  </si>
  <si>
    <t>W4 帶因篩檢 v1.0</t>
  </si>
  <si>
    <t>W4 帶因篩檢 v2.0</t>
  </si>
  <si>
    <t>W4 帶因篩檢 v3.0</t>
  </si>
  <si>
    <t>W5</t>
  </si>
  <si>
    <t>W5 體重健康管理基因檢測</t>
  </si>
  <si>
    <t>W5 單基因體重健康管理基因檢測</t>
  </si>
  <si>
    <t>W5 美肌體質評估基因檢測</t>
  </si>
  <si>
    <t>W5 肌膚免疫健康管理基因檢測</t>
  </si>
  <si>
    <t>W5 骨質健康管理基因檢測(女)</t>
  </si>
  <si>
    <t>W5 骨質健康管理基因檢測(男)</t>
  </si>
  <si>
    <t>W5 酒精代謝體質評估基因檢測</t>
  </si>
  <si>
    <t>W5 身高潛力基因檢測</t>
  </si>
  <si>
    <t>W5 性格特質基因檢測</t>
  </si>
  <si>
    <t>W5 運動性向基因檢測</t>
  </si>
  <si>
    <t>W5 子宮健康管理基因檢測</t>
  </si>
  <si>
    <t>W5 第二型糖尿病健康管理基因檢測</t>
  </si>
  <si>
    <t>W5 眼睛健康管理基因檢測</t>
  </si>
  <si>
    <t>W5 單基因眼睛健康管理基因檢測</t>
  </si>
  <si>
    <t>W5 髮質健康管理基因檢測(女)</t>
  </si>
  <si>
    <t>W5 髮質健康管理基因檢測(男)</t>
  </si>
  <si>
    <t>W5 睡眠健康管理基因檢測(女)</t>
  </si>
  <si>
    <t>W5 睡眠健康管理基因檢測(男)</t>
  </si>
  <si>
    <t>W5 性早熟風險管理基因檢測(女)</t>
  </si>
  <si>
    <t>W5 性早熟風險管理基因檢測(男)</t>
  </si>
  <si>
    <t>W5 腦血管健康管理基因檢測(女)</t>
  </si>
  <si>
    <t>W5 腦血管健康管理基因檢測(男)</t>
  </si>
  <si>
    <t>W5 單基因腦血管健康管理基因檢測</t>
  </si>
  <si>
    <t>W5 慢性腎臟病風險管理基因檢測</t>
  </si>
  <si>
    <t>W5 尿路與腎結石風險管理基因檢測</t>
  </si>
  <si>
    <t>W5 胃食道逆流風險管理基因檢測</t>
  </si>
  <si>
    <t>W5 長壽體質基因檢測(女)</t>
  </si>
  <si>
    <t>W5 長壽體質基因檢測(男)</t>
  </si>
  <si>
    <t>W5 胸腔健康基因檢測</t>
  </si>
  <si>
    <t>W5 咖啡因代謝基因檢測</t>
  </si>
  <si>
    <t>W5 膽固醇代謝基因檢測</t>
  </si>
  <si>
    <t>W5 肝臟健康基因檢測</t>
  </si>
  <si>
    <t>1 醫檢師簽核</t>
    <phoneticPr fontId="2" type="noConversion"/>
  </si>
  <si>
    <t>2 醫檢師+醫師簽核</t>
    <phoneticPr fontId="2" type="noConversion"/>
  </si>
  <si>
    <t>台大雲林分院醫院</t>
  </si>
  <si>
    <t>M1</t>
    <phoneticPr fontId="1" type="noConversion"/>
  </si>
  <si>
    <t>M1項目</t>
    <phoneticPr fontId="1" type="noConversion"/>
  </si>
  <si>
    <t>M2項目</t>
    <phoneticPr fontId="1" type="noConversion"/>
  </si>
  <si>
    <t>O1項目</t>
    <phoneticPr fontId="1" type="noConversion"/>
  </si>
  <si>
    <t>P1項目</t>
    <phoneticPr fontId="1" type="noConversion"/>
  </si>
  <si>
    <t>P2項目</t>
    <phoneticPr fontId="1" type="noConversion"/>
  </si>
  <si>
    <t>P3項目</t>
    <phoneticPr fontId="1" type="noConversion"/>
  </si>
  <si>
    <t>S1項目</t>
    <phoneticPr fontId="1" type="noConversion"/>
  </si>
  <si>
    <t>S2項目</t>
    <phoneticPr fontId="1" type="noConversion"/>
  </si>
  <si>
    <t>S3項目</t>
    <phoneticPr fontId="1" type="noConversion"/>
  </si>
  <si>
    <t>W1項目</t>
    <phoneticPr fontId="1" type="noConversion"/>
  </si>
  <si>
    <t>W2項目</t>
    <phoneticPr fontId="1" type="noConversion"/>
  </si>
  <si>
    <t>W3項目</t>
    <phoneticPr fontId="1" type="noConversion"/>
  </si>
  <si>
    <t>W4項目</t>
    <phoneticPr fontId="1" type="noConversion"/>
  </si>
  <si>
    <t>W5項目</t>
    <phoneticPr fontId="1" type="noConversion"/>
  </si>
  <si>
    <t>W</t>
    <phoneticPr fontId="1" type="noConversion"/>
  </si>
  <si>
    <t>FFPE(5 ㎛九片✚染色圈片一片)</t>
  </si>
  <si>
    <t>FFPE(5 ㎛三片)</t>
  </si>
  <si>
    <t>全血(ACD黃頭管, 8-10㎖)</t>
  </si>
  <si>
    <t>FFPE(10 ㎛四片✚染色圈片一片)</t>
  </si>
  <si>
    <t>FFPE(粗針穿刺檢體十片)</t>
  </si>
  <si>
    <t>FFPE(粗針穿刺檢體九片✚染色圈片一片)</t>
  </si>
  <si>
    <t>全血(EDTA紫頭管, 8-10㎖)</t>
  </si>
  <si>
    <t>FFPE(粗針穿刺檢體六片✚染色圈片一片)</t>
  </si>
  <si>
    <t>口腔黏膜細胞(一管)</t>
  </si>
  <si>
    <t>細胞懸浮液(≧ 0.5 ㎖)</t>
  </si>
  <si>
    <t>院所/代號</t>
    <phoneticPr fontId="1" type="noConversion"/>
  </si>
  <si>
    <t>醫師/代號</t>
    <phoneticPr fontId="1" type="noConversion"/>
  </si>
  <si>
    <t>分區</t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</si>
  <si>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</si>
  <si>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</si>
  <si>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</si>
  <si>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</si>
  <si>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</si>
  <si>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</si>
  <si>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</si>
  <si>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王宇平</t>
    <phoneticPr fontId="1" type="noConversion"/>
  </si>
  <si>
    <t>連立明</t>
    <phoneticPr fontId="1" type="noConversion"/>
  </si>
  <si>
    <t>劉修勳</t>
    <phoneticPr fontId="1" type="noConversion"/>
  </si>
  <si>
    <t>莊茜</t>
    <phoneticPr fontId="1" type="noConversion"/>
  </si>
  <si>
    <t>孫瑜</t>
    <phoneticPr fontId="1" type="noConversion"/>
  </si>
  <si>
    <t>王韻筑</t>
    <phoneticPr fontId="1" type="noConversion"/>
  </si>
  <si>
    <t>傅維仁</t>
    <phoneticPr fontId="1" type="noConversion"/>
  </si>
  <si>
    <t>宋岳峰</t>
    <phoneticPr fontId="1" type="noConversion"/>
  </si>
  <si>
    <t>陳右緯</t>
    <phoneticPr fontId="1" type="noConversion"/>
  </si>
  <si>
    <t>陳鴻儒</t>
    <phoneticPr fontId="1" type="noConversion"/>
  </si>
  <si>
    <t>胡昭榮</t>
    <phoneticPr fontId="1" type="noConversion"/>
  </si>
  <si>
    <t>陳冠良</t>
    <phoneticPr fontId="1" type="noConversion"/>
  </si>
  <si>
    <t>何明霖</t>
    <phoneticPr fontId="1" type="noConversion"/>
  </si>
  <si>
    <t>葉守正</t>
    <phoneticPr fontId="1" type="noConversion"/>
  </si>
  <si>
    <t>魏誠佑</t>
    <phoneticPr fontId="1" type="noConversion"/>
  </si>
  <si>
    <t>涂川洲</t>
    <phoneticPr fontId="1" type="noConversion"/>
  </si>
  <si>
    <t>陳彥中</t>
    <phoneticPr fontId="1" type="noConversion"/>
  </si>
  <si>
    <t>傅雲慶</t>
    <phoneticPr fontId="1" type="noConversion"/>
  </si>
  <si>
    <t>鍾國謀</t>
    <phoneticPr fontId="1" type="noConversion"/>
  </si>
  <si>
    <t>傅雪美</t>
    <phoneticPr fontId="1" type="noConversion"/>
  </si>
  <si>
    <t>劉怡慶</t>
    <phoneticPr fontId="1" type="noConversion"/>
  </si>
  <si>
    <t>陳火木</t>
    <phoneticPr fontId="1" type="noConversion"/>
  </si>
  <si>
    <t>北部</t>
  </si>
  <si>
    <t>林冠佑</t>
    <phoneticPr fontId="1" type="noConversion"/>
  </si>
  <si>
    <t>許博荏</t>
    <phoneticPr fontId="1" type="noConversion"/>
  </si>
  <si>
    <t>劉長秀</t>
    <phoneticPr fontId="1" type="noConversion"/>
  </si>
  <si>
    <t>黃立楷</t>
    <phoneticPr fontId="1" type="noConversion"/>
  </si>
  <si>
    <t>黃勇評</t>
    <phoneticPr fontId="1" type="noConversion"/>
  </si>
  <si>
    <t>周中興</t>
    <phoneticPr fontId="1" type="noConversion"/>
  </si>
  <si>
    <t>宋家瑩</t>
    <phoneticPr fontId="1" type="noConversion"/>
  </si>
  <si>
    <t>蕭凱宇</t>
    <phoneticPr fontId="1" type="noConversion"/>
  </si>
  <si>
    <t>陳俊欽</t>
    <phoneticPr fontId="1" type="noConversion"/>
  </si>
  <si>
    <t>邱映倫</t>
    <phoneticPr fontId="1" type="noConversion"/>
  </si>
  <si>
    <t>巫錫霖</t>
    <phoneticPr fontId="1" type="noConversion"/>
  </si>
  <si>
    <t>周登偉</t>
    <phoneticPr fontId="1" type="noConversion"/>
  </si>
  <si>
    <t>蔡元榮</t>
    <phoneticPr fontId="1" type="noConversion"/>
  </si>
  <si>
    <t>徐仲豪</t>
    <phoneticPr fontId="1" type="noConversion"/>
  </si>
  <si>
    <t>NA</t>
    <phoneticPr fontId="1" type="noConversion"/>
  </si>
  <si>
    <t>蔣介雅</t>
    <phoneticPr fontId="1" type="noConversion"/>
  </si>
  <si>
    <t>張名鑫</t>
    <phoneticPr fontId="1" type="noConversion"/>
  </si>
  <si>
    <t>許維志</t>
    <phoneticPr fontId="1" type="noConversion"/>
  </si>
  <si>
    <t>張安娜</t>
    <phoneticPr fontId="1" type="noConversion"/>
  </si>
  <si>
    <t>陳威宏</t>
    <phoneticPr fontId="1" type="noConversion"/>
  </si>
  <si>
    <t>黃媚莉</t>
    <phoneticPr fontId="1" type="noConversion"/>
  </si>
  <si>
    <t>劉懿</t>
    <phoneticPr fontId="1" type="noConversion"/>
  </si>
  <si>
    <t>范揚國</t>
    <phoneticPr fontId="1" type="noConversion"/>
  </si>
  <si>
    <t>郭集慶</t>
    <phoneticPr fontId="1" type="noConversion"/>
  </si>
  <si>
    <t>蔡長松</t>
    <phoneticPr fontId="1" type="noConversion"/>
  </si>
  <si>
    <t>李靜枝</t>
    <phoneticPr fontId="1" type="noConversion"/>
  </si>
  <si>
    <t>陳嘉泓</t>
    <phoneticPr fontId="1" type="noConversion"/>
  </si>
  <si>
    <t>葉大全</t>
    <phoneticPr fontId="1" type="noConversion"/>
  </si>
  <si>
    <t>李楊成</t>
    <phoneticPr fontId="1" type="noConversion"/>
  </si>
  <si>
    <t>鄭芸詠</t>
    <phoneticPr fontId="1" type="noConversion"/>
  </si>
  <si>
    <t>徐昌鴻</t>
    <phoneticPr fontId="1" type="noConversion"/>
  </si>
  <si>
    <t>中部</t>
  </si>
  <si>
    <t>南部</t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</si>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</sst>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/d\ h:mm\ AM/PM;@"/>
  </numFmts>
  <fonts count="2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YouYuan"/>
      <family val="3"/>
      <charset val="134"/>
    </font>
    <font>
      <sz val="12"/>
      <color theme="1"/>
      <name val="YouYuan"/>
      <family val="3"/>
      <charset val="134"/>
    </font>
    <font>
      <sz val="10"/>
      <color theme="1"/>
      <name val="細明體"/>
      <family val="3"/>
      <charset val="136"/>
    </font>
    <font>
      <sz val="10"/>
      <color theme="1"/>
      <name val="YouYuan"/>
      <family val="3"/>
      <charset val="136"/>
    </font>
    <font>
      <sz val="12"/>
      <color theme="1"/>
      <name val="Malgun Gothic Semilight"/>
      <family val="2"/>
      <charset val="136"/>
    </font>
    <font>
      <sz val="12"/>
      <color theme="1"/>
      <name val="微軟正黑體"/>
      <family val="2"/>
      <charset val="136"/>
    </font>
    <font>
      <sz val="12"/>
      <color theme="0" tint="-0.249977111117893"/>
      <name val="微軟正黑體"/>
      <family val="2"/>
      <charset val="136"/>
    </font>
    <font>
      <sz val="7"/>
      <color rgb="FFF8F8F2"/>
      <name val="Consolas"/>
      <family val="3"/>
    </font>
    <font>
      <sz val="12"/>
      <color theme="1"/>
      <name val="細明體"/>
      <family val="3"/>
      <charset val="136"/>
    </font>
    <font>
      <sz val="12"/>
      <color theme="0" tint="-0.249977111117893"/>
      <name val="Malgun Gothic Semilight"/>
      <family val="2"/>
      <charset val="136"/>
    </font>
    <font>
      <sz val="12"/>
      <color rgb="FF000000"/>
      <name val="Malgun Gothic Semilight"/>
      <family val="2"/>
      <charset val="136"/>
    </font>
    <font>
      <sz val="10"/>
      <color theme="1"/>
      <name val="Malgun Gothic Semilight"/>
      <family val="2"/>
      <charset val="136"/>
    </font>
    <font>
      <sz val="12"/>
      <color rgb="FFC00000"/>
      <name val="Malgun Gothic Semilight"/>
      <family val="2"/>
      <charset val="136"/>
    </font>
    <font>
      <sz val="10"/>
      <color rgb="FFC00000"/>
      <name val="Malgun Gothic Semilight"/>
      <family val="2"/>
      <charset val="136"/>
    </font>
    <font>
      <sz val="10"/>
      <color rgb="FFC00000"/>
      <name val="微軟正黑體"/>
      <family val="2"/>
      <charset val="136"/>
    </font>
    <font>
      <sz val="12"/>
      <color theme="0" tint="-0.34998626667073579"/>
      <name val="Malgun Gothic Semilight"/>
      <family val="2"/>
      <charset val="136"/>
    </font>
    <font>
      <sz val="12"/>
      <color theme="0" tint="-0.34998626667073579"/>
      <name val="Microsoft JhengHei"/>
      <family val="2"/>
    </font>
    <font>
      <sz val="12"/>
      <color theme="0" tint="-0.3499862666707357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0" xfId="0" applyFont="1">
      <alignment vertical="center"/>
    </xf>
    <xf numFmtId="14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12" fillId="0" borderId="0" xfId="0" applyFont="1">
      <alignment vertical="center"/>
    </xf>
    <xf numFmtId="14" fontId="12" fillId="0" borderId="0" xfId="0" applyNumberFormat="1" applyFont="1">
      <alignment vertical="center"/>
    </xf>
    <xf numFmtId="0" fontId="7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3" fillId="0" borderId="0" xfId="0" applyFo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7" fillId="0" borderId="2" xfId="0" applyFont="1" applyBorder="1">
      <alignment vertical="center"/>
    </xf>
    <xf numFmtId="0" fontId="14" fillId="7" borderId="2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7" fillId="7" borderId="0" xfId="0" applyFont="1" applyFill="1">
      <alignment vertical="center"/>
    </xf>
    <xf numFmtId="14" fontId="15" fillId="0" borderId="0" xfId="0" applyNumberFormat="1" applyFont="1">
      <alignment vertical="center"/>
    </xf>
    <xf numFmtId="0" fontId="16" fillId="7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" fillId="0" borderId="3" xfId="0" applyFont="1" applyBorder="1">
      <alignment vertical="center"/>
    </xf>
    <xf numFmtId="49" fontId="8" fillId="0" borderId="3" xfId="0" applyNumberFormat="1" applyFont="1" applyBorder="1">
      <alignment vertical="center"/>
    </xf>
    <xf numFmtId="49" fontId="0" fillId="0" borderId="0" xfId="0" applyNumberFormat="1">
      <alignment vertical="center"/>
    </xf>
    <xf numFmtId="0" fontId="8" fillId="8" borderId="3" xfId="0" applyFont="1" applyFill="1" applyBorder="1">
      <alignment vertical="center"/>
    </xf>
    <xf numFmtId="0" fontId="22" fillId="9" borderId="0" xfId="0" applyFont="1" applyFill="1">
      <alignment vertical="center"/>
    </xf>
    <xf numFmtId="0" fontId="22" fillId="9" borderId="0" xfId="0" applyFont="1" applyFill="1" applyAlignment="1">
      <alignment horizontal="left" vertical="center"/>
    </xf>
    <xf numFmtId="0" fontId="21" fillId="9" borderId="0" xfId="0" applyFont="1" applyFill="1">
      <alignment vertical="center"/>
    </xf>
    <xf numFmtId="0" fontId="21" fillId="9" borderId="0" xfId="0" applyFont="1" applyFill="1" applyAlignment="1">
      <alignment horizontal="left" vertical="center"/>
    </xf>
    <xf numFmtId="0" fontId="7" fillId="0" borderId="3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FF4B-A79B-E841-9B8A-C0CC760C7AF7}">
  <dimension ref="A1:Y134"/>
  <sheetViews>
    <sheetView tabSelected="1" topLeftCell="E2" zoomScale="85" zoomScaleNormal="85" workbookViewId="0">
      <selection activeCell="J11" sqref="J11"/>
    </sheetView>
  </sheetViews>
  <sheetFormatPr defaultColWidth="11" defaultRowHeight="15.75" customHeight="1"/>
  <cols>
    <col min="1" max="1" width="13.5" style="59" bestFit="1" customWidth="1"/>
    <col min="2" max="2" width="17.875" style="17" customWidth="1"/>
    <col min="3" max="3" width="19" style="17" customWidth="1"/>
    <col min="4" max="4" width="18" style="17" customWidth="1"/>
    <col min="5" max="5" width="26.875" style="17" customWidth="1"/>
    <col min="6" max="6" width="19.625" style="17" bestFit="1" customWidth="1"/>
    <col min="7" max="8" width="19.625" style="17" customWidth="1"/>
    <col min="9" max="9" width="16.125" style="17" customWidth="1"/>
    <col min="10" max="10" width="16.75" style="17" bestFit="1" customWidth="1"/>
    <col min="11" max="11" width="35.75" style="18" bestFit="1" customWidth="1"/>
    <col min="12" max="12" width="31.25" style="18" bestFit="1" customWidth="1"/>
    <col min="13" max="13" width="35.75" style="18" bestFit="1" customWidth="1"/>
    <col min="14" max="14" width="47.25" style="17" bestFit="1" customWidth="1"/>
    <col min="15" max="15" width="33" style="17" bestFit="1" customWidth="1"/>
    <col min="16" max="17" width="17.125" style="17" customWidth="1"/>
    <col min="18" max="18" width="20.75" style="17" bestFit="1" customWidth="1"/>
    <col min="19" max="19" width="17.75" style="17" customWidth="1"/>
    <col min="20" max="20" width="33.5" style="17" bestFit="1" customWidth="1"/>
    <col min="21" max="21" width="33.5" style="17" customWidth="1"/>
    <col min="22" max="22" width="18.375" style="17" bestFit="1" customWidth="1"/>
    <col min="23" max="23" width="18.875" style="17" bestFit="1" customWidth="1"/>
    <col min="24" max="24" width="29.875" style="17" bestFit="1" customWidth="1"/>
    <col min="25" max="25" width="55.125" style="18" customWidth="1"/>
    <col min="26" max="16384" width="11" style="17"/>
  </cols>
  <sheetData>
    <row r="1" spans="1:25" ht="15.6" hidden="1"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8" t="s">
        <v>9</v>
      </c>
      <c r="L1" s="17" t="s">
        <v>10</v>
      </c>
      <c r="M1" s="18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8" t="s">
        <v>23</v>
      </c>
    </row>
    <row r="2" spans="1:25" ht="19.149999999999999">
      <c r="A2" s="59" t="s">
        <v>24</v>
      </c>
      <c r="B2" s="22" t="s">
        <v>25</v>
      </c>
      <c r="C2" s="22" t="s">
        <v>26</v>
      </c>
      <c r="D2" s="22" t="s">
        <v>27</v>
      </c>
      <c r="E2" s="22" t="s">
        <v>28</v>
      </c>
      <c r="F2" s="23" t="s">
        <v>29</v>
      </c>
      <c r="G2" s="23" t="s">
        <v>30</v>
      </c>
      <c r="H2" s="23" t="s">
        <v>31</v>
      </c>
      <c r="I2" s="23" t="s">
        <v>32</v>
      </c>
      <c r="J2" s="23" t="s">
        <v>33</v>
      </c>
      <c r="K2" s="22" t="s">
        <v>34</v>
      </c>
      <c r="L2" s="22" t="s">
        <v>35</v>
      </c>
      <c r="M2" s="22" t="s">
        <v>36</v>
      </c>
      <c r="N2" s="23" t="s">
        <v>37</v>
      </c>
      <c r="O2" s="22" t="s">
        <v>38</v>
      </c>
      <c r="P2" s="23" t="s">
        <v>39</v>
      </c>
      <c r="Q2" s="23" t="s">
        <v>40</v>
      </c>
      <c r="R2" s="23" t="s">
        <v>41</v>
      </c>
      <c r="S2" s="24" t="s">
        <v>42</v>
      </c>
      <c r="T2" s="24" t="s">
        <v>43</v>
      </c>
      <c r="U2" s="24" t="s">
        <v>44</v>
      </c>
      <c r="V2" s="24" t="s">
        <v>45</v>
      </c>
      <c r="W2" s="24" t="s">
        <v>46</v>
      </c>
      <c r="X2" s="24" t="s">
        <v>47</v>
      </c>
      <c r="Y2" s="24" t="s">
        <v>48</v>
      </c>
    </row>
    <row r="3" spans="1:25" ht="19.149999999999999">
      <c r="A3" s="61" t="s">
        <v>49</v>
      </c>
      <c r="B3" s="50"/>
      <c r="C3" s="50"/>
      <c r="D3" s="50"/>
      <c r="E3" s="50"/>
      <c r="H3" s="50"/>
      <c r="I3" s="50"/>
      <c r="J3" s="50"/>
      <c r="K3" s="49"/>
      <c r="L3" s="49"/>
      <c r="M3" s="49"/>
      <c r="N3" s="50"/>
      <c r="O3" s="49"/>
      <c r="P3" s="50"/>
      <c r="Q3" s="50"/>
      <c r="R3" s="50"/>
      <c r="S3" s="50" t="str">
        <f>IF($B3&lt;&gt;"",$B3,"")</f>
        <v/>
      </c>
      <c r="T3" s="50" t="str">
        <f>IF(ISNUMBER(MATCH($F3,檢測項目清單!$I:$I,0)),IFERROR(VLOOKUP($I3,檢測項目清單!$H:$J,3,0),""),IFERROR(VLOOKUP($I3,檢測項目清單!$A:$D,4,0),""))</f>
        <v/>
      </c>
      <c r="U3" s="50" t="str">
        <f>IFERROR(VLOOKUP($F:$F,顧客資料維護!$A:$B,2,0),"")</f>
        <v/>
      </c>
      <c r="V3" s="50" t="str">
        <f>IFERROR(VLOOKUP($G:$G,顧客資料維護!$C:$C,2,0),"")</f>
        <v/>
      </c>
      <c r="W3" s="50" t="str">
        <f>IFERROR(VLOOKUP($G:$G,顧客資料維護!$C:$D,3,0),"")</f>
        <v/>
      </c>
      <c r="X3" s="50" t="str">
        <f>IFERROR(VLOOKUP($G:$G,顧客資料維護!$C:$E,4,0),"")</f>
        <v/>
      </c>
      <c r="Y3" s="48" t="str">
        <f>IFERROR(VLOOKUP($F:$F,TAT原則!$C:$D,2,0),"")</f>
        <v/>
      </c>
    </row>
    <row r="4" spans="1:25" ht="19.149999999999999">
      <c r="A4" s="59" t="s">
        <v>50</v>
      </c>
      <c r="B4" s="22" t="s">
        <v>51</v>
      </c>
      <c r="C4" s="22" t="s">
        <v>51</v>
      </c>
      <c r="D4" s="22" t="s">
        <v>51</v>
      </c>
      <c r="E4" s="22" t="s">
        <v>51</v>
      </c>
      <c r="F4" s="23" t="s">
        <v>52</v>
      </c>
      <c r="G4" s="23" t="s">
        <v>52</v>
      </c>
      <c r="H4" s="23" t="s">
        <v>52</v>
      </c>
      <c r="I4" s="23" t="s">
        <v>52</v>
      </c>
      <c r="J4" s="23" t="s">
        <v>52</v>
      </c>
      <c r="K4" s="22" t="s">
        <v>51</v>
      </c>
      <c r="L4" s="22" t="s">
        <v>51</v>
      </c>
      <c r="M4" s="22" t="s">
        <v>51</v>
      </c>
      <c r="N4" s="23" t="s">
        <v>53</v>
      </c>
      <c r="O4" s="22" t="s">
        <v>51</v>
      </c>
      <c r="P4" s="23" t="s">
        <v>52</v>
      </c>
      <c r="Q4" s="23" t="s">
        <v>52</v>
      </c>
      <c r="R4" s="23" t="s">
        <v>52</v>
      </c>
      <c r="S4" s="24" t="s">
        <v>54</v>
      </c>
      <c r="T4" s="24" t="s">
        <v>54</v>
      </c>
      <c r="U4" s="24" t="s">
        <v>54</v>
      </c>
      <c r="V4" s="24" t="s">
        <v>54</v>
      </c>
      <c r="W4" s="24" t="s">
        <v>54</v>
      </c>
      <c r="X4" s="24" t="s">
        <v>54</v>
      </c>
      <c r="Y4" s="24" t="s">
        <v>54</v>
      </c>
    </row>
    <row r="5" spans="1:25" s="19" customFormat="1" ht="19.149999999999999">
      <c r="A5" s="59" t="s">
        <v>55</v>
      </c>
      <c r="B5" s="25" t="s">
        <v>56</v>
      </c>
      <c r="C5" s="25" t="s">
        <v>57</v>
      </c>
      <c r="D5" s="25" t="s">
        <v>57</v>
      </c>
      <c r="E5" s="25" t="s">
        <v>58</v>
      </c>
      <c r="F5" s="25" t="s">
        <v>59</v>
      </c>
      <c r="G5" s="25" t="s">
        <v>60</v>
      </c>
      <c r="H5" s="25" t="s">
        <v>61</v>
      </c>
      <c r="I5" s="25" t="s">
        <v>62</v>
      </c>
      <c r="J5" s="25" t="s">
        <v>63</v>
      </c>
      <c r="K5" s="26" t="s">
        <v>64</v>
      </c>
      <c r="L5" s="26" t="s">
        <v>64</v>
      </c>
      <c r="M5" s="26" t="s">
        <v>64</v>
      </c>
      <c r="N5" s="25" t="s">
        <v>65</v>
      </c>
      <c r="O5" s="26" t="s">
        <v>64</v>
      </c>
      <c r="P5" s="25" t="s">
        <v>66</v>
      </c>
      <c r="Q5" s="25" t="s">
        <v>66</v>
      </c>
      <c r="R5" s="25"/>
      <c r="S5" s="25" t="str">
        <f>B5</f>
        <v>&lt;JBYY_XXX&gt;</v>
      </c>
      <c r="T5" s="25" t="s">
        <v>67</v>
      </c>
      <c r="U5" s="19" t="s">
        <v>68</v>
      </c>
      <c r="V5" s="25" t="s">
        <v>69</v>
      </c>
      <c r="W5" s="25" t="s">
        <v>69</v>
      </c>
      <c r="X5" s="25" t="s">
        <v>69</v>
      </c>
      <c r="Y5" s="25" t="s">
        <v>70</v>
      </c>
    </row>
    <row r="6" spans="1:25" s="51" customFormat="1" ht="15.75" customHeight="1">
      <c r="A6" s="62" t="s">
        <v>71</v>
      </c>
      <c r="B6" s="50"/>
      <c r="C6" s="50"/>
      <c r="D6" s="50"/>
      <c r="E6" s="50"/>
      <c r="F6" s="17"/>
      <c r="G6" s="17"/>
      <c r="H6" s="50"/>
      <c r="I6" s="50"/>
      <c r="J6" s="50"/>
      <c r="K6" s="49"/>
      <c r="L6" s="49"/>
      <c r="M6" s="49"/>
      <c r="N6" s="50"/>
      <c r="O6" s="49"/>
      <c r="P6" s="50"/>
      <c r="Q6" s="50"/>
      <c r="R6" s="50"/>
      <c r="S6" s="50"/>
      <c r="T6" s="50"/>
      <c r="U6" s="50"/>
      <c r="V6" s="50"/>
      <c r="W6" s="50"/>
      <c r="X6" s="50"/>
      <c r="Y6" s="48"/>
    </row>
    <row r="7" spans="1:25" s="51" customFormat="1" ht="15.75" customHeight="1">
      <c r="A7" s="60"/>
      <c r="B7" s="50"/>
      <c r="C7" s="50"/>
      <c r="D7" s="50"/>
      <c r="E7" s="50"/>
      <c r="F7" s="17"/>
      <c r="G7" s="17"/>
      <c r="H7" s="50"/>
      <c r="I7" s="50"/>
      <c r="J7" s="50"/>
      <c r="K7" s="49"/>
      <c r="L7" s="49"/>
      <c r="M7" s="49"/>
      <c r="N7" s="50"/>
      <c r="O7" s="49"/>
      <c r="P7" s="50"/>
      <c r="Q7" s="50"/>
      <c r="R7" s="50"/>
      <c r="S7" s="50"/>
      <c r="T7" s="50"/>
      <c r="U7" s="50"/>
      <c r="V7" s="50"/>
      <c r="W7" s="50"/>
      <c r="X7" s="50"/>
      <c r="Y7" s="48"/>
    </row>
    <row r="8" spans="1:25" s="51" customFormat="1" ht="15.75" customHeight="1">
      <c r="A8" s="60"/>
      <c r="B8" s="50"/>
      <c r="C8" s="50"/>
      <c r="D8" s="50"/>
      <c r="E8" s="50"/>
      <c r="F8" s="17"/>
      <c r="G8" s="17"/>
      <c r="H8" s="50"/>
      <c r="I8" s="50"/>
      <c r="J8" s="50"/>
      <c r="K8" s="49"/>
      <c r="L8" s="49"/>
      <c r="M8" s="49"/>
      <c r="N8" s="50"/>
      <c r="O8" s="49"/>
      <c r="P8" s="50"/>
      <c r="Q8" s="50"/>
      <c r="R8" s="50"/>
      <c r="S8" s="50"/>
      <c r="T8" s="50"/>
      <c r="U8" s="50"/>
      <c r="V8" s="50"/>
      <c r="W8" s="50"/>
      <c r="X8" s="50"/>
      <c r="Y8" s="48"/>
    </row>
    <row r="9" spans="1:25" s="51" customFormat="1" ht="15.75" customHeight="1">
      <c r="A9" s="60"/>
      <c r="B9" s="50"/>
      <c r="C9" s="50"/>
      <c r="D9" s="50"/>
      <c r="E9" s="50"/>
      <c r="F9" s="17"/>
      <c r="G9" s="17"/>
      <c r="H9" s="50"/>
      <c r="I9" s="50"/>
      <c r="J9" s="50"/>
      <c r="K9" s="49"/>
      <c r="L9" s="49"/>
      <c r="M9" s="49"/>
      <c r="N9" s="50"/>
      <c r="O9" s="49"/>
      <c r="P9" s="50"/>
      <c r="Q9" s="50"/>
      <c r="R9" s="50"/>
      <c r="S9" s="50"/>
      <c r="T9" s="50"/>
      <c r="U9" s="50"/>
      <c r="V9" s="50"/>
      <c r="W9" s="50"/>
      <c r="X9" s="50"/>
      <c r="Y9" s="48"/>
    </row>
    <row r="10" spans="1:25" s="51" customFormat="1" ht="15.75" customHeight="1">
      <c r="A10" s="60"/>
      <c r="B10" s="50"/>
      <c r="C10" s="50"/>
      <c r="D10" s="50"/>
      <c r="E10" s="50"/>
      <c r="F10" s="17"/>
      <c r="G10" s="17"/>
      <c r="H10" s="50"/>
      <c r="I10" s="50"/>
      <c r="J10" s="50"/>
      <c r="K10" s="49"/>
      <c r="L10" s="49"/>
      <c r="M10" s="49"/>
      <c r="N10" s="50"/>
      <c r="O10" s="49"/>
      <c r="P10" s="50"/>
      <c r="Q10" s="50"/>
      <c r="R10" s="50"/>
      <c r="S10" s="50"/>
      <c r="T10" s="50"/>
      <c r="U10" s="50"/>
      <c r="V10" s="50"/>
      <c r="W10" s="50"/>
      <c r="X10" s="50"/>
      <c r="Y10" s="48"/>
    </row>
    <row r="11" spans="1:25" ht="15.6">
      <c r="H11" s="20"/>
      <c r="K11" s="17"/>
      <c r="L11" s="17"/>
      <c r="M11" s="17"/>
      <c r="W11" s="18"/>
      <c r="X11" s="18"/>
    </row>
    <row r="12" spans="1:25" ht="15.6">
      <c r="K12" s="17"/>
      <c r="L12" s="17"/>
      <c r="M12" s="17"/>
      <c r="W12" s="18"/>
      <c r="X12" s="18"/>
    </row>
    <row r="13" spans="1:25" ht="15.6">
      <c r="K13" s="17"/>
      <c r="L13" s="17"/>
      <c r="M13" s="17"/>
      <c r="W13" s="18"/>
      <c r="X13" s="18"/>
    </row>
    <row r="14" spans="1:25" ht="15.6">
      <c r="K14" s="17"/>
      <c r="L14" s="17"/>
      <c r="M14" s="17"/>
      <c r="W14" s="18"/>
      <c r="X14" s="18"/>
    </row>
    <row r="15" spans="1:25" ht="15.6">
      <c r="K15" s="17"/>
      <c r="L15" s="17"/>
      <c r="M15" s="17"/>
      <c r="W15" s="18"/>
      <c r="X15" s="18"/>
    </row>
    <row r="16" spans="1:25" ht="15.6">
      <c r="K16" s="17"/>
      <c r="L16" s="17"/>
      <c r="M16" s="17"/>
      <c r="W16" s="18"/>
      <c r="X16" s="18"/>
    </row>
    <row r="17" spans="11:24" ht="15.6">
      <c r="K17" s="17"/>
      <c r="L17" s="17"/>
      <c r="M17" s="17"/>
      <c r="W17" s="18"/>
      <c r="X17" s="18"/>
    </row>
    <row r="18" spans="11:24" ht="15.6">
      <c r="K18" s="17"/>
      <c r="L18" s="17"/>
      <c r="M18" s="17"/>
      <c r="W18" s="18"/>
      <c r="X18" s="18"/>
    </row>
    <row r="19" spans="11:24" ht="15.6">
      <c r="K19" s="17"/>
      <c r="L19" s="17"/>
      <c r="M19" s="17"/>
      <c r="W19" s="18"/>
      <c r="X19" s="18"/>
    </row>
    <row r="20" spans="11:24" ht="15.6">
      <c r="K20" s="17"/>
      <c r="L20" s="17"/>
      <c r="M20" s="17"/>
      <c r="W20" s="18"/>
      <c r="X20" s="18"/>
    </row>
    <row r="21" spans="11:24" ht="15.6">
      <c r="K21" s="17"/>
      <c r="L21" s="17"/>
      <c r="M21" s="17"/>
      <c r="W21" s="18"/>
      <c r="X21" s="18"/>
    </row>
    <row r="22" spans="11:24" ht="15.6">
      <c r="K22" s="17"/>
      <c r="L22" s="17"/>
      <c r="M22" s="17"/>
      <c r="W22" s="18"/>
      <c r="X22" s="18"/>
    </row>
    <row r="23" spans="11:24" ht="15.6">
      <c r="K23" s="17"/>
      <c r="L23" s="17"/>
      <c r="M23" s="17"/>
      <c r="W23" s="18"/>
      <c r="X23" s="18"/>
    </row>
    <row r="24" spans="11:24" ht="15.6">
      <c r="K24" s="17"/>
      <c r="L24" s="17"/>
      <c r="M24" s="17"/>
      <c r="W24" s="18"/>
      <c r="X24" s="18"/>
    </row>
    <row r="25" spans="11:24" ht="15.6">
      <c r="K25" s="17"/>
      <c r="L25" s="17"/>
      <c r="M25" s="17"/>
      <c r="W25" s="18"/>
      <c r="X25" s="18"/>
    </row>
    <row r="26" spans="11:24" ht="15.6">
      <c r="K26" s="17"/>
      <c r="L26" s="17"/>
      <c r="M26" s="17"/>
      <c r="W26" s="18"/>
      <c r="X26" s="18"/>
    </row>
    <row r="27" spans="11:24" ht="15.6">
      <c r="K27" s="17"/>
      <c r="L27" s="17"/>
      <c r="M27" s="17"/>
      <c r="W27" s="18"/>
      <c r="X27" s="18"/>
    </row>
    <row r="28" spans="11:24" ht="15.6">
      <c r="K28" s="17"/>
      <c r="L28" s="17"/>
      <c r="M28" s="17"/>
      <c r="W28" s="18"/>
      <c r="X28" s="18"/>
    </row>
    <row r="29" spans="11:24" ht="15.6">
      <c r="K29" s="17"/>
      <c r="L29" s="17"/>
      <c r="M29" s="17"/>
      <c r="W29" s="18"/>
      <c r="X29" s="18"/>
    </row>
    <row r="30" spans="11:24" ht="15.6">
      <c r="K30" s="17"/>
      <c r="L30" s="17"/>
      <c r="M30" s="17"/>
      <c r="W30" s="18"/>
      <c r="X30" s="18"/>
    </row>
    <row r="31" spans="11:24" ht="15.6">
      <c r="K31" s="17"/>
      <c r="L31" s="17"/>
      <c r="M31" s="17"/>
      <c r="W31" s="18"/>
      <c r="X31" s="18"/>
    </row>
    <row r="32" spans="11:24" ht="15.6">
      <c r="K32" s="17"/>
      <c r="L32" s="17"/>
      <c r="M32" s="17"/>
      <c r="W32" s="18"/>
      <c r="X32" s="18"/>
    </row>
    <row r="33" spans="11:24" ht="15.6">
      <c r="K33" s="17"/>
      <c r="L33" s="17"/>
      <c r="M33" s="17"/>
      <c r="W33" s="18"/>
      <c r="X33" s="18"/>
    </row>
    <row r="34" spans="11:24" ht="15.6">
      <c r="K34" s="17"/>
      <c r="L34" s="17"/>
      <c r="M34" s="17"/>
      <c r="W34" s="18"/>
      <c r="X34" s="18"/>
    </row>
    <row r="35" spans="11:24" ht="15.6">
      <c r="K35" s="17"/>
      <c r="L35" s="17"/>
      <c r="M35" s="17"/>
      <c r="W35" s="18"/>
      <c r="X35" s="18"/>
    </row>
    <row r="36" spans="11:24" ht="15.6">
      <c r="K36" s="17"/>
      <c r="L36" s="17"/>
      <c r="M36" s="17"/>
      <c r="W36" s="18"/>
      <c r="X36" s="18"/>
    </row>
    <row r="37" spans="11:24" ht="15.6">
      <c r="K37" s="17"/>
      <c r="L37" s="17"/>
      <c r="M37" s="17"/>
      <c r="W37" s="18"/>
      <c r="X37" s="18"/>
    </row>
    <row r="38" spans="11:24" ht="15.6">
      <c r="K38" s="17"/>
      <c r="L38" s="17"/>
      <c r="M38" s="17"/>
      <c r="W38" s="18"/>
      <c r="X38" s="18"/>
    </row>
    <row r="39" spans="11:24" ht="15.6">
      <c r="K39" s="17"/>
      <c r="L39" s="17"/>
      <c r="M39" s="17"/>
      <c r="W39" s="18"/>
      <c r="X39" s="18"/>
    </row>
    <row r="40" spans="11:24" ht="15.6">
      <c r="K40" s="17"/>
      <c r="L40" s="17"/>
      <c r="M40" s="17"/>
      <c r="W40" s="18"/>
      <c r="X40" s="18"/>
    </row>
    <row r="41" spans="11:24" ht="15.6">
      <c r="K41" s="17"/>
      <c r="L41" s="17"/>
      <c r="M41" s="17"/>
      <c r="W41" s="18"/>
      <c r="X41" s="18"/>
    </row>
    <row r="42" spans="11:24" ht="15.6">
      <c r="K42" s="17"/>
      <c r="L42" s="17"/>
      <c r="M42" s="17"/>
      <c r="W42" s="18"/>
      <c r="X42" s="18"/>
    </row>
    <row r="43" spans="11:24" ht="15.6">
      <c r="K43" s="17"/>
      <c r="L43" s="17"/>
      <c r="M43" s="17"/>
      <c r="W43" s="18"/>
      <c r="X43" s="18"/>
    </row>
    <row r="44" spans="11:24" ht="15.6">
      <c r="K44" s="17"/>
      <c r="L44" s="17"/>
      <c r="M44" s="17"/>
      <c r="W44" s="18"/>
      <c r="X44" s="18"/>
    </row>
    <row r="45" spans="11:24" ht="15.6">
      <c r="K45" s="17"/>
      <c r="L45" s="17"/>
      <c r="M45" s="17"/>
      <c r="W45" s="18"/>
      <c r="X45" s="18"/>
    </row>
    <row r="46" spans="11:24" ht="15.6">
      <c r="K46" s="17"/>
      <c r="L46" s="17"/>
      <c r="M46" s="17"/>
      <c r="W46" s="18"/>
      <c r="X46" s="18"/>
    </row>
    <row r="47" spans="11:24" ht="15.6">
      <c r="K47" s="17"/>
      <c r="L47" s="17"/>
      <c r="M47" s="17"/>
      <c r="W47" s="18"/>
      <c r="X47" s="18"/>
    </row>
    <row r="48" spans="11:24" ht="15.6">
      <c r="K48" s="17"/>
      <c r="L48" s="17"/>
      <c r="M48" s="17"/>
      <c r="W48" s="18"/>
      <c r="X48" s="18"/>
    </row>
    <row r="49" spans="11:24" ht="15.6">
      <c r="K49" s="17"/>
      <c r="L49" s="17"/>
      <c r="M49" s="17"/>
      <c r="W49" s="18"/>
      <c r="X49" s="18"/>
    </row>
    <row r="50" spans="11:24" ht="15.6">
      <c r="K50" s="17"/>
      <c r="L50" s="17"/>
      <c r="M50" s="17"/>
      <c r="W50" s="18"/>
      <c r="X50" s="18"/>
    </row>
    <row r="51" spans="11:24" ht="15.6">
      <c r="K51" s="17"/>
      <c r="L51" s="17"/>
      <c r="M51" s="17"/>
      <c r="W51" s="18"/>
      <c r="X51" s="18"/>
    </row>
    <row r="52" spans="11:24" ht="15.6">
      <c r="K52" s="17"/>
      <c r="L52" s="17"/>
      <c r="M52" s="17"/>
      <c r="W52" s="18"/>
      <c r="X52" s="18"/>
    </row>
    <row r="53" spans="11:24" ht="15.6">
      <c r="K53" s="17"/>
      <c r="L53" s="17"/>
      <c r="M53" s="17"/>
      <c r="W53" s="18"/>
      <c r="X53" s="18"/>
    </row>
    <row r="54" spans="11:24" ht="15.6">
      <c r="K54" s="17"/>
      <c r="L54" s="17"/>
      <c r="M54" s="17"/>
      <c r="W54" s="18"/>
      <c r="X54" s="18"/>
    </row>
    <row r="55" spans="11:24" ht="15.6">
      <c r="K55" s="17"/>
      <c r="L55" s="17"/>
      <c r="M55" s="17"/>
      <c r="W55" s="18"/>
      <c r="X55" s="18"/>
    </row>
    <row r="56" spans="11:24" ht="15.6">
      <c r="K56" s="17"/>
      <c r="L56" s="17"/>
      <c r="M56" s="17"/>
      <c r="W56" s="18"/>
      <c r="X56" s="18"/>
    </row>
    <row r="57" spans="11:24" ht="15.6">
      <c r="K57" s="17"/>
      <c r="L57" s="17"/>
      <c r="M57" s="17"/>
      <c r="W57" s="18"/>
      <c r="X57" s="18"/>
    </row>
    <row r="58" spans="11:24" ht="15.6">
      <c r="K58" s="17"/>
      <c r="L58" s="17"/>
      <c r="M58" s="17"/>
      <c r="W58" s="18"/>
      <c r="X58" s="18"/>
    </row>
    <row r="59" spans="11:24" ht="15.6">
      <c r="K59" s="17"/>
      <c r="L59" s="17"/>
      <c r="M59" s="17"/>
      <c r="W59" s="18"/>
      <c r="X59" s="18"/>
    </row>
    <row r="60" spans="11:24" ht="15.6">
      <c r="K60" s="17"/>
      <c r="L60" s="17"/>
      <c r="M60" s="17"/>
      <c r="W60" s="18"/>
      <c r="X60" s="18"/>
    </row>
    <row r="61" spans="11:24" ht="15.6">
      <c r="K61" s="17"/>
      <c r="L61" s="17"/>
      <c r="M61" s="17"/>
      <c r="W61" s="18"/>
      <c r="X61" s="18"/>
    </row>
    <row r="62" spans="11:24" ht="15.6">
      <c r="K62" s="17"/>
      <c r="L62" s="17"/>
      <c r="M62" s="17"/>
      <c r="W62" s="18"/>
      <c r="X62" s="18"/>
    </row>
    <row r="63" spans="11:24" ht="15.6">
      <c r="K63" s="17"/>
      <c r="L63" s="17"/>
      <c r="M63" s="17"/>
      <c r="W63" s="18"/>
      <c r="X63" s="18"/>
    </row>
    <row r="64" spans="11:24" ht="15.6">
      <c r="K64" s="17"/>
      <c r="L64" s="17"/>
      <c r="M64" s="17"/>
      <c r="W64" s="18"/>
      <c r="X64" s="18"/>
    </row>
    <row r="65" spans="11:24" ht="15.6">
      <c r="K65" s="17"/>
      <c r="L65" s="17"/>
      <c r="M65" s="17"/>
      <c r="W65" s="18"/>
      <c r="X65" s="18"/>
    </row>
    <row r="66" spans="11:24" ht="15.6">
      <c r="K66" s="17"/>
      <c r="L66" s="17"/>
      <c r="M66" s="17"/>
      <c r="W66" s="18"/>
      <c r="X66" s="18"/>
    </row>
    <row r="67" spans="11:24" ht="15.6">
      <c r="K67" s="17"/>
      <c r="L67" s="17"/>
      <c r="M67" s="17"/>
      <c r="W67" s="18"/>
      <c r="X67" s="18"/>
    </row>
    <row r="68" spans="11:24" ht="15.6">
      <c r="K68" s="17"/>
      <c r="L68" s="17"/>
      <c r="M68" s="17"/>
      <c r="W68" s="18"/>
      <c r="X68" s="18"/>
    </row>
    <row r="69" spans="11:24" ht="15.6">
      <c r="K69" s="17"/>
      <c r="L69" s="17"/>
      <c r="M69" s="17"/>
      <c r="W69" s="18"/>
      <c r="X69" s="18"/>
    </row>
    <row r="70" spans="11:24" ht="15.6">
      <c r="K70" s="17"/>
      <c r="L70" s="17"/>
      <c r="M70" s="17"/>
      <c r="W70" s="18"/>
      <c r="X70" s="18"/>
    </row>
    <row r="71" spans="11:24" ht="15.6">
      <c r="K71" s="17"/>
      <c r="L71" s="17"/>
      <c r="M71" s="17"/>
      <c r="W71" s="18"/>
      <c r="X71" s="18"/>
    </row>
    <row r="72" spans="11:24" ht="15.6">
      <c r="K72" s="17"/>
      <c r="L72" s="17"/>
      <c r="M72" s="17"/>
      <c r="W72" s="18"/>
      <c r="X72" s="18"/>
    </row>
    <row r="73" spans="11:24" ht="15.6">
      <c r="K73" s="17"/>
      <c r="L73" s="17"/>
      <c r="M73" s="17"/>
      <c r="W73" s="18"/>
      <c r="X73" s="18"/>
    </row>
    <row r="74" spans="11:24" ht="15.6">
      <c r="K74" s="17"/>
      <c r="L74" s="17"/>
      <c r="M74" s="17"/>
      <c r="W74" s="18"/>
      <c r="X74" s="18"/>
    </row>
    <row r="75" spans="11:24" ht="15.6">
      <c r="K75" s="17"/>
      <c r="L75" s="17"/>
      <c r="M75" s="17"/>
      <c r="W75" s="18"/>
      <c r="X75" s="18"/>
    </row>
    <row r="76" spans="11:24" ht="15.6">
      <c r="K76" s="17"/>
      <c r="L76" s="17"/>
      <c r="M76" s="17"/>
      <c r="W76" s="18"/>
      <c r="X76" s="18"/>
    </row>
    <row r="77" spans="11:24" ht="15.6">
      <c r="K77" s="17"/>
      <c r="L77" s="17"/>
      <c r="M77" s="17"/>
      <c r="W77" s="18"/>
      <c r="X77" s="18"/>
    </row>
    <row r="78" spans="11:24" ht="15.6">
      <c r="K78" s="17"/>
      <c r="L78" s="17"/>
      <c r="M78" s="17"/>
      <c r="W78" s="18"/>
      <c r="X78" s="18"/>
    </row>
    <row r="79" spans="11:24" ht="15.6">
      <c r="K79" s="17"/>
      <c r="L79" s="17"/>
      <c r="M79" s="17"/>
      <c r="W79" s="18"/>
      <c r="X79" s="18"/>
    </row>
    <row r="80" spans="11:24" ht="15.6">
      <c r="K80" s="17"/>
      <c r="L80" s="17"/>
      <c r="M80" s="17"/>
      <c r="W80" s="18"/>
      <c r="X80" s="18"/>
    </row>
    <row r="81" spans="11:24" ht="15.6">
      <c r="K81" s="17"/>
      <c r="L81" s="17"/>
      <c r="M81" s="17"/>
      <c r="W81" s="18"/>
      <c r="X81" s="18"/>
    </row>
    <row r="82" spans="11:24" ht="15.6">
      <c r="K82" s="17"/>
      <c r="L82" s="17"/>
      <c r="M82" s="17"/>
      <c r="W82" s="18"/>
      <c r="X82" s="18"/>
    </row>
    <row r="83" spans="11:24" ht="15.6">
      <c r="K83" s="17"/>
      <c r="L83" s="17"/>
      <c r="M83" s="17"/>
      <c r="W83" s="18"/>
      <c r="X83" s="18"/>
    </row>
    <row r="84" spans="11:24" ht="15.6">
      <c r="K84" s="17"/>
      <c r="L84" s="17"/>
      <c r="M84" s="17"/>
      <c r="W84" s="18"/>
      <c r="X84" s="18"/>
    </row>
    <row r="85" spans="11:24" ht="15.6">
      <c r="K85" s="17"/>
      <c r="L85" s="17"/>
      <c r="M85" s="17"/>
      <c r="W85" s="18"/>
      <c r="X85" s="18"/>
    </row>
    <row r="86" spans="11:24" ht="15.6">
      <c r="K86" s="17"/>
      <c r="L86" s="17"/>
      <c r="M86" s="17"/>
      <c r="W86" s="18"/>
      <c r="X86" s="18"/>
    </row>
    <row r="87" spans="11:24" ht="15.6">
      <c r="K87" s="17"/>
      <c r="L87" s="17"/>
      <c r="M87" s="17"/>
      <c r="W87" s="18"/>
      <c r="X87" s="18"/>
    </row>
    <row r="88" spans="11:24" ht="15.6">
      <c r="K88" s="17"/>
      <c r="L88" s="17"/>
      <c r="M88" s="17"/>
      <c r="W88" s="18"/>
      <c r="X88" s="18"/>
    </row>
    <row r="89" spans="11:24" ht="15.6">
      <c r="K89" s="17"/>
      <c r="L89" s="17"/>
      <c r="M89" s="17"/>
      <c r="W89" s="18"/>
      <c r="X89" s="18"/>
    </row>
    <row r="90" spans="11:24" ht="15.6">
      <c r="K90" s="17"/>
      <c r="L90" s="17"/>
      <c r="M90" s="17"/>
      <c r="W90" s="18"/>
      <c r="X90" s="18"/>
    </row>
    <row r="91" spans="11:24" ht="15.6">
      <c r="K91" s="17"/>
      <c r="L91" s="17"/>
      <c r="M91" s="17"/>
      <c r="W91" s="18"/>
      <c r="X91" s="18"/>
    </row>
    <row r="92" spans="11:24" ht="15.6">
      <c r="K92" s="17"/>
      <c r="L92" s="17"/>
      <c r="M92" s="17"/>
      <c r="W92" s="18"/>
      <c r="X92" s="18"/>
    </row>
    <row r="93" spans="11:24" ht="15.6">
      <c r="K93" s="17"/>
      <c r="L93" s="17"/>
      <c r="M93" s="17"/>
      <c r="W93" s="18"/>
      <c r="X93" s="18"/>
    </row>
    <row r="94" spans="11:24" ht="15.6">
      <c r="K94" s="17"/>
      <c r="L94" s="17"/>
      <c r="M94" s="17"/>
      <c r="W94" s="18"/>
      <c r="X94" s="18"/>
    </row>
    <row r="95" spans="11:24" ht="15.6">
      <c r="K95" s="17"/>
      <c r="L95" s="17"/>
      <c r="M95" s="17"/>
      <c r="W95" s="18"/>
      <c r="X95" s="18"/>
    </row>
    <row r="96" spans="11:24" ht="15.6">
      <c r="K96" s="17"/>
      <c r="L96" s="17"/>
      <c r="M96" s="17"/>
      <c r="W96" s="18"/>
      <c r="X96" s="18"/>
    </row>
    <row r="97" spans="11:24" ht="15.6">
      <c r="K97" s="17"/>
      <c r="L97" s="17"/>
      <c r="M97" s="17"/>
      <c r="W97" s="18"/>
      <c r="X97" s="18"/>
    </row>
    <row r="98" spans="11:24" ht="15.6">
      <c r="K98" s="17"/>
      <c r="L98" s="17"/>
      <c r="M98" s="17"/>
      <c r="W98" s="18"/>
      <c r="X98" s="18"/>
    </row>
    <row r="99" spans="11:24" ht="15.6">
      <c r="K99" s="17"/>
      <c r="L99" s="17"/>
      <c r="M99" s="17"/>
      <c r="W99" s="18"/>
      <c r="X99" s="18"/>
    </row>
    <row r="100" spans="11:24" ht="15.6">
      <c r="K100" s="17"/>
      <c r="L100" s="17"/>
      <c r="M100" s="17"/>
      <c r="W100" s="18"/>
      <c r="X100" s="18"/>
    </row>
    <row r="101" spans="11:24" ht="15.6">
      <c r="K101" s="17"/>
      <c r="L101" s="17"/>
      <c r="M101" s="17"/>
      <c r="W101" s="18"/>
      <c r="X101" s="18"/>
    </row>
    <row r="102" spans="11:24" ht="15.6">
      <c r="K102" s="17"/>
      <c r="L102" s="17"/>
      <c r="M102" s="17"/>
      <c r="W102" s="18"/>
      <c r="X102" s="18"/>
    </row>
    <row r="103" spans="11:24" ht="15.6">
      <c r="K103" s="17"/>
      <c r="L103" s="17"/>
      <c r="M103" s="17"/>
      <c r="W103" s="18"/>
      <c r="X103" s="18"/>
    </row>
    <row r="104" spans="11:24" ht="15.6">
      <c r="K104" s="17"/>
      <c r="L104" s="17"/>
      <c r="M104" s="17"/>
      <c r="W104" s="18"/>
      <c r="X104" s="18"/>
    </row>
    <row r="105" spans="11:24" ht="15.6">
      <c r="K105" s="17"/>
      <c r="L105" s="17"/>
      <c r="M105" s="17"/>
      <c r="W105" s="18"/>
      <c r="X105" s="18"/>
    </row>
    <row r="106" spans="11:24" ht="15.6">
      <c r="K106" s="17"/>
      <c r="L106" s="17"/>
      <c r="M106" s="17"/>
      <c r="W106" s="18"/>
      <c r="X106" s="18"/>
    </row>
    <row r="107" spans="11:24" ht="15.6">
      <c r="K107" s="17"/>
      <c r="L107" s="17"/>
      <c r="M107" s="17"/>
      <c r="W107" s="18"/>
      <c r="X107" s="18"/>
    </row>
    <row r="108" spans="11:24" ht="15.6">
      <c r="K108" s="17"/>
      <c r="L108" s="17"/>
      <c r="M108" s="17"/>
      <c r="W108" s="18"/>
      <c r="X108" s="18"/>
    </row>
    <row r="109" spans="11:24" ht="15.6">
      <c r="K109" s="17"/>
      <c r="L109" s="17"/>
      <c r="M109" s="17"/>
      <c r="W109" s="18"/>
      <c r="X109" s="18"/>
    </row>
    <row r="110" spans="11:24" ht="15.6">
      <c r="K110" s="17"/>
      <c r="L110" s="17"/>
      <c r="M110" s="17"/>
      <c r="W110" s="18"/>
      <c r="X110" s="18"/>
    </row>
    <row r="111" spans="11:24" ht="15.6">
      <c r="K111" s="17"/>
      <c r="L111" s="17"/>
      <c r="M111" s="17"/>
      <c r="W111" s="18"/>
      <c r="X111" s="18"/>
    </row>
    <row r="112" spans="11:24" ht="15.6">
      <c r="K112" s="17"/>
      <c r="L112" s="17"/>
      <c r="M112" s="17"/>
      <c r="W112" s="18"/>
      <c r="X112" s="18"/>
    </row>
    <row r="113" spans="11:24" ht="15.6">
      <c r="K113" s="17"/>
      <c r="L113" s="17"/>
      <c r="M113" s="17"/>
      <c r="W113" s="18"/>
      <c r="X113" s="18"/>
    </row>
    <row r="114" spans="11:24" ht="15.6">
      <c r="K114" s="17"/>
      <c r="L114" s="17"/>
      <c r="M114" s="17"/>
      <c r="W114" s="18"/>
      <c r="X114" s="18"/>
    </row>
    <row r="115" spans="11:24" ht="15.6">
      <c r="K115" s="17"/>
      <c r="L115" s="17"/>
      <c r="M115" s="17"/>
      <c r="W115" s="18"/>
      <c r="X115" s="18"/>
    </row>
    <row r="116" spans="11:24" ht="15.6">
      <c r="K116" s="17"/>
      <c r="L116" s="17"/>
      <c r="M116" s="17"/>
      <c r="W116" s="18"/>
      <c r="X116" s="18"/>
    </row>
    <row r="117" spans="11:24" ht="15.6">
      <c r="K117" s="17"/>
      <c r="L117" s="17"/>
      <c r="M117" s="17"/>
      <c r="W117" s="18"/>
      <c r="X117" s="18"/>
    </row>
    <row r="118" spans="11:24" ht="15.6">
      <c r="K118" s="17"/>
      <c r="L118" s="17"/>
      <c r="M118" s="17"/>
      <c r="W118" s="18"/>
      <c r="X118" s="18"/>
    </row>
    <row r="119" spans="11:24" ht="15.6">
      <c r="K119" s="17"/>
      <c r="L119" s="17"/>
      <c r="M119" s="17"/>
      <c r="W119" s="18"/>
      <c r="X119" s="18"/>
    </row>
    <row r="120" spans="11:24" ht="15.6">
      <c r="K120" s="17"/>
      <c r="L120" s="17"/>
      <c r="M120" s="17"/>
      <c r="W120" s="18"/>
      <c r="X120" s="18"/>
    </row>
    <row r="121" spans="11:24" ht="15.6">
      <c r="K121" s="17"/>
      <c r="L121" s="17"/>
      <c r="M121" s="17"/>
      <c r="W121" s="18"/>
      <c r="X121" s="18"/>
    </row>
    <row r="122" spans="11:24" ht="15.6">
      <c r="K122" s="17"/>
      <c r="L122" s="17"/>
      <c r="M122" s="17"/>
      <c r="W122" s="18"/>
      <c r="X122" s="18"/>
    </row>
    <row r="123" spans="11:24" ht="15.6">
      <c r="K123" s="17"/>
      <c r="L123" s="17"/>
      <c r="M123" s="17"/>
      <c r="W123" s="18"/>
      <c r="X123" s="18"/>
    </row>
    <row r="124" spans="11:24" ht="15.6">
      <c r="K124" s="17"/>
      <c r="L124" s="17"/>
      <c r="M124" s="17"/>
      <c r="W124" s="18"/>
      <c r="X124" s="18"/>
    </row>
    <row r="125" spans="11:24" ht="15.6">
      <c r="K125" s="17"/>
      <c r="L125" s="17"/>
      <c r="M125" s="17"/>
      <c r="W125" s="18"/>
      <c r="X125" s="18"/>
    </row>
    <row r="126" spans="11:24" ht="15.6">
      <c r="K126" s="17"/>
      <c r="L126" s="17"/>
      <c r="M126" s="17"/>
      <c r="W126" s="18"/>
      <c r="X126" s="18"/>
    </row>
    <row r="127" spans="11:24" ht="15.6">
      <c r="K127" s="17"/>
      <c r="L127" s="17"/>
      <c r="M127" s="17"/>
      <c r="W127" s="18"/>
      <c r="X127" s="18"/>
    </row>
    <row r="128" spans="11:24" ht="15.6">
      <c r="K128" s="17"/>
      <c r="L128" s="17"/>
      <c r="M128" s="17"/>
      <c r="W128" s="18"/>
      <c r="X128" s="18"/>
    </row>
    <row r="129" spans="11:24" ht="15.6">
      <c r="K129" s="17"/>
      <c r="L129" s="17"/>
      <c r="M129" s="17"/>
      <c r="W129" s="18"/>
      <c r="X129" s="18"/>
    </row>
    <row r="130" spans="11:24" ht="15.6">
      <c r="K130" s="17"/>
      <c r="L130" s="17"/>
      <c r="M130" s="17"/>
      <c r="W130" s="18"/>
      <c r="X130" s="18"/>
    </row>
    <row r="131" spans="11:24" ht="15.6">
      <c r="K131" s="17"/>
      <c r="L131" s="17"/>
      <c r="M131" s="17"/>
      <c r="W131" s="18"/>
      <c r="X131" s="18"/>
    </row>
    <row r="132" spans="11:24" ht="15.6">
      <c r="K132" s="17"/>
      <c r="L132" s="17"/>
      <c r="M132" s="17"/>
      <c r="W132" s="18"/>
      <c r="X132" s="18"/>
    </row>
    <row r="133" spans="11:24" ht="15.6">
      <c r="K133" s="17"/>
      <c r="L133" s="17"/>
      <c r="M133" s="17"/>
      <c r="W133" s="18"/>
      <c r="X133" s="18"/>
    </row>
    <row r="134" spans="11:24" ht="15.6">
      <c r="K134" s="17"/>
      <c r="L134" s="17"/>
      <c r="M134" s="17"/>
      <c r="W134" s="18"/>
      <c r="X134" s="18"/>
    </row>
  </sheetData>
  <phoneticPr fontId="1" type="noConversion"/>
  <dataValidations count="2">
    <dataValidation type="list" allowBlank="1" showInputMessage="1" showErrorMessage="1" sqref="I3 I6:I10" xr:uid="{B5979891-015E-48C4-A85C-6C7FBE5C49E4}">
      <formula1>INDIRECT($H3)</formula1>
    </dataValidation>
    <dataValidation type="list" allowBlank="1" showInputMessage="1" showErrorMessage="1" sqref="G3 G6" xr:uid="{EED16532-5381-4E0E-BC68-9576135BDA85}">
      <formula1>INDIRECT($F3)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31A82D4-D1EE-410E-81C7-C8D5EF38120D}">
          <x14:formula1>
            <xm:f>檢測項目系列!$A$1:$N$1</xm:f>
          </x14:formula1>
          <xm:sqref>H3 H6:H10</xm:sqref>
        </x14:dataValidation>
        <x14:dataValidation type="list" allowBlank="1" showInputMessage="1" showErrorMessage="1" xr:uid="{000D6B9F-00FE-4D30-A58B-377F70A4974A}">
          <x14:formula1>
            <xm:f>data!$B$1:$B$3</xm:f>
          </x14:formula1>
          <xm:sqref>J3 J6:J10</xm:sqref>
        </x14:dataValidation>
        <x14:dataValidation type="list" allowBlank="1" showInputMessage="1" showErrorMessage="1" xr:uid="{800B69BF-1A90-47BA-BFFD-E254003C14AA}">
          <x14:formula1>
            <xm:f>檢測項目清單!$S$3:$S$5</xm:f>
          </x14:formula1>
          <xm:sqref>P3:Q3 P6:Q10</xm:sqref>
        </x14:dataValidation>
        <x14:dataValidation type="list" allowBlank="1" showInputMessage="1" showErrorMessage="1" xr:uid="{62DFB842-8B39-4C77-A472-D59B5E7AF704}">
          <x14:formula1>
            <xm:f>data!$H$1:$H$2</xm:f>
          </x14:formula1>
          <xm:sqref>R3 R6:R10</xm:sqref>
        </x14:dataValidation>
        <x14:dataValidation type="list" allowBlank="1" showInputMessage="1" showErrorMessage="1" xr:uid="{07854C12-0F65-461B-AF99-A30B6D79820F}">
          <x14:formula1>
            <xm:f>顧客資料維護!$A$1:$A$17</xm:f>
          </x14:formula1>
          <xm:sqref>F7:F10</xm:sqref>
        </x14:dataValidation>
        <x14:dataValidation type="list" allowBlank="1" showInputMessage="1" showErrorMessage="1" xr:uid="{6416B216-D931-4200-8CC7-67A1379266F3}">
          <x14:formula1>
            <xm:f>醫療院所!$C$3:$C$34</xm:f>
          </x14:formula1>
          <xm:sqref>F3 F6</xm:sqref>
        </x14:dataValidation>
        <x14:dataValidation type="list" allowBlank="1" showInputMessage="1" showErrorMessage="1" xr:uid="{AA5595FD-CD55-45D4-B39F-45F6485F1BF4}">
          <x14:formula1>
            <xm:f>顧客資料維護!#REF!</xm:f>
          </x14:formula1>
          <xm:sqref>G7:G10</xm:sqref>
        </x14:dataValidation>
        <x14:dataValidation type="list" allowBlank="1" showInputMessage="1" showErrorMessage="1" xr:uid="{C4C94D5C-E3F9-4734-BD90-7382179DCFF8}">
          <x14:formula1>
            <xm:f>INDIRECT(檢測項目系列!$O1048575)</xm:f>
          </x14:formula1>
          <xm:sqref>N3 N6:N10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7784-C3C9-4C16-83AF-731626675872}">
  <dimension ref="A1:S139"/>
  <sheetViews>
    <sheetView zoomScale="70" zoomScaleNormal="70" workbookViewId="0">
      <selection activeCell="C21" sqref="C21"/>
    </sheetView>
  </sheetViews>
  <sheetFormatPr defaultColWidth="8.75" defaultRowHeight="19.149999999999999"/>
  <cols>
    <col min="1" max="1" width="13.875" style="11" customWidth="1"/>
    <col min="2" max="2" width="14.75" style="12" customWidth="1"/>
    <col min="3" max="3" width="41.125" style="11" customWidth="1"/>
    <col min="4" max="4" width="61.375" style="11" customWidth="1"/>
    <col min="5" max="7" width="8.75" style="11"/>
    <col min="8" max="8" width="13" style="11" customWidth="1"/>
    <col min="9" max="9" width="22.25" style="11" customWidth="1"/>
    <col min="10" max="10" width="20.375" style="11" customWidth="1"/>
    <col min="11" max="15" width="8.75" style="11"/>
    <col min="16" max="16" width="10.875" style="11" customWidth="1"/>
    <col min="17" max="17" width="42.5" style="11" customWidth="1"/>
    <col min="18" max="20" width="9" style="11" customWidth="1"/>
    <col min="21" max="16384" width="8.75" style="11"/>
  </cols>
  <sheetData>
    <row r="1" spans="1:19">
      <c r="A1" s="11" t="s">
        <v>62</v>
      </c>
      <c r="B1" s="11" t="s">
        <v>72</v>
      </c>
      <c r="C1" s="11" t="s">
        <v>73</v>
      </c>
    </row>
    <row r="2" spans="1:19" ht="19.899999999999999" thickBot="1">
      <c r="A2" s="27" t="s">
        <v>74</v>
      </c>
      <c r="B2" s="27" t="s">
        <v>75</v>
      </c>
      <c r="C2" s="27" t="s">
        <v>76</v>
      </c>
      <c r="D2" s="28" t="s">
        <v>77</v>
      </c>
      <c r="H2" s="24"/>
      <c r="I2" s="24"/>
      <c r="J2" s="24"/>
      <c r="M2" s="11" t="s">
        <v>63</v>
      </c>
      <c r="P2" s="11" t="s">
        <v>78</v>
      </c>
      <c r="Q2" s="11" t="s">
        <v>65</v>
      </c>
      <c r="S2" s="11" t="s">
        <v>66</v>
      </c>
    </row>
    <row r="3" spans="1:19" ht="19.899999999999999" thickBot="1">
      <c r="A3" s="11" t="s">
        <v>79</v>
      </c>
      <c r="B3" s="29" t="s">
        <v>80</v>
      </c>
      <c r="C3" s="30" t="s">
        <v>81</v>
      </c>
      <c r="D3" s="30" t="s">
        <v>82</v>
      </c>
      <c r="H3" s="11" t="s">
        <v>83</v>
      </c>
      <c r="I3" s="11" t="s">
        <v>84</v>
      </c>
      <c r="J3" s="11" t="s">
        <v>75</v>
      </c>
      <c r="M3" s="11" t="s">
        <v>85</v>
      </c>
      <c r="P3" s="11" t="s">
        <v>86</v>
      </c>
      <c r="Q3" s="11" t="s">
        <v>87</v>
      </c>
      <c r="S3" s="11" t="s">
        <v>88</v>
      </c>
    </row>
    <row r="4" spans="1:19" ht="19.899999999999999" thickBot="1">
      <c r="A4" s="11" t="s">
        <v>89</v>
      </c>
      <c r="B4" s="29" t="s">
        <v>90</v>
      </c>
      <c r="C4" s="30" t="s">
        <v>91</v>
      </c>
      <c r="D4" s="30" t="s">
        <v>92</v>
      </c>
      <c r="H4" s="11" t="s">
        <v>93</v>
      </c>
      <c r="I4" s="31" t="s">
        <v>94</v>
      </c>
      <c r="J4" s="11" t="s">
        <v>95</v>
      </c>
      <c r="M4" s="11" t="s">
        <v>96</v>
      </c>
      <c r="P4" s="11" t="s">
        <v>86</v>
      </c>
      <c r="Q4" s="11" t="s">
        <v>97</v>
      </c>
      <c r="S4" s="11" t="s">
        <v>98</v>
      </c>
    </row>
    <row r="5" spans="1:19" ht="19.899999999999999" thickBot="1">
      <c r="A5" s="11" t="s">
        <v>99</v>
      </c>
      <c r="B5" s="29" t="s">
        <v>100</v>
      </c>
      <c r="C5" s="30" t="s">
        <v>101</v>
      </c>
      <c r="D5" s="30" t="s">
        <v>102</v>
      </c>
      <c r="H5" s="11" t="s">
        <v>103</v>
      </c>
      <c r="I5" s="11" t="s">
        <v>104</v>
      </c>
      <c r="J5" s="11" t="s">
        <v>105</v>
      </c>
      <c r="M5" s="11" t="s">
        <v>106</v>
      </c>
      <c r="P5" s="11" t="s">
        <v>86</v>
      </c>
      <c r="Q5" s="11" t="s">
        <v>107</v>
      </c>
      <c r="S5" s="11" t="s">
        <v>108</v>
      </c>
    </row>
    <row r="6" spans="1:19" ht="19.899999999999999" thickBot="1">
      <c r="A6" s="11" t="s">
        <v>109</v>
      </c>
      <c r="B6" s="29" t="s">
        <v>110</v>
      </c>
      <c r="C6" s="30" t="s">
        <v>111</v>
      </c>
      <c r="D6" s="30" t="s">
        <v>112</v>
      </c>
      <c r="H6" s="11" t="s">
        <v>103</v>
      </c>
      <c r="I6" s="11" t="s">
        <v>113</v>
      </c>
      <c r="J6" s="11" t="s">
        <v>105</v>
      </c>
      <c r="P6" s="11" t="s">
        <v>86</v>
      </c>
      <c r="Q6" s="11" t="s">
        <v>114</v>
      </c>
    </row>
    <row r="7" spans="1:19" ht="19.899999999999999" thickBot="1">
      <c r="A7" s="11" t="s">
        <v>115</v>
      </c>
      <c r="B7" s="29" t="s">
        <v>116</v>
      </c>
      <c r="C7" s="30" t="s">
        <v>117</v>
      </c>
      <c r="D7" s="30" t="s">
        <v>118</v>
      </c>
      <c r="H7" s="11" t="s">
        <v>119</v>
      </c>
      <c r="I7" s="11" t="s">
        <v>120</v>
      </c>
      <c r="J7" s="11" t="s">
        <v>121</v>
      </c>
      <c r="P7" s="11" t="s">
        <v>86</v>
      </c>
      <c r="Q7" s="11" t="s">
        <v>122</v>
      </c>
    </row>
    <row r="8" spans="1:19" ht="19.899999999999999" thickBot="1">
      <c r="A8" s="11" t="s">
        <v>123</v>
      </c>
      <c r="B8" s="29" t="s">
        <v>124</v>
      </c>
      <c r="C8" s="30" t="s">
        <v>125</v>
      </c>
      <c r="D8" s="30" t="s">
        <v>126</v>
      </c>
      <c r="H8" s="11" t="s">
        <v>119</v>
      </c>
      <c r="I8" s="11" t="s">
        <v>127</v>
      </c>
      <c r="J8" s="11" t="s">
        <v>121</v>
      </c>
      <c r="P8" s="11" t="s">
        <v>86</v>
      </c>
      <c r="Q8" s="11" t="s">
        <v>128</v>
      </c>
    </row>
    <row r="9" spans="1:19" ht="19.899999999999999" thickBot="1">
      <c r="A9" s="11" t="s">
        <v>93</v>
      </c>
      <c r="B9" s="29" t="s">
        <v>129</v>
      </c>
      <c r="C9" s="30" t="s">
        <v>130</v>
      </c>
      <c r="D9" s="30" t="s">
        <v>131</v>
      </c>
      <c r="H9" s="11" t="s">
        <v>119</v>
      </c>
      <c r="I9" s="11" t="s">
        <v>132</v>
      </c>
      <c r="J9" s="11" t="s">
        <v>121</v>
      </c>
      <c r="P9" s="11" t="s">
        <v>133</v>
      </c>
      <c r="Q9" s="11" t="s">
        <v>134</v>
      </c>
    </row>
    <row r="10" spans="1:19" ht="19.899999999999999" thickBot="1">
      <c r="A10" s="11" t="s">
        <v>93</v>
      </c>
      <c r="B10" s="29" t="s">
        <v>95</v>
      </c>
      <c r="C10" s="30" t="s">
        <v>130</v>
      </c>
      <c r="D10" s="30" t="s">
        <v>135</v>
      </c>
      <c r="H10" s="11" t="s">
        <v>136</v>
      </c>
      <c r="I10" s="31" t="s">
        <v>137</v>
      </c>
      <c r="J10" s="11" t="s">
        <v>138</v>
      </c>
      <c r="P10" s="11" t="s">
        <v>133</v>
      </c>
      <c r="Q10" s="11" t="s">
        <v>139</v>
      </c>
    </row>
    <row r="11" spans="1:19" ht="19.899999999999999" thickBot="1">
      <c r="A11" s="11" t="s">
        <v>93</v>
      </c>
      <c r="B11" s="29" t="s">
        <v>140</v>
      </c>
      <c r="C11" s="30" t="s">
        <v>130</v>
      </c>
      <c r="D11" s="30" t="s">
        <v>141</v>
      </c>
      <c r="P11" s="11" t="s">
        <v>133</v>
      </c>
      <c r="Q11" s="11" t="s">
        <v>122</v>
      </c>
    </row>
    <row r="12" spans="1:19" ht="19.899999999999999" thickBot="1">
      <c r="A12" s="11" t="s">
        <v>142</v>
      </c>
      <c r="B12" s="29" t="s">
        <v>143</v>
      </c>
      <c r="C12" s="30" t="s">
        <v>144</v>
      </c>
      <c r="D12" s="30" t="s">
        <v>145</v>
      </c>
      <c r="P12" s="11" t="s">
        <v>133</v>
      </c>
      <c r="Q12" s="11" t="s">
        <v>128</v>
      </c>
    </row>
    <row r="13" spans="1:19" ht="19.899999999999999" thickBot="1">
      <c r="A13" s="11" t="s">
        <v>142</v>
      </c>
      <c r="B13" s="29" t="s">
        <v>146</v>
      </c>
      <c r="C13" s="30" t="s">
        <v>144</v>
      </c>
      <c r="D13" s="30" t="s">
        <v>147</v>
      </c>
      <c r="P13" s="11" t="s">
        <v>148</v>
      </c>
      <c r="Q13" s="31" t="s">
        <v>149</v>
      </c>
    </row>
    <row r="14" spans="1:19" ht="19.899999999999999" thickBot="1">
      <c r="A14" s="11" t="s">
        <v>150</v>
      </c>
      <c r="B14" s="29" t="s">
        <v>151</v>
      </c>
      <c r="C14" s="30" t="s">
        <v>152</v>
      </c>
      <c r="D14" s="30" t="s">
        <v>153</v>
      </c>
      <c r="P14" s="11" t="s">
        <v>154</v>
      </c>
      <c r="Q14" s="31" t="s">
        <v>155</v>
      </c>
    </row>
    <row r="15" spans="1:19" ht="19.899999999999999" thickBot="1">
      <c r="A15" s="11" t="s">
        <v>150</v>
      </c>
      <c r="B15" s="29" t="s">
        <v>156</v>
      </c>
      <c r="C15" s="30" t="s">
        <v>152</v>
      </c>
      <c r="D15" s="30" t="s">
        <v>157</v>
      </c>
      <c r="P15" s="11" t="s">
        <v>154</v>
      </c>
      <c r="Q15" s="31" t="s">
        <v>158</v>
      </c>
    </row>
    <row r="16" spans="1:19" ht="19.899999999999999" thickBot="1">
      <c r="A16" s="11" t="s">
        <v>159</v>
      </c>
      <c r="B16" s="29" t="s">
        <v>160</v>
      </c>
      <c r="C16" s="30" t="s">
        <v>161</v>
      </c>
      <c r="D16" s="30" t="s">
        <v>162</v>
      </c>
      <c r="P16" s="11" t="s">
        <v>148</v>
      </c>
      <c r="Q16" s="11" t="s">
        <v>163</v>
      </c>
    </row>
    <row r="17" spans="1:17" ht="19.899999999999999" thickBot="1">
      <c r="A17" s="11" t="s">
        <v>159</v>
      </c>
      <c r="B17" s="29" t="s">
        <v>164</v>
      </c>
      <c r="C17" s="30" t="s">
        <v>161</v>
      </c>
      <c r="D17" s="30" t="s">
        <v>165</v>
      </c>
      <c r="P17" s="11" t="s">
        <v>166</v>
      </c>
      <c r="Q17" s="11" t="s">
        <v>167</v>
      </c>
    </row>
    <row r="18" spans="1:17" ht="19.899999999999999" thickBot="1">
      <c r="A18" s="11" t="s">
        <v>168</v>
      </c>
      <c r="B18" s="29" t="s">
        <v>169</v>
      </c>
      <c r="C18" s="30" t="s">
        <v>170</v>
      </c>
      <c r="D18" s="30" t="s">
        <v>171</v>
      </c>
    </row>
    <row r="19" spans="1:17" ht="19.899999999999999" thickBot="1">
      <c r="A19" s="11" t="s">
        <v>168</v>
      </c>
      <c r="B19" s="29" t="s">
        <v>172</v>
      </c>
      <c r="C19" s="30" t="s">
        <v>170</v>
      </c>
      <c r="D19" s="30" t="s">
        <v>173</v>
      </c>
    </row>
    <row r="20" spans="1:17" ht="19.899999999999999" thickBot="1">
      <c r="A20" s="11" t="s">
        <v>174</v>
      </c>
      <c r="B20" s="29" t="s">
        <v>175</v>
      </c>
      <c r="C20" s="30" t="s">
        <v>176</v>
      </c>
      <c r="D20" s="30" t="s">
        <v>177</v>
      </c>
    </row>
    <row r="21" spans="1:17" ht="19.899999999999999" thickBot="1">
      <c r="A21" s="11" t="s">
        <v>178</v>
      </c>
      <c r="B21" s="29" t="s">
        <v>179</v>
      </c>
      <c r="C21" s="30" t="s">
        <v>180</v>
      </c>
      <c r="D21" s="30" t="s">
        <v>181</v>
      </c>
    </row>
    <row r="22" spans="1:17" ht="39" thickBot="1">
      <c r="A22" s="11" t="s">
        <v>182</v>
      </c>
      <c r="B22" s="29" t="s">
        <v>183</v>
      </c>
      <c r="C22" s="30" t="s">
        <v>184</v>
      </c>
      <c r="D22" s="30" t="s">
        <v>185</v>
      </c>
    </row>
    <row r="23" spans="1:17" ht="39" thickBot="1">
      <c r="A23" s="11" t="s">
        <v>186</v>
      </c>
      <c r="B23" s="29" t="s">
        <v>187</v>
      </c>
      <c r="C23" s="30" t="s">
        <v>188</v>
      </c>
      <c r="D23" s="30" t="s">
        <v>189</v>
      </c>
    </row>
    <row r="24" spans="1:17" ht="19.899999999999999" thickBot="1">
      <c r="A24" s="11" t="s">
        <v>190</v>
      </c>
      <c r="B24" s="29" t="s">
        <v>191</v>
      </c>
      <c r="C24" s="30" t="s">
        <v>192</v>
      </c>
      <c r="D24" s="30" t="s">
        <v>193</v>
      </c>
    </row>
    <row r="25" spans="1:17" ht="19.899999999999999" thickBot="1">
      <c r="A25" s="11" t="s">
        <v>194</v>
      </c>
      <c r="B25" s="29" t="s">
        <v>195</v>
      </c>
      <c r="C25" s="30" t="s">
        <v>196</v>
      </c>
      <c r="D25" s="30" t="s">
        <v>197</v>
      </c>
    </row>
    <row r="26" spans="1:17" ht="19.899999999999999" thickBot="1">
      <c r="A26" s="11" t="s">
        <v>198</v>
      </c>
      <c r="B26" s="29" t="s">
        <v>199</v>
      </c>
      <c r="C26" s="30" t="s">
        <v>200</v>
      </c>
      <c r="D26" s="30" t="s">
        <v>201</v>
      </c>
    </row>
    <row r="27" spans="1:17" ht="19.899999999999999" thickBot="1">
      <c r="A27" s="11" t="s">
        <v>202</v>
      </c>
      <c r="B27" s="29" t="s">
        <v>203</v>
      </c>
      <c r="C27" s="30" t="s">
        <v>204</v>
      </c>
      <c r="D27" s="30" t="s">
        <v>205</v>
      </c>
    </row>
    <row r="28" spans="1:17" ht="19.899999999999999" thickBot="1">
      <c r="A28" s="11" t="s">
        <v>206</v>
      </c>
      <c r="B28" s="29" t="s">
        <v>207</v>
      </c>
      <c r="C28" s="30" t="s">
        <v>208</v>
      </c>
      <c r="D28" s="30" t="s">
        <v>209</v>
      </c>
    </row>
    <row r="29" spans="1:17" ht="39" thickBot="1">
      <c r="A29" s="11" t="s">
        <v>210</v>
      </c>
      <c r="B29" s="29" t="s">
        <v>211</v>
      </c>
      <c r="C29" s="30" t="s">
        <v>212</v>
      </c>
      <c r="D29" s="30" t="s">
        <v>213</v>
      </c>
    </row>
    <row r="30" spans="1:17" ht="39" thickBot="1">
      <c r="A30" s="11" t="s">
        <v>214</v>
      </c>
      <c r="B30" s="29" t="s">
        <v>215</v>
      </c>
      <c r="C30" s="30" t="s">
        <v>216</v>
      </c>
      <c r="D30" s="30" t="s">
        <v>217</v>
      </c>
    </row>
    <row r="31" spans="1:17" ht="19.899999999999999" thickBot="1">
      <c r="A31" s="11" t="s">
        <v>218</v>
      </c>
      <c r="B31" s="29" t="s">
        <v>219</v>
      </c>
      <c r="C31" s="30" t="s">
        <v>220</v>
      </c>
      <c r="D31" s="30" t="s">
        <v>221</v>
      </c>
    </row>
    <row r="32" spans="1:17" ht="19.899999999999999" thickBot="1">
      <c r="A32" s="11" t="s">
        <v>222</v>
      </c>
      <c r="B32" s="29" t="s">
        <v>223</v>
      </c>
      <c r="C32" s="30" t="s">
        <v>224</v>
      </c>
      <c r="D32" s="30" t="s">
        <v>225</v>
      </c>
    </row>
    <row r="33" spans="1:4" ht="19.899999999999999" thickBot="1">
      <c r="A33" s="11" t="s">
        <v>226</v>
      </c>
      <c r="B33" s="29" t="s">
        <v>227</v>
      </c>
      <c r="C33" s="30" t="s">
        <v>228</v>
      </c>
      <c r="D33" s="30" t="s">
        <v>229</v>
      </c>
    </row>
    <row r="34" spans="1:4" ht="19.899999999999999" thickBot="1">
      <c r="A34" s="11" t="s">
        <v>230</v>
      </c>
      <c r="B34" s="29" t="s">
        <v>231</v>
      </c>
      <c r="C34" s="30" t="s">
        <v>232</v>
      </c>
      <c r="D34" s="30" t="s">
        <v>233</v>
      </c>
    </row>
    <row r="35" spans="1:4" ht="39" thickBot="1">
      <c r="A35" s="11" t="s">
        <v>234</v>
      </c>
      <c r="B35" s="29" t="s">
        <v>235</v>
      </c>
      <c r="C35" s="30" t="s">
        <v>236</v>
      </c>
      <c r="D35" s="30" t="s">
        <v>237</v>
      </c>
    </row>
    <row r="36" spans="1:4" ht="19.899999999999999" thickBot="1">
      <c r="A36" s="11" t="s">
        <v>238</v>
      </c>
      <c r="B36" s="29" t="s">
        <v>239</v>
      </c>
      <c r="C36" s="30" t="s">
        <v>240</v>
      </c>
      <c r="D36" s="30" t="s">
        <v>241</v>
      </c>
    </row>
    <row r="37" spans="1:4" ht="19.899999999999999" thickBot="1">
      <c r="A37" s="11" t="s">
        <v>238</v>
      </c>
      <c r="B37" s="29" t="s">
        <v>242</v>
      </c>
      <c r="C37" s="30" t="s">
        <v>243</v>
      </c>
      <c r="D37" s="30" t="s">
        <v>241</v>
      </c>
    </row>
    <row r="38" spans="1:4" ht="19.899999999999999" thickBot="1">
      <c r="A38" s="11" t="s">
        <v>244</v>
      </c>
      <c r="B38" s="29" t="s">
        <v>245</v>
      </c>
      <c r="C38" s="30" t="s">
        <v>246</v>
      </c>
      <c r="D38" s="30" t="s">
        <v>247</v>
      </c>
    </row>
    <row r="39" spans="1:4" ht="19.899999999999999" thickBot="1">
      <c r="A39" s="11" t="s">
        <v>248</v>
      </c>
      <c r="B39" s="29" t="s">
        <v>249</v>
      </c>
      <c r="C39" s="30" t="s">
        <v>250</v>
      </c>
      <c r="D39" s="30" t="s">
        <v>251</v>
      </c>
    </row>
    <row r="40" spans="1:4" ht="19.899999999999999" thickBot="1">
      <c r="A40" s="11" t="s">
        <v>252</v>
      </c>
      <c r="B40" s="29" t="s">
        <v>253</v>
      </c>
      <c r="C40" s="30" t="s">
        <v>254</v>
      </c>
      <c r="D40" s="30" t="s">
        <v>255</v>
      </c>
    </row>
    <row r="41" spans="1:4" ht="19.899999999999999" thickBot="1">
      <c r="A41" s="11" t="s">
        <v>256</v>
      </c>
      <c r="B41" s="29" t="s">
        <v>257</v>
      </c>
      <c r="C41" s="30" t="s">
        <v>258</v>
      </c>
      <c r="D41" s="30" t="s">
        <v>259</v>
      </c>
    </row>
    <row r="42" spans="1:4" ht="19.899999999999999" thickBot="1">
      <c r="A42" s="11" t="s">
        <v>260</v>
      </c>
      <c r="B42" s="29" t="s">
        <v>261</v>
      </c>
      <c r="C42" s="30" t="s">
        <v>262</v>
      </c>
      <c r="D42" s="30" t="s">
        <v>263</v>
      </c>
    </row>
    <row r="43" spans="1:4" ht="19.899999999999999" thickBot="1">
      <c r="A43" s="11" t="s">
        <v>264</v>
      </c>
      <c r="B43" s="29" t="s">
        <v>265</v>
      </c>
      <c r="C43" s="30" t="s">
        <v>266</v>
      </c>
      <c r="D43" s="30" t="s">
        <v>267</v>
      </c>
    </row>
    <row r="44" spans="1:4" ht="19.899999999999999" thickBot="1">
      <c r="A44" s="11" t="s">
        <v>268</v>
      </c>
      <c r="B44" s="29" t="s">
        <v>269</v>
      </c>
      <c r="C44" s="30" t="s">
        <v>270</v>
      </c>
      <c r="D44" s="30" t="s">
        <v>271</v>
      </c>
    </row>
    <row r="45" spans="1:4" ht="19.899999999999999" thickBot="1">
      <c r="A45" s="11" t="s">
        <v>272</v>
      </c>
      <c r="B45" s="29" t="s">
        <v>273</v>
      </c>
      <c r="C45" s="30" t="s">
        <v>274</v>
      </c>
      <c r="D45" s="30" t="s">
        <v>275</v>
      </c>
    </row>
    <row r="46" spans="1:4" ht="19.899999999999999" thickBot="1">
      <c r="A46" s="11" t="s">
        <v>276</v>
      </c>
      <c r="B46" s="29" t="s">
        <v>277</v>
      </c>
      <c r="C46" s="30" t="s">
        <v>278</v>
      </c>
      <c r="D46" s="30" t="s">
        <v>279</v>
      </c>
    </row>
    <row r="47" spans="1:4" ht="19.899999999999999" thickBot="1">
      <c r="A47" s="11" t="s">
        <v>280</v>
      </c>
      <c r="B47" s="29" t="s">
        <v>281</v>
      </c>
      <c r="C47" s="30" t="s">
        <v>282</v>
      </c>
      <c r="D47" s="30" t="s">
        <v>283</v>
      </c>
    </row>
    <row r="48" spans="1:4" ht="19.899999999999999" thickBot="1">
      <c r="A48" s="11" t="s">
        <v>284</v>
      </c>
      <c r="B48" s="29" t="s">
        <v>285</v>
      </c>
      <c r="C48" s="30" t="s">
        <v>274</v>
      </c>
      <c r="D48" s="30" t="s">
        <v>275</v>
      </c>
    </row>
    <row r="49" spans="1:4" ht="19.899999999999999" thickBot="1">
      <c r="A49" s="11" t="s">
        <v>286</v>
      </c>
      <c r="B49" s="29" t="s">
        <v>287</v>
      </c>
      <c r="C49" s="30" t="s">
        <v>278</v>
      </c>
      <c r="D49" s="30" t="s">
        <v>279</v>
      </c>
    </row>
    <row r="50" spans="1:4" ht="19.899999999999999" thickBot="1">
      <c r="A50" s="11" t="s">
        <v>288</v>
      </c>
      <c r="B50" s="29" t="s">
        <v>289</v>
      </c>
      <c r="C50" s="30" t="s">
        <v>290</v>
      </c>
      <c r="D50" s="30" t="s">
        <v>291</v>
      </c>
    </row>
    <row r="51" spans="1:4" ht="19.899999999999999" thickBot="1">
      <c r="A51" s="11" t="s">
        <v>292</v>
      </c>
      <c r="B51" s="29" t="s">
        <v>293</v>
      </c>
      <c r="C51" s="30" t="s">
        <v>294</v>
      </c>
      <c r="D51" s="30" t="s">
        <v>295</v>
      </c>
    </row>
    <row r="52" spans="1:4" ht="19.899999999999999" thickBot="1">
      <c r="A52" s="11" t="s">
        <v>296</v>
      </c>
      <c r="B52" s="29" t="s">
        <v>297</v>
      </c>
      <c r="C52" s="30" t="s">
        <v>298</v>
      </c>
      <c r="D52" s="30" t="s">
        <v>299</v>
      </c>
    </row>
    <row r="53" spans="1:4" ht="19.899999999999999" thickBot="1">
      <c r="A53" s="11" t="s">
        <v>300</v>
      </c>
      <c r="B53" s="29" t="s">
        <v>301</v>
      </c>
      <c r="C53" s="30" t="s">
        <v>302</v>
      </c>
      <c r="D53" s="30" t="s">
        <v>303</v>
      </c>
    </row>
    <row r="54" spans="1:4" ht="19.899999999999999" thickBot="1">
      <c r="A54" s="11" t="s">
        <v>304</v>
      </c>
      <c r="B54" s="29" t="s">
        <v>305</v>
      </c>
      <c r="C54" s="30" t="s">
        <v>306</v>
      </c>
      <c r="D54" s="30" t="s">
        <v>307</v>
      </c>
    </row>
    <row r="55" spans="1:4" ht="19.899999999999999" thickBot="1">
      <c r="A55" s="11" t="s">
        <v>308</v>
      </c>
      <c r="B55" s="29" t="s">
        <v>309</v>
      </c>
      <c r="C55" s="30" t="s">
        <v>302</v>
      </c>
      <c r="D55" s="30" t="s">
        <v>303</v>
      </c>
    </row>
    <row r="56" spans="1:4" ht="19.899999999999999" thickBot="1">
      <c r="A56" s="11" t="s">
        <v>310</v>
      </c>
      <c r="B56" s="29" t="s">
        <v>311</v>
      </c>
      <c r="C56" s="30" t="s">
        <v>312</v>
      </c>
      <c r="D56" s="30" t="s">
        <v>313</v>
      </c>
    </row>
    <row r="57" spans="1:4" ht="19.899999999999999" thickBot="1">
      <c r="A57" s="11" t="s">
        <v>314</v>
      </c>
      <c r="B57" s="29" t="s">
        <v>315</v>
      </c>
      <c r="C57" s="30" t="s">
        <v>224</v>
      </c>
      <c r="D57" s="30" t="s">
        <v>316</v>
      </c>
    </row>
    <row r="58" spans="1:4" ht="19.899999999999999" thickBot="1">
      <c r="A58" s="11" t="s">
        <v>317</v>
      </c>
      <c r="B58" s="29" t="s">
        <v>318</v>
      </c>
      <c r="C58" s="30" t="s">
        <v>228</v>
      </c>
      <c r="D58" s="30" t="s">
        <v>319</v>
      </c>
    </row>
    <row r="59" spans="1:4" ht="19.899999999999999" thickBot="1">
      <c r="A59" s="11" t="s">
        <v>320</v>
      </c>
      <c r="B59" s="29" t="s">
        <v>321</v>
      </c>
      <c r="C59" s="30" t="s">
        <v>322</v>
      </c>
      <c r="D59" s="30" t="s">
        <v>323</v>
      </c>
    </row>
    <row r="60" spans="1:4" ht="19.899999999999999" thickBot="1">
      <c r="A60" s="11" t="s">
        <v>324</v>
      </c>
      <c r="B60" s="29" t="s">
        <v>325</v>
      </c>
      <c r="C60" s="30" t="s">
        <v>326</v>
      </c>
      <c r="D60" s="30" t="s">
        <v>327</v>
      </c>
    </row>
    <row r="61" spans="1:4" ht="19.899999999999999" thickBot="1">
      <c r="A61" s="11" t="s">
        <v>328</v>
      </c>
      <c r="B61" s="29" t="s">
        <v>329</v>
      </c>
      <c r="C61" s="30" t="s">
        <v>330</v>
      </c>
      <c r="D61" s="30" t="s">
        <v>331</v>
      </c>
    </row>
    <row r="62" spans="1:4" ht="19.899999999999999" thickBot="1">
      <c r="A62" s="11" t="s">
        <v>332</v>
      </c>
      <c r="B62" s="29" t="s">
        <v>333</v>
      </c>
      <c r="C62" s="30" t="s">
        <v>334</v>
      </c>
      <c r="D62" s="30" t="s">
        <v>335</v>
      </c>
    </row>
    <row r="63" spans="1:4" ht="19.899999999999999" thickBot="1">
      <c r="A63" s="11" t="s">
        <v>336</v>
      </c>
      <c r="B63" s="29" t="s">
        <v>337</v>
      </c>
      <c r="C63" s="30" t="s">
        <v>338</v>
      </c>
      <c r="D63" s="30" t="s">
        <v>339</v>
      </c>
    </row>
    <row r="64" spans="1:4" ht="19.899999999999999" thickBot="1">
      <c r="A64" s="11" t="s">
        <v>340</v>
      </c>
      <c r="B64" s="29" t="s">
        <v>341</v>
      </c>
      <c r="C64" s="30" t="s">
        <v>342</v>
      </c>
      <c r="D64" s="30" t="s">
        <v>343</v>
      </c>
    </row>
    <row r="65" spans="1:4" ht="19.899999999999999" thickBot="1">
      <c r="A65" s="11" t="s">
        <v>344</v>
      </c>
      <c r="B65" s="29" t="s">
        <v>345</v>
      </c>
      <c r="C65" s="30" t="s">
        <v>346</v>
      </c>
      <c r="D65" s="30" t="s">
        <v>347</v>
      </c>
    </row>
    <row r="66" spans="1:4" ht="19.899999999999999" thickBot="1">
      <c r="A66" s="11" t="s">
        <v>348</v>
      </c>
      <c r="B66" s="29" t="s">
        <v>349</v>
      </c>
      <c r="C66" s="30" t="s">
        <v>350</v>
      </c>
      <c r="D66" s="30" t="s">
        <v>351</v>
      </c>
    </row>
    <row r="67" spans="1:4" ht="39" thickBot="1">
      <c r="A67" s="11" t="s">
        <v>352</v>
      </c>
      <c r="B67" s="29" t="s">
        <v>353</v>
      </c>
      <c r="C67" s="30" t="s">
        <v>354</v>
      </c>
      <c r="D67" s="30" t="s">
        <v>355</v>
      </c>
    </row>
    <row r="68" spans="1:4" ht="19.899999999999999" thickBot="1">
      <c r="A68" s="11" t="s">
        <v>356</v>
      </c>
      <c r="B68" s="29" t="s">
        <v>357</v>
      </c>
      <c r="C68" s="30" t="s">
        <v>358</v>
      </c>
      <c r="D68" s="30" t="s">
        <v>359</v>
      </c>
    </row>
    <row r="69" spans="1:4" ht="19.899999999999999" thickBot="1">
      <c r="A69" s="11" t="s">
        <v>360</v>
      </c>
      <c r="B69" s="29" t="s">
        <v>361</v>
      </c>
      <c r="C69" s="30" t="s">
        <v>362</v>
      </c>
      <c r="D69" s="30" t="s">
        <v>363</v>
      </c>
    </row>
    <row r="70" spans="1:4" ht="19.899999999999999" thickBot="1">
      <c r="A70" s="11" t="s">
        <v>364</v>
      </c>
      <c r="B70" s="29" t="s">
        <v>365</v>
      </c>
      <c r="C70" s="30" t="s">
        <v>224</v>
      </c>
      <c r="D70" s="30" t="s">
        <v>316</v>
      </c>
    </row>
    <row r="71" spans="1:4" ht="19.899999999999999" thickBot="1">
      <c r="A71" s="11" t="s">
        <v>366</v>
      </c>
      <c r="B71" s="29" t="s">
        <v>367</v>
      </c>
      <c r="C71" s="30" t="s">
        <v>228</v>
      </c>
      <c r="D71" s="30" t="s">
        <v>319</v>
      </c>
    </row>
    <row r="72" spans="1:4" ht="19.899999999999999" thickBot="1">
      <c r="A72" s="11" t="s">
        <v>103</v>
      </c>
      <c r="B72" s="29" t="s">
        <v>368</v>
      </c>
      <c r="C72" s="30" t="s">
        <v>369</v>
      </c>
      <c r="D72" s="30" t="s">
        <v>370</v>
      </c>
    </row>
    <row r="73" spans="1:4" ht="19.899999999999999" thickBot="1">
      <c r="A73" s="11" t="s">
        <v>103</v>
      </c>
      <c r="B73" s="29" t="s">
        <v>105</v>
      </c>
      <c r="C73" s="30" t="s">
        <v>371</v>
      </c>
      <c r="D73" s="30" t="s">
        <v>370</v>
      </c>
    </row>
    <row r="74" spans="1:4" ht="19.899999999999999" thickBot="1">
      <c r="A74" s="11" t="s">
        <v>372</v>
      </c>
      <c r="B74" s="29" t="s">
        <v>373</v>
      </c>
      <c r="C74" s="30" t="s">
        <v>374</v>
      </c>
      <c r="D74" s="30" t="s">
        <v>375</v>
      </c>
    </row>
    <row r="75" spans="1:4" ht="19.899999999999999" thickBot="1">
      <c r="A75" s="11" t="s">
        <v>376</v>
      </c>
      <c r="B75" s="29" t="s">
        <v>377</v>
      </c>
      <c r="C75" s="30" t="s">
        <v>378</v>
      </c>
      <c r="D75" s="30" t="s">
        <v>379</v>
      </c>
    </row>
    <row r="76" spans="1:4" ht="19.899999999999999" thickBot="1">
      <c r="A76" s="11" t="s">
        <v>380</v>
      </c>
      <c r="B76" s="29" t="s">
        <v>381</v>
      </c>
      <c r="C76" s="30" t="s">
        <v>382</v>
      </c>
      <c r="D76" s="30" t="s">
        <v>383</v>
      </c>
    </row>
    <row r="77" spans="1:4" ht="19.899999999999999" thickBot="1">
      <c r="A77" s="11" t="s">
        <v>384</v>
      </c>
      <c r="B77" s="29" t="s">
        <v>385</v>
      </c>
      <c r="C77" s="30" t="s">
        <v>386</v>
      </c>
      <c r="D77" s="30" t="s">
        <v>387</v>
      </c>
    </row>
    <row r="78" spans="1:4" ht="19.899999999999999" thickBot="1">
      <c r="A78" s="11" t="s">
        <v>119</v>
      </c>
      <c r="B78" s="29" t="s">
        <v>388</v>
      </c>
      <c r="C78" s="30" t="s">
        <v>389</v>
      </c>
      <c r="D78" s="30" t="s">
        <v>390</v>
      </c>
    </row>
    <row r="79" spans="1:4" ht="19.899999999999999" thickBot="1">
      <c r="A79" s="11" t="s">
        <v>119</v>
      </c>
      <c r="B79" s="29" t="s">
        <v>121</v>
      </c>
      <c r="C79" s="30" t="s">
        <v>391</v>
      </c>
      <c r="D79" s="30" t="s">
        <v>390</v>
      </c>
    </row>
    <row r="80" spans="1:4" ht="19.899999999999999" thickBot="1">
      <c r="A80" s="11" t="s">
        <v>392</v>
      </c>
      <c r="B80" s="29" t="s">
        <v>393</v>
      </c>
      <c r="C80" s="30" t="s">
        <v>394</v>
      </c>
      <c r="D80" s="30" t="s">
        <v>395</v>
      </c>
    </row>
    <row r="81" spans="1:4" ht="19.899999999999999" thickBot="1">
      <c r="A81" s="11" t="s">
        <v>396</v>
      </c>
      <c r="B81" s="29" t="s">
        <v>397</v>
      </c>
      <c r="C81" s="30" t="s">
        <v>398</v>
      </c>
      <c r="D81" s="30" t="s">
        <v>399</v>
      </c>
    </row>
    <row r="82" spans="1:4" ht="19.899999999999999" thickBot="1">
      <c r="A82" s="11" t="s">
        <v>400</v>
      </c>
      <c r="B82" s="29" t="s">
        <v>401</v>
      </c>
      <c r="C82" s="30" t="s">
        <v>402</v>
      </c>
      <c r="D82" s="30" t="s">
        <v>403</v>
      </c>
    </row>
    <row r="83" spans="1:4" ht="19.899999999999999" thickBot="1">
      <c r="A83" s="11" t="s">
        <v>404</v>
      </c>
      <c r="B83" s="29" t="s">
        <v>405</v>
      </c>
      <c r="C83" s="30" t="s">
        <v>406</v>
      </c>
      <c r="D83" s="30" t="s">
        <v>407</v>
      </c>
    </row>
    <row r="84" spans="1:4" ht="19.899999999999999" thickBot="1">
      <c r="A84" s="11" t="s">
        <v>408</v>
      </c>
      <c r="B84" s="29" t="s">
        <v>409</v>
      </c>
      <c r="C84" s="30" t="s">
        <v>410</v>
      </c>
      <c r="D84" s="30" t="s">
        <v>411</v>
      </c>
    </row>
    <row r="85" spans="1:4" ht="19.899999999999999" thickBot="1">
      <c r="A85" s="11" t="s">
        <v>412</v>
      </c>
      <c r="B85" s="29" t="s">
        <v>413</v>
      </c>
      <c r="C85" s="30" t="s">
        <v>414</v>
      </c>
      <c r="D85" s="30" t="s">
        <v>415</v>
      </c>
    </row>
    <row r="86" spans="1:4" ht="19.899999999999999" thickBot="1">
      <c r="A86" s="11" t="s">
        <v>416</v>
      </c>
      <c r="B86" s="29" t="s">
        <v>417</v>
      </c>
      <c r="C86" s="30" t="s">
        <v>418</v>
      </c>
      <c r="D86" s="30" t="s">
        <v>419</v>
      </c>
    </row>
    <row r="87" spans="1:4" ht="19.899999999999999" thickBot="1">
      <c r="A87" s="11" t="s">
        <v>420</v>
      </c>
      <c r="B87" s="29" t="s">
        <v>421</v>
      </c>
      <c r="C87" s="30" t="s">
        <v>422</v>
      </c>
      <c r="D87" s="30" t="s">
        <v>423</v>
      </c>
    </row>
    <row r="88" spans="1:4" ht="39" thickBot="1">
      <c r="A88" s="11" t="s">
        <v>424</v>
      </c>
      <c r="B88" s="29" t="s">
        <v>425</v>
      </c>
      <c r="C88" s="30" t="s">
        <v>426</v>
      </c>
      <c r="D88" s="30" t="s">
        <v>427</v>
      </c>
    </row>
    <row r="89" spans="1:4" ht="19.899999999999999" thickBot="1">
      <c r="A89" s="11" t="s">
        <v>424</v>
      </c>
      <c r="B89" s="29" t="s">
        <v>428</v>
      </c>
      <c r="C89" s="30" t="s">
        <v>429</v>
      </c>
      <c r="D89" s="30" t="s">
        <v>430</v>
      </c>
    </row>
    <row r="90" spans="1:4" ht="19.899999999999999" thickBot="1">
      <c r="A90" s="11" t="s">
        <v>431</v>
      </c>
      <c r="B90" s="29" t="s">
        <v>432</v>
      </c>
      <c r="C90" s="30" t="s">
        <v>433</v>
      </c>
      <c r="D90" s="30" t="s">
        <v>434</v>
      </c>
    </row>
    <row r="91" spans="1:4" ht="19.899999999999999" thickBot="1">
      <c r="A91" s="11" t="s">
        <v>435</v>
      </c>
      <c r="B91" s="29" t="s">
        <v>436</v>
      </c>
      <c r="C91" s="30" t="s">
        <v>437</v>
      </c>
      <c r="D91" s="30" t="s">
        <v>438</v>
      </c>
    </row>
    <row r="92" spans="1:4" ht="19.899999999999999" thickBot="1">
      <c r="A92" s="11" t="s">
        <v>439</v>
      </c>
      <c r="B92" s="29" t="s">
        <v>440</v>
      </c>
      <c r="C92" s="30" t="s">
        <v>441</v>
      </c>
      <c r="D92" s="30" t="s">
        <v>442</v>
      </c>
    </row>
    <row r="93" spans="1:4" ht="19.899999999999999" thickBot="1">
      <c r="A93" s="11" t="s">
        <v>443</v>
      </c>
      <c r="B93" s="29" t="s">
        <v>444</v>
      </c>
      <c r="C93" s="30" t="s">
        <v>445</v>
      </c>
      <c r="D93" s="30" t="s">
        <v>446</v>
      </c>
    </row>
    <row r="94" spans="1:4" ht="19.899999999999999" thickBot="1">
      <c r="A94" s="11" t="s">
        <v>447</v>
      </c>
      <c r="B94" s="29" t="s">
        <v>448</v>
      </c>
      <c r="C94" s="30" t="s">
        <v>449</v>
      </c>
      <c r="D94" s="30" t="s">
        <v>450</v>
      </c>
    </row>
    <row r="95" spans="1:4" ht="19.899999999999999" thickBot="1">
      <c r="A95" s="11" t="s">
        <v>451</v>
      </c>
      <c r="B95" s="29" t="s">
        <v>452</v>
      </c>
      <c r="C95" s="30" t="s">
        <v>453</v>
      </c>
      <c r="D95" s="30" t="s">
        <v>454</v>
      </c>
    </row>
    <row r="96" spans="1:4" ht="19.899999999999999" thickBot="1">
      <c r="A96" s="11" t="s">
        <v>455</v>
      </c>
      <c r="B96" s="29" t="s">
        <v>456</v>
      </c>
      <c r="C96" s="30" t="s">
        <v>457</v>
      </c>
      <c r="D96" s="30" t="s">
        <v>458</v>
      </c>
    </row>
    <row r="97" spans="1:4" ht="19.899999999999999" thickBot="1">
      <c r="A97" s="11" t="s">
        <v>459</v>
      </c>
      <c r="B97" s="29" t="s">
        <v>460</v>
      </c>
      <c r="C97" s="30" t="s">
        <v>461</v>
      </c>
      <c r="D97" s="30" t="s">
        <v>462</v>
      </c>
    </row>
    <row r="98" spans="1:4" ht="19.899999999999999" thickBot="1">
      <c r="A98" s="11" t="s">
        <v>463</v>
      </c>
      <c r="B98" s="29" t="s">
        <v>464</v>
      </c>
      <c r="C98" s="30" t="s">
        <v>465</v>
      </c>
      <c r="D98" s="30" t="s">
        <v>466</v>
      </c>
    </row>
    <row r="99" spans="1:4" ht="19.899999999999999" thickBot="1">
      <c r="A99" s="11" t="s">
        <v>467</v>
      </c>
      <c r="B99" s="29" t="s">
        <v>468</v>
      </c>
      <c r="C99" s="30" t="s">
        <v>374</v>
      </c>
      <c r="D99" s="30" t="s">
        <v>375</v>
      </c>
    </row>
    <row r="100" spans="1:4" ht="19.899999999999999" thickBot="1">
      <c r="A100" s="11" t="s">
        <v>469</v>
      </c>
      <c r="B100" s="29" t="s">
        <v>470</v>
      </c>
      <c r="C100" s="30" t="s">
        <v>465</v>
      </c>
      <c r="D100" s="30" t="s">
        <v>466</v>
      </c>
    </row>
    <row r="101" spans="1:4" ht="19.899999999999999" thickBot="1">
      <c r="A101" s="11" t="s">
        <v>471</v>
      </c>
      <c r="B101" s="29" t="s">
        <v>472</v>
      </c>
      <c r="C101" s="30" t="s">
        <v>461</v>
      </c>
      <c r="D101" s="30" t="s">
        <v>462</v>
      </c>
    </row>
    <row r="102" spans="1:4" ht="19.899999999999999" thickBot="1">
      <c r="A102" s="11" t="s">
        <v>473</v>
      </c>
      <c r="B102" s="29" t="s">
        <v>474</v>
      </c>
      <c r="C102" s="30" t="s">
        <v>369</v>
      </c>
      <c r="D102" s="30" t="s">
        <v>370</v>
      </c>
    </row>
    <row r="103" spans="1:4" ht="19.899999999999999" thickBot="1">
      <c r="A103" s="11" t="s">
        <v>475</v>
      </c>
      <c r="B103" s="29" t="s">
        <v>476</v>
      </c>
      <c r="C103" s="30" t="s">
        <v>477</v>
      </c>
      <c r="D103" s="30" t="s">
        <v>478</v>
      </c>
    </row>
    <row r="104" spans="1:4" ht="19.899999999999999" thickBot="1">
      <c r="A104" s="11" t="s">
        <v>479</v>
      </c>
      <c r="B104" s="29" t="s">
        <v>480</v>
      </c>
      <c r="C104" s="30" t="s">
        <v>481</v>
      </c>
      <c r="D104" s="30" t="s">
        <v>482</v>
      </c>
    </row>
    <row r="105" spans="1:4" ht="19.899999999999999" thickBot="1">
      <c r="A105" s="11" t="s">
        <v>483</v>
      </c>
      <c r="B105" s="29" t="s">
        <v>484</v>
      </c>
      <c r="C105" s="30" t="s">
        <v>485</v>
      </c>
      <c r="D105" s="30" t="s">
        <v>486</v>
      </c>
    </row>
    <row r="106" spans="1:4" ht="19.899999999999999" thickBot="1">
      <c r="A106" s="11" t="s">
        <v>487</v>
      </c>
      <c r="B106" s="29" t="s">
        <v>488</v>
      </c>
      <c r="C106" s="30" t="s">
        <v>489</v>
      </c>
      <c r="D106" s="30" t="s">
        <v>490</v>
      </c>
    </row>
    <row r="107" spans="1:4" ht="19.899999999999999" thickBot="1">
      <c r="A107" s="11" t="s">
        <v>491</v>
      </c>
      <c r="B107" s="29" t="s">
        <v>492</v>
      </c>
      <c r="C107" s="30" t="s">
        <v>493</v>
      </c>
      <c r="D107" s="30" t="s">
        <v>494</v>
      </c>
    </row>
    <row r="108" spans="1:4" ht="19.899999999999999" thickBot="1">
      <c r="A108" s="11" t="s">
        <v>495</v>
      </c>
      <c r="B108" s="29" t="s">
        <v>496</v>
      </c>
      <c r="C108" s="30" t="s">
        <v>497</v>
      </c>
      <c r="D108" s="30" t="s">
        <v>498</v>
      </c>
    </row>
    <row r="109" spans="1:4" ht="19.899999999999999" thickBot="1">
      <c r="A109" s="11" t="s">
        <v>499</v>
      </c>
      <c r="B109" s="29" t="s">
        <v>500</v>
      </c>
      <c r="C109" s="30" t="s">
        <v>501</v>
      </c>
      <c r="D109" s="30" t="s">
        <v>502</v>
      </c>
    </row>
    <row r="110" spans="1:4" ht="19.899999999999999" thickBot="1">
      <c r="A110" s="11" t="s">
        <v>503</v>
      </c>
      <c r="B110" s="29" t="s">
        <v>504</v>
      </c>
      <c r="C110" s="30" t="s">
        <v>505</v>
      </c>
      <c r="D110" s="30" t="s">
        <v>506</v>
      </c>
    </row>
    <row r="111" spans="1:4" ht="19.899999999999999" thickBot="1">
      <c r="A111" s="11" t="s">
        <v>507</v>
      </c>
      <c r="B111" s="29" t="s">
        <v>508</v>
      </c>
      <c r="C111" s="30" t="s">
        <v>509</v>
      </c>
      <c r="D111" s="30" t="s">
        <v>510</v>
      </c>
    </row>
    <row r="112" spans="1:4" ht="19.899999999999999" thickBot="1">
      <c r="A112" s="11" t="s">
        <v>511</v>
      </c>
      <c r="B112" s="29" t="s">
        <v>512</v>
      </c>
      <c r="C112" s="30" t="s">
        <v>513</v>
      </c>
      <c r="D112" s="30" t="s">
        <v>514</v>
      </c>
    </row>
    <row r="113" spans="1:4" ht="19.899999999999999" thickBot="1">
      <c r="A113" s="11" t="s">
        <v>515</v>
      </c>
      <c r="B113" s="29" t="s">
        <v>516</v>
      </c>
      <c r="C113" s="30" t="s">
        <v>517</v>
      </c>
      <c r="D113" s="30" t="s">
        <v>518</v>
      </c>
    </row>
    <row r="114" spans="1:4" ht="19.899999999999999" thickBot="1">
      <c r="A114" s="11" t="s">
        <v>519</v>
      </c>
      <c r="B114" s="29" t="s">
        <v>520</v>
      </c>
      <c r="C114" s="30" t="s">
        <v>521</v>
      </c>
      <c r="D114" s="30" t="s">
        <v>522</v>
      </c>
    </row>
    <row r="115" spans="1:4" ht="19.899999999999999" thickBot="1">
      <c r="A115" s="11" t="s">
        <v>523</v>
      </c>
      <c r="B115" s="29" t="s">
        <v>524</v>
      </c>
      <c r="C115" s="30" t="s">
        <v>525</v>
      </c>
      <c r="D115" s="30" t="s">
        <v>526</v>
      </c>
    </row>
    <row r="116" spans="1:4" ht="19.899999999999999" thickBot="1">
      <c r="A116" s="11" t="s">
        <v>527</v>
      </c>
      <c r="B116" s="29" t="s">
        <v>528</v>
      </c>
      <c r="C116" s="30" t="s">
        <v>529</v>
      </c>
      <c r="D116" s="30" t="s">
        <v>530</v>
      </c>
    </row>
    <row r="117" spans="1:4" ht="19.899999999999999" thickBot="1">
      <c r="A117" s="11" t="s">
        <v>531</v>
      </c>
      <c r="B117" s="29" t="s">
        <v>532</v>
      </c>
      <c r="C117" s="30" t="s">
        <v>533</v>
      </c>
      <c r="D117" s="30" t="s">
        <v>534</v>
      </c>
    </row>
    <row r="118" spans="1:4" ht="19.899999999999999" thickBot="1">
      <c r="A118" s="11" t="s">
        <v>535</v>
      </c>
      <c r="B118" s="29" t="s">
        <v>536</v>
      </c>
      <c r="C118" s="30" t="s">
        <v>537</v>
      </c>
      <c r="D118" s="30" t="s">
        <v>538</v>
      </c>
    </row>
    <row r="119" spans="1:4" ht="19.899999999999999" thickBot="1">
      <c r="A119" s="11" t="s">
        <v>539</v>
      </c>
      <c r="B119" s="29" t="s">
        <v>540</v>
      </c>
      <c r="C119" s="30" t="s">
        <v>541</v>
      </c>
      <c r="D119" s="30" t="s">
        <v>542</v>
      </c>
    </row>
    <row r="120" spans="1:4" ht="19.899999999999999" thickBot="1">
      <c r="A120" s="11" t="s">
        <v>543</v>
      </c>
      <c r="B120" s="29" t="s">
        <v>544</v>
      </c>
      <c r="C120" s="30" t="s">
        <v>545</v>
      </c>
      <c r="D120" s="30" t="s">
        <v>546</v>
      </c>
    </row>
    <row r="121" spans="1:4" ht="19.899999999999999" thickBot="1">
      <c r="A121" s="11" t="s">
        <v>547</v>
      </c>
      <c r="B121" s="29" t="s">
        <v>548</v>
      </c>
      <c r="C121" s="30" t="s">
        <v>549</v>
      </c>
      <c r="D121" s="30" t="s">
        <v>550</v>
      </c>
    </row>
    <row r="122" spans="1:4" ht="19.899999999999999" thickBot="1">
      <c r="A122" s="11" t="s">
        <v>551</v>
      </c>
      <c r="B122" s="29" t="s">
        <v>552</v>
      </c>
      <c r="C122" s="30" t="s">
        <v>553</v>
      </c>
      <c r="D122" s="30" t="s">
        <v>554</v>
      </c>
    </row>
    <row r="123" spans="1:4" ht="19.899999999999999" thickBot="1">
      <c r="A123" s="11" t="s">
        <v>555</v>
      </c>
      <c r="B123" s="29" t="s">
        <v>556</v>
      </c>
      <c r="C123" s="30" t="s">
        <v>557</v>
      </c>
      <c r="D123" s="30" t="s">
        <v>558</v>
      </c>
    </row>
    <row r="124" spans="1:4" ht="19.899999999999999" thickBot="1">
      <c r="A124" s="11" t="s">
        <v>559</v>
      </c>
      <c r="B124" s="29" t="s">
        <v>560</v>
      </c>
      <c r="C124" s="30" t="s">
        <v>561</v>
      </c>
      <c r="D124" s="30" t="s">
        <v>562</v>
      </c>
    </row>
    <row r="125" spans="1:4" ht="19.899999999999999" thickBot="1">
      <c r="A125" s="11" t="s">
        <v>563</v>
      </c>
      <c r="B125" s="29" t="s">
        <v>564</v>
      </c>
      <c r="C125" s="30" t="s">
        <v>565</v>
      </c>
      <c r="D125" s="30" t="s">
        <v>566</v>
      </c>
    </row>
    <row r="126" spans="1:4" ht="19.899999999999999" thickBot="1">
      <c r="A126" s="11" t="s">
        <v>567</v>
      </c>
      <c r="B126" s="29" t="s">
        <v>568</v>
      </c>
      <c r="C126" s="30" t="s">
        <v>569</v>
      </c>
      <c r="D126" s="30" t="s">
        <v>570</v>
      </c>
    </row>
    <row r="127" spans="1:4" ht="19.899999999999999" thickBot="1">
      <c r="A127" s="11" t="s">
        <v>571</v>
      </c>
      <c r="B127" s="29" t="s">
        <v>572</v>
      </c>
      <c r="C127" s="30" t="s">
        <v>573</v>
      </c>
      <c r="D127" s="30" t="s">
        <v>574</v>
      </c>
    </row>
    <row r="128" spans="1:4" ht="39" thickBot="1">
      <c r="A128" s="11" t="s">
        <v>575</v>
      </c>
      <c r="B128" s="29" t="s">
        <v>576</v>
      </c>
      <c r="C128" s="30" t="s">
        <v>577</v>
      </c>
      <c r="D128" s="30" t="s">
        <v>578</v>
      </c>
    </row>
    <row r="129" spans="1:4" ht="19.899999999999999" thickBot="1">
      <c r="A129" s="11" t="s">
        <v>579</v>
      </c>
      <c r="B129" s="29" t="s">
        <v>580</v>
      </c>
      <c r="C129" s="30" t="s">
        <v>581</v>
      </c>
      <c r="D129" s="30" t="s">
        <v>582</v>
      </c>
    </row>
    <row r="130" spans="1:4" ht="39" thickBot="1">
      <c r="A130" s="11" t="s">
        <v>583</v>
      </c>
      <c r="B130" s="29" t="s">
        <v>584</v>
      </c>
      <c r="C130" s="30" t="s">
        <v>585</v>
      </c>
      <c r="D130" s="30" t="s">
        <v>586</v>
      </c>
    </row>
    <row r="131" spans="1:4" ht="39" thickBot="1">
      <c r="A131" s="11" t="s">
        <v>587</v>
      </c>
      <c r="B131" s="29" t="s">
        <v>588</v>
      </c>
      <c r="C131" s="30" t="s">
        <v>589</v>
      </c>
      <c r="D131" s="30" t="s">
        <v>590</v>
      </c>
    </row>
    <row r="132" spans="1:4" ht="19.899999999999999" thickBot="1">
      <c r="A132" s="11" t="s">
        <v>591</v>
      </c>
      <c r="B132" s="29" t="s">
        <v>592</v>
      </c>
      <c r="C132" s="30" t="s">
        <v>593</v>
      </c>
      <c r="D132" s="30" t="s">
        <v>594</v>
      </c>
    </row>
    <row r="133" spans="1:4" ht="19.899999999999999" thickBot="1">
      <c r="A133" s="11" t="s">
        <v>591</v>
      </c>
      <c r="B133" s="29" t="s">
        <v>595</v>
      </c>
      <c r="C133" s="30" t="s">
        <v>593</v>
      </c>
      <c r="D133" s="30" t="s">
        <v>596</v>
      </c>
    </row>
    <row r="134" spans="1:4" ht="19.899999999999999" thickBot="1">
      <c r="A134" s="11" t="s">
        <v>597</v>
      </c>
      <c r="B134" s="29" t="s">
        <v>598</v>
      </c>
      <c r="C134" s="30" t="s">
        <v>599</v>
      </c>
      <c r="D134" s="30" t="s">
        <v>600</v>
      </c>
    </row>
    <row r="135" spans="1:4" ht="19.899999999999999" thickBot="1">
      <c r="A135" s="11" t="s">
        <v>597</v>
      </c>
      <c r="B135" s="29" t="s">
        <v>601</v>
      </c>
      <c r="C135" s="30" t="s">
        <v>599</v>
      </c>
      <c r="D135" s="30" t="s">
        <v>602</v>
      </c>
    </row>
    <row r="136" spans="1:4" ht="19.899999999999999" thickBot="1">
      <c r="A136" s="11" t="s">
        <v>603</v>
      </c>
      <c r="B136" s="29" t="s">
        <v>604</v>
      </c>
      <c r="C136" s="30" t="s">
        <v>605</v>
      </c>
      <c r="D136" s="30" t="s">
        <v>606</v>
      </c>
    </row>
    <row r="137" spans="1:4" ht="19.899999999999999" thickBot="1">
      <c r="A137" s="11" t="s">
        <v>607</v>
      </c>
      <c r="B137" s="29" t="s">
        <v>608</v>
      </c>
      <c r="C137" s="30" t="s">
        <v>609</v>
      </c>
      <c r="D137" s="30" t="s">
        <v>610</v>
      </c>
    </row>
    <row r="138" spans="1:4" ht="19.899999999999999" thickBot="1">
      <c r="A138" s="11" t="s">
        <v>611</v>
      </c>
      <c r="B138" s="29" t="s">
        <v>612</v>
      </c>
      <c r="C138" s="30" t="s">
        <v>613</v>
      </c>
      <c r="D138" s="30" t="s">
        <v>614</v>
      </c>
    </row>
    <row r="139" spans="1:4" ht="19.899999999999999" thickBot="1">
      <c r="A139" s="11" t="s">
        <v>615</v>
      </c>
      <c r="B139" s="29" t="s">
        <v>616</v>
      </c>
      <c r="C139" s="30" t="s">
        <v>617</v>
      </c>
      <c r="D139" s="30" t="s">
        <v>618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3B0C-736A-4B6B-922D-4AE7BF0504D7}">
  <dimension ref="A1:E33"/>
  <sheetViews>
    <sheetView workbookViewId="0">
      <selection activeCell="B18" sqref="B18"/>
    </sheetView>
  </sheetViews>
  <sheetFormatPr defaultRowHeight="16.5" customHeight="1"/>
  <cols>
    <col min="1" max="1" width="30" style="17" bestFit="1" customWidth="1"/>
    <col min="2" max="2" width="30" style="17" customWidth="1"/>
    <col min="3" max="5" width="12.875" style="17" bestFit="1" customWidth="1"/>
  </cols>
  <sheetData>
    <row r="1" spans="1:5">
      <c r="A1" s="55" t="s">
        <v>619</v>
      </c>
      <c r="B1" s="55" t="s">
        <v>44</v>
      </c>
      <c r="C1" s="63" t="s">
        <v>45</v>
      </c>
      <c r="D1" s="63" t="s">
        <v>46</v>
      </c>
      <c r="E1" s="63" t="s">
        <v>47</v>
      </c>
    </row>
    <row r="2" spans="1:5">
      <c r="A2" s="55" t="s">
        <v>620</v>
      </c>
      <c r="B2" s="55" t="s">
        <v>621</v>
      </c>
      <c r="C2" s="63"/>
      <c r="D2" s="63"/>
      <c r="E2" s="63"/>
    </row>
    <row r="3" spans="1:5">
      <c r="A3" s="55" t="s">
        <v>622</v>
      </c>
      <c r="B3" s="55" t="s">
        <v>623</v>
      </c>
      <c r="C3" s="63"/>
      <c r="D3" s="63"/>
      <c r="E3" s="63"/>
    </row>
    <row r="4" spans="1:5">
      <c r="A4" s="55" t="s">
        <v>624</v>
      </c>
      <c r="B4" s="55" t="s">
        <v>625</v>
      </c>
      <c r="C4" s="63"/>
      <c r="D4" s="63"/>
      <c r="E4" s="63"/>
    </row>
    <row r="5" spans="1:5">
      <c r="A5" s="55" t="s">
        <v>626</v>
      </c>
      <c r="B5" s="55" t="s">
        <v>627</v>
      </c>
      <c r="C5" s="63"/>
      <c r="D5" s="63"/>
      <c r="E5" s="63"/>
    </row>
    <row r="6" spans="1:5">
      <c r="A6" s="55" t="s">
        <v>628</v>
      </c>
      <c r="B6" s="55" t="s">
        <v>629</v>
      </c>
      <c r="C6" s="63"/>
      <c r="D6" s="63"/>
      <c r="E6" s="63"/>
    </row>
    <row r="7" spans="1:5">
      <c r="A7" s="55" t="s">
        <v>630</v>
      </c>
      <c r="B7" s="55" t="s">
        <v>631</v>
      </c>
      <c r="C7" s="63"/>
      <c r="D7" s="63"/>
      <c r="E7" s="63"/>
    </row>
    <row r="8" spans="1:5">
      <c r="A8" s="55" t="s">
        <v>632</v>
      </c>
      <c r="B8" s="55" t="s">
        <v>633</v>
      </c>
      <c r="C8" s="63"/>
      <c r="D8" s="63"/>
      <c r="E8" s="63"/>
    </row>
    <row r="9" spans="1:5">
      <c r="A9" s="55" t="s">
        <v>634</v>
      </c>
      <c r="B9" s="55" t="s">
        <v>635</v>
      </c>
      <c r="C9" s="63"/>
      <c r="D9" s="63"/>
      <c r="E9" s="63"/>
    </row>
    <row r="10" spans="1:5">
      <c r="A10" s="55" t="s">
        <v>636</v>
      </c>
      <c r="B10" s="55" t="s">
        <v>637</v>
      </c>
      <c r="C10" s="63"/>
      <c r="D10" s="63"/>
      <c r="E10" s="63"/>
    </row>
    <row r="11" spans="1:5">
      <c r="A11" s="55" t="s">
        <v>638</v>
      </c>
      <c r="B11" s="55" t="s">
        <v>639</v>
      </c>
      <c r="C11" s="63"/>
      <c r="D11" s="63"/>
      <c r="E11" s="63"/>
    </row>
    <row r="12" spans="1:5">
      <c r="A12" s="55" t="s">
        <v>640</v>
      </c>
      <c r="B12" s="55" t="s">
        <v>641</v>
      </c>
      <c r="C12" s="63"/>
      <c r="D12" s="63"/>
      <c r="E12" s="63"/>
    </row>
    <row r="13" spans="1:5">
      <c r="A13" s="55" t="s">
        <v>642</v>
      </c>
      <c r="B13" s="55" t="s">
        <v>643</v>
      </c>
      <c r="C13" s="63"/>
      <c r="D13" s="63"/>
      <c r="E13" s="63"/>
    </row>
    <row r="14" spans="1:5">
      <c r="A14" s="55" t="s">
        <v>644</v>
      </c>
      <c r="B14" s="55" t="s">
        <v>645</v>
      </c>
      <c r="C14" s="63"/>
      <c r="D14" s="63"/>
      <c r="E14" s="63"/>
    </row>
    <row r="15" spans="1:5">
      <c r="A15" s="55" t="s">
        <v>646</v>
      </c>
      <c r="B15" s="55" t="s">
        <v>647</v>
      </c>
      <c r="C15" s="63"/>
      <c r="D15" s="63"/>
      <c r="E15" s="63"/>
    </row>
    <row r="16" spans="1:5">
      <c r="A16" s="55" t="s">
        <v>648</v>
      </c>
      <c r="B16" s="55" t="s">
        <v>649</v>
      </c>
      <c r="C16" s="63"/>
      <c r="D16" s="63"/>
      <c r="E16" s="63"/>
    </row>
    <row r="17" spans="1:5">
      <c r="A17" s="55" t="s">
        <v>650</v>
      </c>
      <c r="B17" s="55" t="s">
        <v>651</v>
      </c>
      <c r="C17" s="63"/>
      <c r="D17" s="63"/>
      <c r="E17" s="63"/>
    </row>
    <row r="18" spans="1:5" ht="16.5" customHeight="1">
      <c r="A18" s="55" t="s">
        <v>652</v>
      </c>
      <c r="B18" s="55" t="s">
        <v>653</v>
      </c>
      <c r="C18" s="55"/>
      <c r="D18" s="55"/>
      <c r="E18" s="55"/>
    </row>
    <row r="19" spans="1:5" ht="16.5" customHeight="1">
      <c r="A19" s="55" t="s">
        <v>654</v>
      </c>
      <c r="B19" s="55" t="s">
        <v>655</v>
      </c>
      <c r="C19" s="55"/>
      <c r="D19" s="55"/>
      <c r="E19" s="55"/>
    </row>
    <row r="20" spans="1:5" ht="16.5" customHeight="1">
      <c r="A20" s="55" t="s">
        <v>656</v>
      </c>
      <c r="B20" s="55" t="s">
        <v>657</v>
      </c>
      <c r="C20" s="55"/>
      <c r="D20" s="55"/>
      <c r="E20" s="55"/>
    </row>
    <row r="21" spans="1:5" ht="16.5" customHeight="1">
      <c r="A21" s="55" t="s">
        <v>658</v>
      </c>
      <c r="B21" s="55" t="s">
        <v>659</v>
      </c>
      <c r="C21" s="55"/>
      <c r="D21" s="55"/>
      <c r="E21" s="55"/>
    </row>
    <row r="22" spans="1:5" ht="16.5" customHeight="1">
      <c r="A22" s="55" t="s">
        <v>660</v>
      </c>
      <c r="B22" s="55" t="s">
        <v>661</v>
      </c>
      <c r="C22" s="55"/>
      <c r="D22" s="55"/>
      <c r="E22" s="55"/>
    </row>
    <row r="23" spans="1:5" ht="16.5" customHeight="1">
      <c r="A23" s="55" t="s">
        <v>662</v>
      </c>
      <c r="B23" s="55" t="s">
        <v>663</v>
      </c>
      <c r="C23" s="55"/>
      <c r="D23" s="55"/>
      <c r="E23" s="55"/>
    </row>
    <row r="24" spans="1:5" ht="16.5" customHeight="1">
      <c r="A24" s="55" t="s">
        <v>664</v>
      </c>
      <c r="B24" s="55" t="s">
        <v>665</v>
      </c>
      <c r="C24" s="55"/>
      <c r="D24" s="55"/>
      <c r="E24" s="55"/>
    </row>
    <row r="25" spans="1:5" ht="16.5" customHeight="1">
      <c r="A25" s="55" t="s">
        <v>666</v>
      </c>
      <c r="B25" s="58" t="s">
        <v>667</v>
      </c>
      <c r="C25" s="55"/>
      <c r="D25" s="55"/>
      <c r="E25" s="55"/>
    </row>
    <row r="26" spans="1:5" ht="16.5" customHeight="1">
      <c r="A26" s="55" t="s">
        <v>668</v>
      </c>
      <c r="B26" s="55" t="s">
        <v>669</v>
      </c>
      <c r="C26" s="55"/>
      <c r="D26" s="55"/>
      <c r="E26" s="55"/>
    </row>
    <row r="27" spans="1:5" ht="16.5" customHeight="1">
      <c r="A27" s="55" t="s">
        <v>670</v>
      </c>
      <c r="B27" s="55" t="s">
        <v>671</v>
      </c>
      <c r="C27" s="55"/>
      <c r="D27" s="55"/>
      <c r="E27" s="55"/>
    </row>
    <row r="28" spans="1:5" ht="16.5" customHeight="1">
      <c r="A28" s="55" t="s">
        <v>672</v>
      </c>
      <c r="B28" s="55" t="s">
        <v>673</v>
      </c>
      <c r="C28" s="55"/>
      <c r="D28" s="55"/>
      <c r="E28" s="55"/>
    </row>
    <row r="29" spans="1:5" ht="16.5" customHeight="1">
      <c r="A29" s="55" t="s">
        <v>674</v>
      </c>
      <c r="B29" s="55" t="s">
        <v>675</v>
      </c>
      <c r="C29" s="55"/>
      <c r="D29" s="55"/>
      <c r="E29" s="55"/>
    </row>
    <row r="30" spans="1:5" ht="16.5" customHeight="1">
      <c r="A30" s="55" t="s">
        <v>676</v>
      </c>
      <c r="B30" s="55" t="s">
        <v>677</v>
      </c>
      <c r="C30" s="55"/>
      <c r="D30" s="55"/>
      <c r="E30" s="55"/>
    </row>
    <row r="31" spans="1:5" ht="16.5" customHeight="1">
      <c r="A31" s="55" t="s">
        <v>678</v>
      </c>
      <c r="B31" s="55" t="s">
        <v>679</v>
      </c>
      <c r="C31" s="55"/>
      <c r="D31" s="55"/>
      <c r="E31" s="55"/>
    </row>
    <row r="32" spans="1:5" ht="16.5" customHeight="1">
      <c r="A32" s="55" t="s">
        <v>680</v>
      </c>
      <c r="B32" s="55" t="s">
        <v>681</v>
      </c>
      <c r="C32" s="55"/>
      <c r="D32" s="55"/>
      <c r="E32" s="55"/>
    </row>
    <row r="33" spans="1:5" ht="16.5" customHeight="1">
      <c r="A33" s="55" t="s">
        <v>682</v>
      </c>
      <c r="B33" s="55" t="s">
        <v>683</v>
      </c>
      <c r="C33" s="55"/>
      <c r="D33" s="55"/>
      <c r="E33" s="5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17F0-B9C0-4676-ABFD-28BD6585B62C}">
  <dimension ref="A1:F10"/>
  <sheetViews>
    <sheetView workbookViewId="0">
      <selection activeCell="H9" sqref="H9"/>
    </sheetView>
  </sheetViews>
  <sheetFormatPr defaultRowHeight="19.149999999999999"/>
  <cols>
    <col min="1" max="2" width="14.75" style="11" customWidth="1"/>
    <col min="3" max="3" width="21.5" style="11" bestFit="1" customWidth="1"/>
    <col min="4" max="4" width="12" style="11" bestFit="1" customWidth="1"/>
    <col min="5" max="5" width="14.75" style="11" customWidth="1"/>
    <col min="6" max="6" width="10.25" customWidth="1"/>
  </cols>
  <sheetData>
    <row r="1" spans="1:6">
      <c r="A1" s="13" t="s">
        <v>684</v>
      </c>
      <c r="B1" s="14" t="s">
        <v>685</v>
      </c>
      <c r="C1" s="14" t="s">
        <v>29</v>
      </c>
      <c r="D1" s="14" t="s">
        <v>686</v>
      </c>
      <c r="E1" s="52" t="s">
        <v>687</v>
      </c>
      <c r="F1" s="52" t="s">
        <v>688</v>
      </c>
    </row>
    <row r="2" spans="1:6">
      <c r="A2" s="15">
        <f>Report!$M6</f>
        <v>0</v>
      </c>
      <c r="B2" s="12" t="str">
        <f>LEFT(Report!$I6,2)</f>
        <v/>
      </c>
      <c r="C2" s="12">
        <f>IFERROR(Report!$F6,"")</f>
        <v>0</v>
      </c>
      <c r="D2" s="16" t="str">
        <f>IFERROR(IF($B2="M1",A2+F2,IF(ISNUMBER(MATCH($C2,data!$W$1:$W$3,0)),WORKDAY($A2,VLOOKUP(B:B,data!$W:$X,2,0),data!$Y$1:$Y$5),WORKDAY($A2,IF(ISNUMBER(MATCH($B2,data!$P:$P,0)),VLOOKUP($B2,data!$P:$R,3,0)),data!$Y$1:$Y$5))),"")</f>
        <v/>
      </c>
      <c r="E2" s="53" t="str">
        <f>IFERROR(IF(ISNUMBER(MATCH($C2,data!$W$1:$W$3,0)),WORKDAY($A2,VLOOKUP(C:C,data!$W:$X,2,0),data!$Y$1:$Y$5),WORKDAY($A2,IF(ISNUMBER(MATCH($B2,data!$P:$P,0)),VLOOKUP($B2,data!$P:$R,3,0)),data!$Y$1:$Y$5)),"")</f>
        <v/>
      </c>
      <c r="F2" s="54" t="str">
        <f>IFERROR(IF(ISNUMBER(MATCH($C2, data!$W$1:$W$3, 0)), $A2 + VLOOKUP(C:C, data!$W:$X, 2, 0), IF($B2 = "M1", VLOOKUP($B2, data!$P:$R, 3, 0),  VLOOKUP($B2, data!$P:$R, 3, 0))),"")</f>
        <v/>
      </c>
    </row>
    <row r="3" spans="1:6">
      <c r="A3" s="15">
        <f>Report!$M7</f>
        <v>0</v>
      </c>
      <c r="B3" s="12" t="str">
        <f>LEFT(Report!$I7,2)</f>
        <v/>
      </c>
      <c r="C3" s="12">
        <f>IFERROR(Report!$F7,"")</f>
        <v>0</v>
      </c>
      <c r="D3" s="16" t="str">
        <f>IFERROR(IF($B3="M1",A3+F3,IF(ISNUMBER(MATCH($C3,data!$W$1:$W$3,0)),WORKDAY($A3,VLOOKUP(B:B,data!$W:$X,2,0),data!$Y$1:$Y$5),WORKDAY($A3,IF(ISNUMBER(MATCH($B3,data!$P:$P,0)),VLOOKUP($B3,data!$P:$R,3,0)),data!$Y$1:$Y$5))),"")</f>
        <v/>
      </c>
      <c r="E3" s="53" t="str">
        <f>IFERROR(IF(ISNUMBER(MATCH($C3,data!$W$1:$W$3,0)),WORKDAY($A3,VLOOKUP(C:C,data!$W:$X,2,0),data!$Y$1:$Y$5),WORKDAY($A3,IF(ISNUMBER(MATCH($B3,data!$P:$P,0)),VLOOKUP($B3,data!$P:$R,3,0)),data!$Y$1:$Y$5)),"")</f>
        <v/>
      </c>
      <c r="F3" s="54" t="str">
        <f>IFERROR(IF(ISNUMBER(MATCH($C3, data!$W$1:$W$3, 0)), $A3 + VLOOKUP(C:C, data!$W:$X, 2, 0), IF($B3 = "M1", VLOOKUP($B3, data!$P:$R, 3, 0),  VLOOKUP($B3, data!$P:$R, 3, 0))),"")</f>
        <v/>
      </c>
    </row>
    <row r="4" spans="1:6">
      <c r="A4" s="15">
        <f>Report!$M8</f>
        <v>0</v>
      </c>
      <c r="B4" s="12" t="str">
        <f>LEFT(Report!$I8,2)</f>
        <v/>
      </c>
      <c r="C4" s="12">
        <f>IFERROR(Report!$F8,"")</f>
        <v>0</v>
      </c>
      <c r="D4" s="16" t="str">
        <f>IFERROR(IF($B4="M1",A4+F4,IF(ISNUMBER(MATCH($C4,data!$W$1:$W$3,0)),WORKDAY($A4,VLOOKUP(B:B,data!$W:$X,2,0),data!$Y$1:$Y$5),WORKDAY($A4,IF(ISNUMBER(MATCH($B4,data!$P:$P,0)),VLOOKUP($B4,data!$P:$R,3,0)),data!$Y$1:$Y$5))),"")</f>
        <v/>
      </c>
      <c r="E4" s="53" t="str">
        <f>IFERROR(IF(ISNUMBER(MATCH($C4,data!$W$1:$W$3,0)),WORKDAY($A4,VLOOKUP(C:C,data!$W:$X,2,0),data!$Y$1:$Y$5),WORKDAY($A4,IF(ISNUMBER(MATCH($B4,data!$P:$P,0)),VLOOKUP($B4,data!$P:$R,3,0)),data!$Y$1:$Y$5)),"")</f>
        <v/>
      </c>
      <c r="F4" s="54" t="str">
        <f>IFERROR(IF(ISNUMBER(MATCH($C4, data!$W$1:$W$3, 0)), $A4 + VLOOKUP(C:C, data!$W:$X, 2, 0), IF($B4 = "M1", VLOOKUP($B4, data!$P:$R, 3, 0),  VLOOKUP($B4, data!$P:$R, 3, 0))),"")</f>
        <v/>
      </c>
    </row>
    <row r="5" spans="1:6">
      <c r="A5" s="15">
        <f>Report!$M9</f>
        <v>0</v>
      </c>
      <c r="B5" s="12" t="str">
        <f>LEFT(Report!$I9,2)</f>
        <v/>
      </c>
      <c r="C5" s="12">
        <f>IFERROR(Report!$F9,"")</f>
        <v>0</v>
      </c>
      <c r="D5" s="16" t="str">
        <f>IFERROR(IF($B5="M1",A5+F5,IF(ISNUMBER(MATCH($C5,data!$W$1:$W$3,0)),WORKDAY($A5,VLOOKUP(B:B,data!$W:$X,2,0),data!$Y$1:$Y$5),WORKDAY($A5,IF(ISNUMBER(MATCH($B5,data!$P:$P,0)),VLOOKUP($B5,data!$P:$R,3,0)),data!$Y$1:$Y$5))),"")</f>
        <v/>
      </c>
      <c r="E5" s="53" t="str">
        <f>IFERROR(IF(ISNUMBER(MATCH($C5,data!$W$1:$W$3,0)),WORKDAY($A5,VLOOKUP(C:C,data!$W:$X,2,0),data!$Y$1:$Y$5),WORKDAY($A5,IF(ISNUMBER(MATCH($B5,data!$P:$P,0)),VLOOKUP($B5,data!$P:$R,3,0)),data!$Y$1:$Y$5)),"")</f>
        <v/>
      </c>
      <c r="F5" s="54" t="str">
        <f>IFERROR(IF(ISNUMBER(MATCH($C5, data!$W$1:$W$3, 0)), $A5 + VLOOKUP(C:C, data!$W:$X, 2, 0), IF($B5 = "M1", VLOOKUP($B5, data!$P:$R, 3, 0),  VLOOKUP($B5, data!$P:$R, 3, 0))),"")</f>
        <v/>
      </c>
    </row>
    <row r="6" spans="1:6">
      <c r="A6" s="15">
        <f>Report!$M10</f>
        <v>0</v>
      </c>
      <c r="B6" s="12" t="str">
        <f>LEFT(Report!$I10,2)</f>
        <v/>
      </c>
      <c r="C6" s="12">
        <f>IFERROR(Report!$F10,"")</f>
        <v>0</v>
      </c>
      <c r="D6" s="16" t="str">
        <f>IFERROR(IF($B6="M1",A6+F6,IF(ISNUMBER(MATCH($C6,data!$W$1:$W$3,0)),WORKDAY($A6,VLOOKUP(B:B,data!$W:$X,2,0),data!$Y$1:$Y$5),WORKDAY($A6,IF(ISNUMBER(MATCH($B6,data!$P:$P,0)),VLOOKUP($B6,data!$P:$R,3,0)),data!$Y$1:$Y$5))),"")</f>
        <v/>
      </c>
      <c r="E6" s="53" t="str">
        <f>IFERROR(IF(ISNUMBER(MATCH($C6,data!$W$1:$W$3,0)),WORKDAY($A6,VLOOKUP(C:C,data!$W:$X,2,0),data!$Y$1:$Y$5),WORKDAY($A6,IF(ISNUMBER(MATCH($B6,data!$P:$P,0)),VLOOKUP($B6,data!$P:$R,3,0)),data!$Y$1:$Y$5)),"")</f>
        <v/>
      </c>
      <c r="F6" s="54" t="str">
        <f>IFERROR(IF(ISNUMBER(MATCH($C6, data!$W$1:$W$3, 0)), $A6 + VLOOKUP(C:C, data!$W:$X, 2, 0), IF($B6 = "M1", VLOOKUP($B6, data!$P:$R, 3, 0),  VLOOKUP($B6, data!$P:$R, 3, 0))),"")</f>
        <v/>
      </c>
    </row>
    <row r="7" spans="1:6">
      <c r="A7" s="15">
        <f>Report!$M11</f>
        <v>0</v>
      </c>
      <c r="B7" s="12" t="str">
        <f>LEFT(Report!$I11,2)</f>
        <v/>
      </c>
      <c r="C7" s="12">
        <f>IFERROR(Report!$F11,"")</f>
        <v>0</v>
      </c>
      <c r="D7" s="16" t="str">
        <f>IFERROR(IF($B7="M1",A7+F7,IF(ISNUMBER(MATCH($C7,data!$W$1:$W$3,0)),WORKDAY($A7,VLOOKUP(B:B,data!$W:$X,2,0),data!$Y$1:$Y$5),WORKDAY($A7,IF(ISNUMBER(MATCH($B7,data!$P:$P,0)),VLOOKUP($B7,data!$P:$R,3,0)),data!$Y$1:$Y$5))),"")</f>
        <v/>
      </c>
      <c r="E7" s="53" t="str">
        <f>IFERROR(IF(ISNUMBER(MATCH($C7,data!$W$1:$W$3,0)),WORKDAY($A7,VLOOKUP(C:C,data!$W:$X,2,0),data!$Y$1:$Y$5),WORKDAY($A7,IF(ISNUMBER(MATCH($B7,data!$P:$P,0)),VLOOKUP($B7,data!$P:$R,3,0)),data!$Y$1:$Y$5)),"")</f>
        <v/>
      </c>
      <c r="F7" s="54" t="str">
        <f>IFERROR(IF(ISNUMBER(MATCH($C7, data!$W$1:$W$3, 0)), $A7 + VLOOKUP(C:C, data!$W:$X, 2, 0), IF($B7 = "M1", VLOOKUP($B7, data!$P:$R, 3, 0),  VLOOKUP($B7, data!$P:$R, 3, 0))),"")</f>
        <v/>
      </c>
    </row>
    <row r="8" spans="1:6">
      <c r="A8" s="15">
        <f>Report!$M12</f>
        <v>0</v>
      </c>
      <c r="B8" s="12" t="str">
        <f>LEFT(Report!$I12,2)</f>
        <v/>
      </c>
      <c r="C8" s="12">
        <f>IFERROR(Report!$F12,"")</f>
        <v>0</v>
      </c>
      <c r="D8" s="16" t="str">
        <f>IFERROR(IF($B8="M1",A8+F8,IF(ISNUMBER(MATCH($C8,data!$W$1:$W$3,0)),WORKDAY($A8,VLOOKUP(B:B,data!$W:$X,2,0),data!$Y$1:$Y$5),WORKDAY($A8,IF(ISNUMBER(MATCH($B8,data!$P:$P,0)),VLOOKUP($B8,data!$P:$R,3,0)),data!$Y$1:$Y$5))),"")</f>
        <v/>
      </c>
      <c r="E8" s="53" t="str">
        <f>IFERROR(IF(ISNUMBER(MATCH($C8,data!$W$1:$W$3,0)),WORKDAY($A8,VLOOKUP(C:C,data!$W:$X,2,0),data!$Y$1:$Y$5),WORKDAY($A8,IF(ISNUMBER(MATCH($B8,data!$P:$P,0)),VLOOKUP($B8,data!$P:$R,3,0)),data!$Y$1:$Y$5)),"")</f>
        <v/>
      </c>
      <c r="F8" s="54" t="str">
        <f>IFERROR(IF(ISNUMBER(MATCH($C8, data!$W$1:$W$3, 0)), $A8 + VLOOKUP(C:C, data!$W:$X, 2, 0), IF($B8 = "M1", VLOOKUP($B8, data!$P:$R, 3, 0),  VLOOKUP($B8, data!$P:$R, 3, 0))),"")</f>
        <v/>
      </c>
    </row>
    <row r="9" spans="1:6">
      <c r="A9" s="15">
        <f>Report!$M13</f>
        <v>0</v>
      </c>
      <c r="B9" s="12" t="str">
        <f>LEFT(Report!$I13,2)</f>
        <v/>
      </c>
      <c r="C9" s="12">
        <f>IFERROR(Report!$F13,"")</f>
        <v>0</v>
      </c>
      <c r="D9" s="16" t="str">
        <f>IFERROR(IF($B9="M1",A9+F9,IF(ISNUMBER(MATCH($C9,data!$W$1:$W$3,0)),WORKDAY($A9,VLOOKUP(B:B,data!$W:$X,2,0),data!$Y$1:$Y$5),WORKDAY($A9,IF(ISNUMBER(MATCH($B9,data!$P:$P,0)),VLOOKUP($B9,data!$P:$R,3,0)),data!$Y$1:$Y$5))),"")</f>
        <v/>
      </c>
      <c r="E9" s="53" t="str">
        <f>IFERROR(IF(ISNUMBER(MATCH($C9,data!$W$1:$W$3,0)),WORKDAY($A9,VLOOKUP(C:C,data!$W:$X,2,0),data!$Y$1:$Y$5),WORKDAY($A9,IF(ISNUMBER(MATCH($B9,data!$P:$P,0)),VLOOKUP($B9,data!$P:$R,3,0)),data!$Y$1:$Y$5)),"")</f>
        <v/>
      </c>
      <c r="F9" s="54" t="str">
        <f>IFERROR(IF(ISNUMBER(MATCH($C9, data!$W$1:$W$3, 0)), $A9 + VLOOKUP(C:C, data!$W:$X, 2, 0), IF($B9 = "M1", VLOOKUP($B9, data!$P:$R, 3, 0),  VLOOKUP($B9, data!$P:$R, 3, 0))),"")</f>
        <v/>
      </c>
    </row>
    <row r="10" spans="1:6">
      <c r="A10" s="15">
        <f>Report!$M14</f>
        <v>0</v>
      </c>
      <c r="B10" s="12" t="str">
        <f>LEFT(Report!$I14,2)</f>
        <v/>
      </c>
      <c r="C10" s="12">
        <f>IFERROR(Report!$F14,"")</f>
        <v>0</v>
      </c>
      <c r="D10" s="16" t="str">
        <f>IFERROR(IF($B10="M1",A10+F10,IF(ISNUMBER(MATCH($C10,data!$W$1:$W$3,0)),WORKDAY($A10,VLOOKUP(B:B,data!$W:$X,2,0),data!$Y$1:$Y$5),WORKDAY($A10,IF(ISNUMBER(MATCH($B10,data!$P:$P,0)),VLOOKUP($B10,data!$P:$R,3,0)),data!$Y$1:$Y$5))),"")</f>
        <v/>
      </c>
      <c r="E10" s="53" t="str">
        <f>IFERROR(IF(ISNUMBER(MATCH($C10,data!$W$1:$W$3,0)),WORKDAY($A10,VLOOKUP(C:C,data!$W:$X,2,0),data!$Y$1:$Y$5),WORKDAY($A10,IF(ISNUMBER(MATCH($B10,data!$P:$P,0)),VLOOKUP($B10,data!$P:$R,3,0)),data!$Y$1:$Y$5)),"")</f>
        <v/>
      </c>
      <c r="F10" s="54" t="str">
        <f>IFERROR(IF(ISNUMBER(MATCH($C10, data!$W$1:$W$3, 0)), $A10 + VLOOKUP(C:C, data!$W:$X, 2, 0), IF($B10 = "M1", VLOOKUP($B10, data!$P:$R, 3, 0),  VLOOKUP($B10, data!$P:$R, 3, 0))),"")</f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11A9-1609-4B6A-99B7-2E4DFA8D91D3}">
  <dimension ref="A1:L113"/>
  <sheetViews>
    <sheetView topLeftCell="A25" zoomScaleNormal="100" workbookViewId="0">
      <selection activeCell="I34" sqref="I32:I34"/>
    </sheetView>
  </sheetViews>
  <sheetFormatPr defaultRowHeight="16.149999999999999"/>
  <cols>
    <col min="1" max="1" width="5.25" style="2" customWidth="1"/>
    <col min="2" max="2" width="21.125" style="2" bestFit="1" customWidth="1"/>
    <col min="5" max="5" width="32" style="4" bestFit="1" customWidth="1"/>
    <col min="9" max="9" width="18.5" bestFit="1" customWidth="1"/>
    <col min="12" max="12" width="10.125" customWidth="1"/>
  </cols>
  <sheetData>
    <row r="1" spans="1:12" ht="16.899999999999999" thickBot="1">
      <c r="A1" s="1" t="s">
        <v>689</v>
      </c>
      <c r="B1" s="1" t="s">
        <v>690</v>
      </c>
      <c r="L1" s="1" t="s">
        <v>691</v>
      </c>
    </row>
    <row r="2" spans="1:12" ht="16.899999999999999" thickBot="1">
      <c r="A2" s="1">
        <v>1</v>
      </c>
      <c r="B2" s="1" t="s">
        <v>692</v>
      </c>
      <c r="L2" s="9">
        <v>45386</v>
      </c>
    </row>
    <row r="3" spans="1:12" ht="16.899999999999999" thickBot="1">
      <c r="A3" s="1">
        <v>2</v>
      </c>
      <c r="B3" s="1" t="s">
        <v>693</v>
      </c>
      <c r="L3" s="9">
        <v>45387</v>
      </c>
    </row>
    <row r="4" spans="1:12" ht="16.899999999999999" thickBot="1">
      <c r="A4" s="1">
        <v>3</v>
      </c>
      <c r="B4" s="1" t="s">
        <v>694</v>
      </c>
      <c r="L4" s="9">
        <v>45463</v>
      </c>
    </row>
    <row r="5" spans="1:12">
      <c r="L5" s="9">
        <v>45552</v>
      </c>
    </row>
    <row r="6" spans="1:12" ht="16.899999999999999" thickBot="1">
      <c r="L6" s="9">
        <v>45575</v>
      </c>
    </row>
    <row r="7" spans="1:12" ht="16.899999999999999" thickBot="1">
      <c r="A7" s="1" t="s">
        <v>695</v>
      </c>
      <c r="B7" s="1" t="s">
        <v>695</v>
      </c>
      <c r="D7" s="1" t="s">
        <v>696</v>
      </c>
      <c r="E7" s="1" t="s">
        <v>696</v>
      </c>
      <c r="F7" s="1" t="s">
        <v>697</v>
      </c>
      <c r="G7" s="1" t="s">
        <v>698</v>
      </c>
      <c r="H7" s="7"/>
      <c r="I7" s="1" t="s">
        <v>699</v>
      </c>
      <c r="J7" s="1" t="s">
        <v>697</v>
      </c>
      <c r="K7" s="1" t="s">
        <v>698</v>
      </c>
    </row>
    <row r="8" spans="1:12" ht="24.6" thickBot="1">
      <c r="A8" s="1">
        <v>1</v>
      </c>
      <c r="B8" s="1" t="s">
        <v>700</v>
      </c>
      <c r="D8" s="1" t="s">
        <v>701</v>
      </c>
      <c r="E8" s="5" t="s">
        <v>702</v>
      </c>
      <c r="F8" s="1"/>
      <c r="G8" s="1">
        <v>6</v>
      </c>
      <c r="H8" s="7"/>
      <c r="I8" s="1" t="s">
        <v>703</v>
      </c>
      <c r="J8" s="1"/>
      <c r="K8" s="1">
        <v>6</v>
      </c>
    </row>
    <row r="9" spans="1:12" ht="24.6" thickBot="1">
      <c r="A9" s="1">
        <v>2</v>
      </c>
      <c r="B9" s="1" t="s">
        <v>704</v>
      </c>
      <c r="D9" s="1" t="s">
        <v>701</v>
      </c>
      <c r="E9" s="5" t="s">
        <v>705</v>
      </c>
      <c r="F9" s="1"/>
      <c r="G9" s="1">
        <v>6</v>
      </c>
      <c r="H9" s="7"/>
      <c r="I9" s="1" t="s">
        <v>706</v>
      </c>
      <c r="J9" s="1">
        <v>5</v>
      </c>
      <c r="K9" s="1"/>
    </row>
    <row r="10" spans="1:12" ht="16.899999999999999" thickBot="1">
      <c r="A10" s="1">
        <v>3</v>
      </c>
      <c r="B10" s="1" t="s">
        <v>707</v>
      </c>
      <c r="D10" s="1" t="s">
        <v>701</v>
      </c>
      <c r="E10" s="5" t="s">
        <v>708</v>
      </c>
      <c r="F10" s="1"/>
      <c r="G10" s="1">
        <v>6</v>
      </c>
      <c r="H10" s="7"/>
      <c r="I10" s="1" t="s">
        <v>709</v>
      </c>
      <c r="J10" s="1">
        <v>10</v>
      </c>
      <c r="K10" s="1"/>
    </row>
    <row r="11" spans="1:12" ht="16.899999999999999" thickBot="1">
      <c r="A11" s="1">
        <v>4</v>
      </c>
      <c r="B11" s="1" t="s">
        <v>710</v>
      </c>
      <c r="D11" s="1" t="s">
        <v>711</v>
      </c>
      <c r="E11" s="5" t="s">
        <v>712</v>
      </c>
      <c r="F11" s="1">
        <v>5</v>
      </c>
      <c r="G11" s="5"/>
      <c r="H11" s="8"/>
      <c r="I11" s="1" t="s">
        <v>713</v>
      </c>
      <c r="J11" s="1">
        <v>15</v>
      </c>
      <c r="K11" s="1"/>
    </row>
    <row r="12" spans="1:12" ht="16.899999999999999" thickBot="1">
      <c r="A12" s="1">
        <v>5</v>
      </c>
      <c r="B12" s="1" t="s">
        <v>714</v>
      </c>
      <c r="D12" s="1" t="s">
        <v>711</v>
      </c>
      <c r="E12" s="5" t="s">
        <v>715</v>
      </c>
      <c r="F12" s="1">
        <v>5</v>
      </c>
      <c r="G12" s="5"/>
      <c r="H12" s="8"/>
      <c r="I12" s="1" t="s">
        <v>716</v>
      </c>
      <c r="J12" s="1">
        <v>15</v>
      </c>
      <c r="K12" s="1"/>
    </row>
    <row r="13" spans="1:12" ht="16.899999999999999" thickBot="1">
      <c r="A13" s="1">
        <v>6</v>
      </c>
      <c r="B13" s="1" t="s">
        <v>717</v>
      </c>
      <c r="D13" s="1" t="s">
        <v>718</v>
      </c>
      <c r="E13" s="5" t="s">
        <v>719</v>
      </c>
      <c r="F13" s="1">
        <v>10</v>
      </c>
      <c r="G13" s="5"/>
      <c r="H13" s="8"/>
      <c r="I13" s="1" t="s">
        <v>720</v>
      </c>
      <c r="J13" s="1">
        <v>15</v>
      </c>
      <c r="K13" s="1"/>
    </row>
    <row r="14" spans="1:12" ht="16.899999999999999" thickBot="1">
      <c r="A14" s="1">
        <v>7</v>
      </c>
      <c r="B14" s="1" t="s">
        <v>721</v>
      </c>
      <c r="D14" s="1" t="s">
        <v>722</v>
      </c>
      <c r="E14" s="5" t="s">
        <v>723</v>
      </c>
      <c r="F14" s="1">
        <v>15</v>
      </c>
      <c r="G14" s="5"/>
      <c r="H14" s="8"/>
      <c r="I14" s="1" t="s">
        <v>724</v>
      </c>
      <c r="J14" s="1">
        <v>10</v>
      </c>
      <c r="K14" s="1"/>
    </row>
    <row r="15" spans="1:12" ht="24.6" thickBot="1">
      <c r="A15" s="1">
        <v>8</v>
      </c>
      <c r="B15" s="1" t="s">
        <v>725</v>
      </c>
      <c r="D15" s="1" t="s">
        <v>722</v>
      </c>
      <c r="E15" s="5" t="s">
        <v>726</v>
      </c>
      <c r="F15" s="1">
        <v>15</v>
      </c>
      <c r="G15" s="5"/>
      <c r="H15" s="8"/>
      <c r="I15" s="1" t="s">
        <v>727</v>
      </c>
      <c r="J15" s="1">
        <v>10</v>
      </c>
      <c r="K15" s="1"/>
    </row>
    <row r="16" spans="1:12" ht="24.6" thickBot="1">
      <c r="A16" s="1">
        <v>9</v>
      </c>
      <c r="B16" s="1" t="s">
        <v>728</v>
      </c>
      <c r="D16" s="1" t="s">
        <v>722</v>
      </c>
      <c r="E16" s="5" t="s">
        <v>729</v>
      </c>
      <c r="F16" s="1">
        <v>15</v>
      </c>
      <c r="G16" s="5"/>
      <c r="H16" s="8"/>
      <c r="I16" s="1" t="s">
        <v>730</v>
      </c>
      <c r="J16" s="1">
        <v>10</v>
      </c>
      <c r="K16" s="1"/>
    </row>
    <row r="17" spans="1:11" ht="16.899999999999999" thickBot="1">
      <c r="A17" s="1">
        <v>10</v>
      </c>
      <c r="B17" s="1" t="s">
        <v>731</v>
      </c>
      <c r="D17" s="1" t="s">
        <v>722</v>
      </c>
      <c r="E17" s="5" t="s">
        <v>732</v>
      </c>
      <c r="F17" s="1">
        <v>15</v>
      </c>
      <c r="G17" s="5"/>
      <c r="H17" s="8"/>
      <c r="I17" s="1" t="s">
        <v>733</v>
      </c>
      <c r="J17" s="1">
        <v>20</v>
      </c>
      <c r="K17" s="1"/>
    </row>
    <row r="18" spans="1:11" ht="16.899999999999999" thickBot="1">
      <c r="A18" s="1">
        <v>11</v>
      </c>
      <c r="B18" s="1" t="s">
        <v>734</v>
      </c>
      <c r="D18" s="1" t="s">
        <v>722</v>
      </c>
      <c r="E18" s="5" t="s">
        <v>735</v>
      </c>
      <c r="F18" s="1">
        <v>15</v>
      </c>
      <c r="G18" s="5"/>
      <c r="H18" s="8"/>
      <c r="I18" s="1" t="s">
        <v>736</v>
      </c>
      <c r="J18" s="1">
        <v>20</v>
      </c>
      <c r="K18" s="1"/>
    </row>
    <row r="19" spans="1:11" ht="16.899999999999999" thickBot="1">
      <c r="A19" s="1">
        <v>12</v>
      </c>
      <c r="B19" s="1" t="s">
        <v>737</v>
      </c>
      <c r="D19" s="1" t="s">
        <v>722</v>
      </c>
      <c r="E19" s="5" t="s">
        <v>738</v>
      </c>
      <c r="F19" s="1">
        <v>15</v>
      </c>
      <c r="G19" s="5"/>
      <c r="H19" s="8"/>
      <c r="I19" s="1" t="s">
        <v>739</v>
      </c>
      <c r="J19" s="1">
        <v>20</v>
      </c>
      <c r="K19" s="1"/>
    </row>
    <row r="20" spans="1:11" ht="16.899999999999999" thickBot="1">
      <c r="A20" s="1">
        <v>13</v>
      </c>
      <c r="B20" s="1" t="s">
        <v>740</v>
      </c>
      <c r="D20" s="1" t="s">
        <v>722</v>
      </c>
      <c r="E20" s="5" t="s">
        <v>741</v>
      </c>
      <c r="F20" s="1">
        <v>15</v>
      </c>
      <c r="G20" s="5"/>
      <c r="H20" s="8"/>
      <c r="I20" s="1" t="s">
        <v>742</v>
      </c>
      <c r="J20" s="1">
        <v>20</v>
      </c>
      <c r="K20" s="1"/>
    </row>
    <row r="21" spans="1:11" ht="24.6" thickBot="1">
      <c r="A21" s="1">
        <v>14</v>
      </c>
      <c r="B21" s="1" t="s">
        <v>743</v>
      </c>
      <c r="D21" s="1" t="s">
        <v>722</v>
      </c>
      <c r="E21" s="5" t="s">
        <v>744</v>
      </c>
      <c r="F21" s="1">
        <v>15</v>
      </c>
      <c r="G21" s="5"/>
      <c r="H21" s="8"/>
      <c r="I21" s="1" t="s">
        <v>745</v>
      </c>
      <c r="J21" s="1">
        <v>20</v>
      </c>
      <c r="K21" s="1"/>
    </row>
    <row r="22" spans="1:11" ht="24.6" thickBot="1">
      <c r="A22" s="1">
        <v>15</v>
      </c>
      <c r="B22" s="1" t="s">
        <v>746</v>
      </c>
      <c r="D22" s="1" t="s">
        <v>722</v>
      </c>
      <c r="E22" s="5" t="s">
        <v>747</v>
      </c>
      <c r="F22" s="1">
        <v>15</v>
      </c>
      <c r="G22" s="5"/>
      <c r="H22" s="8"/>
      <c r="I22" s="6"/>
      <c r="J22" s="6"/>
      <c r="K22" s="6"/>
    </row>
    <row r="23" spans="1:11" ht="16.899999999999999" thickBot="1">
      <c r="A23" s="1">
        <v>16</v>
      </c>
      <c r="B23" s="1" t="s">
        <v>748</v>
      </c>
      <c r="D23" s="1" t="s">
        <v>749</v>
      </c>
      <c r="E23" s="5" t="s">
        <v>750</v>
      </c>
      <c r="F23" s="1">
        <v>15</v>
      </c>
      <c r="G23" s="5"/>
      <c r="H23" s="8"/>
      <c r="I23" s="6"/>
      <c r="J23" s="6"/>
      <c r="K23" s="6"/>
    </row>
    <row r="24" spans="1:11" ht="24.6" thickBot="1">
      <c r="A24" s="1">
        <v>17</v>
      </c>
      <c r="B24" s="1" t="s">
        <v>751</v>
      </c>
      <c r="D24" s="1" t="s">
        <v>749</v>
      </c>
      <c r="E24" s="5" t="s">
        <v>752</v>
      </c>
      <c r="F24" s="1">
        <v>15</v>
      </c>
      <c r="G24" s="5"/>
      <c r="H24" s="8"/>
      <c r="I24" s="6"/>
      <c r="J24" s="6"/>
      <c r="K24" s="6"/>
    </row>
    <row r="25" spans="1:11" ht="16.899999999999999" thickBot="1">
      <c r="D25" s="1" t="s">
        <v>749</v>
      </c>
      <c r="E25" s="5" t="s">
        <v>753</v>
      </c>
      <c r="F25" s="1">
        <v>15</v>
      </c>
      <c r="G25" s="5"/>
      <c r="H25" s="8"/>
      <c r="I25" s="6"/>
      <c r="J25" s="6"/>
      <c r="K25" s="6"/>
    </row>
    <row r="26" spans="1:11" ht="16.899999999999999" thickBot="1">
      <c r="D26" s="1" t="s">
        <v>749</v>
      </c>
      <c r="E26" s="5" t="s">
        <v>754</v>
      </c>
      <c r="F26" s="1">
        <v>15</v>
      </c>
      <c r="G26" s="5"/>
      <c r="H26" s="8"/>
      <c r="I26" s="6"/>
      <c r="J26" s="6"/>
      <c r="K26" s="6"/>
    </row>
    <row r="27" spans="1:11" ht="24.6" thickBot="1">
      <c r="A27" s="1" t="s">
        <v>755</v>
      </c>
      <c r="B27" s="1" t="s">
        <v>755</v>
      </c>
      <c r="D27" s="1" t="s">
        <v>756</v>
      </c>
      <c r="E27" s="5" t="s">
        <v>757</v>
      </c>
      <c r="F27" s="1">
        <v>15</v>
      </c>
      <c r="G27" s="5"/>
      <c r="H27" s="8"/>
      <c r="I27" s="6"/>
      <c r="J27" s="6"/>
      <c r="K27" s="6"/>
    </row>
    <row r="28" spans="1:11" ht="16.899999999999999" thickBot="1">
      <c r="A28" s="1">
        <v>1</v>
      </c>
      <c r="B28" s="3" t="s">
        <v>758</v>
      </c>
      <c r="D28" s="1" t="s">
        <v>759</v>
      </c>
      <c r="E28" s="5" t="s">
        <v>760</v>
      </c>
      <c r="F28" s="1">
        <v>10</v>
      </c>
      <c r="G28" s="5"/>
      <c r="H28" s="8"/>
      <c r="I28" s="6"/>
      <c r="J28" s="6"/>
      <c r="K28" s="6"/>
    </row>
    <row r="29" spans="1:11" ht="16.899999999999999" thickBot="1">
      <c r="A29" s="1">
        <v>2</v>
      </c>
      <c r="B29" s="3" t="s">
        <v>761</v>
      </c>
      <c r="D29" s="1" t="s">
        <v>759</v>
      </c>
      <c r="E29" s="5" t="s">
        <v>762</v>
      </c>
      <c r="F29" s="1">
        <v>10</v>
      </c>
      <c r="G29" s="5"/>
      <c r="H29" s="8"/>
      <c r="I29" s="6"/>
      <c r="J29" s="6"/>
      <c r="K29" s="6"/>
    </row>
    <row r="30" spans="1:11" ht="16.899999999999999" thickBot="1">
      <c r="D30" s="1" t="s">
        <v>759</v>
      </c>
      <c r="E30" s="5" t="s">
        <v>763</v>
      </c>
      <c r="F30" s="1">
        <v>10</v>
      </c>
      <c r="G30" s="5"/>
      <c r="H30" s="8"/>
      <c r="I30" s="6"/>
      <c r="J30" s="6"/>
      <c r="K30" s="6"/>
    </row>
    <row r="31" spans="1:11" ht="16.899999999999999" thickBot="1">
      <c r="A31" s="1" t="s">
        <v>764</v>
      </c>
      <c r="B31" s="1" t="s">
        <v>764</v>
      </c>
      <c r="D31" s="1" t="s">
        <v>765</v>
      </c>
      <c r="E31" s="5" t="s">
        <v>766</v>
      </c>
      <c r="F31" s="1">
        <v>10</v>
      </c>
      <c r="G31" s="5"/>
      <c r="H31" s="8"/>
      <c r="I31" s="10" t="s">
        <v>767</v>
      </c>
      <c r="J31" s="5"/>
      <c r="K31" s="1"/>
    </row>
    <row r="32" spans="1:11" ht="16.899999999999999" thickBot="1">
      <c r="A32" s="1">
        <v>1</v>
      </c>
      <c r="B32" s="3" t="s">
        <v>768</v>
      </c>
      <c r="D32" s="1" t="s">
        <v>765</v>
      </c>
      <c r="E32" s="5" t="s">
        <v>769</v>
      </c>
      <c r="F32" s="1">
        <v>10</v>
      </c>
      <c r="G32" s="5"/>
      <c r="H32" s="8"/>
      <c r="I32" s="1" t="s">
        <v>770</v>
      </c>
      <c r="J32" s="5">
        <v>10</v>
      </c>
      <c r="K32" s="1"/>
    </row>
    <row r="33" spans="1:11" ht="16.899999999999999" thickBot="1">
      <c r="A33" s="1">
        <v>2</v>
      </c>
      <c r="B33" s="3" t="s">
        <v>771</v>
      </c>
      <c r="D33" s="1" t="s">
        <v>765</v>
      </c>
      <c r="E33" s="5" t="s">
        <v>772</v>
      </c>
      <c r="F33" s="1">
        <v>10</v>
      </c>
      <c r="G33" s="5"/>
      <c r="H33" s="8"/>
      <c r="I33" s="1" t="s">
        <v>773</v>
      </c>
      <c r="J33" s="5">
        <v>10</v>
      </c>
      <c r="K33" s="1"/>
    </row>
    <row r="34" spans="1:11" ht="16.899999999999999" thickBot="1">
      <c r="A34" s="1">
        <v>3</v>
      </c>
      <c r="B34" s="3" t="s">
        <v>774</v>
      </c>
      <c r="D34" s="1" t="s">
        <v>765</v>
      </c>
      <c r="E34" s="5" t="s">
        <v>775</v>
      </c>
      <c r="F34" s="1">
        <v>10</v>
      </c>
      <c r="G34" s="5"/>
      <c r="H34" s="8"/>
      <c r="I34" s="1" t="s">
        <v>776</v>
      </c>
      <c r="J34" s="5">
        <v>10</v>
      </c>
      <c r="K34" s="1"/>
    </row>
    <row r="35" spans="1:11" ht="16.899999999999999" thickBot="1">
      <c r="A35" s="1">
        <v>4</v>
      </c>
      <c r="B35" s="3" t="s">
        <v>777</v>
      </c>
      <c r="D35" s="1" t="s">
        <v>765</v>
      </c>
      <c r="E35" s="5" t="s">
        <v>778</v>
      </c>
      <c r="F35" s="1">
        <v>10</v>
      </c>
      <c r="G35" s="5"/>
      <c r="H35" s="8"/>
    </row>
    <row r="36" spans="1:11" ht="24.6" thickBot="1">
      <c r="D36" s="1" t="s">
        <v>779</v>
      </c>
      <c r="E36" s="5" t="s">
        <v>780</v>
      </c>
      <c r="F36" s="1">
        <v>10</v>
      </c>
      <c r="G36" s="5"/>
      <c r="H36" s="8"/>
    </row>
    <row r="37" spans="1:11" ht="16.899999999999999" thickBot="1">
      <c r="A37" s="1" t="s">
        <v>781</v>
      </c>
      <c r="B37" s="1" t="s">
        <v>781</v>
      </c>
      <c r="D37" s="1" t="s">
        <v>779</v>
      </c>
      <c r="E37" s="5" t="s">
        <v>782</v>
      </c>
      <c r="F37" s="1">
        <v>10</v>
      </c>
      <c r="G37" s="5"/>
      <c r="H37" s="8"/>
    </row>
    <row r="38" spans="1:11" ht="16.899999999999999" thickBot="1">
      <c r="A38" s="1">
        <v>1</v>
      </c>
      <c r="B38" s="3" t="s">
        <v>783</v>
      </c>
      <c r="D38" s="1" t="s">
        <v>779</v>
      </c>
      <c r="E38" s="5" t="s">
        <v>784</v>
      </c>
      <c r="F38" s="1">
        <v>10</v>
      </c>
      <c r="G38" s="5"/>
      <c r="H38" s="8"/>
    </row>
    <row r="39" spans="1:11" ht="16.899999999999999" thickBot="1">
      <c r="A39" s="1">
        <v>2</v>
      </c>
      <c r="B39" s="3" t="s">
        <v>785</v>
      </c>
      <c r="D39" s="1" t="s">
        <v>779</v>
      </c>
      <c r="E39" s="5" t="s">
        <v>786</v>
      </c>
      <c r="F39" s="1">
        <v>10</v>
      </c>
      <c r="G39" s="5"/>
      <c r="H39" s="8"/>
    </row>
    <row r="40" spans="1:11" ht="16.899999999999999" thickBot="1">
      <c r="A40" s="1">
        <v>3</v>
      </c>
      <c r="B40" s="3" t="s">
        <v>787</v>
      </c>
      <c r="D40" s="1" t="s">
        <v>779</v>
      </c>
      <c r="E40" s="5" t="s">
        <v>788</v>
      </c>
      <c r="F40" s="1">
        <v>10</v>
      </c>
      <c r="G40" s="5"/>
      <c r="H40" s="8"/>
    </row>
    <row r="41" spans="1:11" ht="16.899999999999999" thickBot="1">
      <c r="D41" s="1" t="s">
        <v>789</v>
      </c>
      <c r="E41" s="5" t="s">
        <v>790</v>
      </c>
      <c r="F41" s="1">
        <v>20</v>
      </c>
      <c r="G41" s="5"/>
      <c r="H41" s="8"/>
    </row>
    <row r="42" spans="1:11" ht="16.899999999999999" thickBot="1">
      <c r="A42" s="1" t="s">
        <v>791</v>
      </c>
      <c r="B42" s="1" t="s">
        <v>791</v>
      </c>
      <c r="D42" s="1" t="s">
        <v>789</v>
      </c>
      <c r="E42" s="5" t="s">
        <v>792</v>
      </c>
      <c r="F42" s="1">
        <v>20</v>
      </c>
      <c r="G42" s="5"/>
      <c r="H42" s="8"/>
    </row>
    <row r="43" spans="1:11" ht="16.899999999999999" thickBot="1">
      <c r="A43" s="1">
        <v>1</v>
      </c>
      <c r="B43" s="3" t="s">
        <v>783</v>
      </c>
      <c r="D43" s="1" t="s">
        <v>793</v>
      </c>
      <c r="E43" s="5" t="s">
        <v>794</v>
      </c>
      <c r="F43" s="1">
        <v>20</v>
      </c>
      <c r="G43" s="5"/>
      <c r="H43" s="8"/>
    </row>
    <row r="44" spans="1:11" ht="16.899999999999999" thickBot="1">
      <c r="D44" s="1" t="s">
        <v>793</v>
      </c>
      <c r="E44" s="5" t="s">
        <v>795</v>
      </c>
      <c r="F44" s="1">
        <v>20</v>
      </c>
      <c r="G44" s="5"/>
      <c r="H44" s="8"/>
    </row>
    <row r="45" spans="1:11" ht="16.899999999999999" thickBot="1">
      <c r="D45" s="1" t="s">
        <v>793</v>
      </c>
      <c r="E45" s="5" t="s">
        <v>796</v>
      </c>
      <c r="F45" s="1">
        <v>20</v>
      </c>
      <c r="G45" s="5"/>
      <c r="H45" s="8"/>
    </row>
    <row r="46" spans="1:11" ht="16.899999999999999" thickBot="1">
      <c r="D46" s="1" t="s">
        <v>793</v>
      </c>
      <c r="E46" s="5" t="s">
        <v>797</v>
      </c>
      <c r="F46" s="1">
        <v>20</v>
      </c>
      <c r="G46" s="5"/>
      <c r="H46" s="8"/>
    </row>
    <row r="47" spans="1:11" ht="16.899999999999999" thickBot="1">
      <c r="D47" s="1" t="s">
        <v>793</v>
      </c>
      <c r="E47" s="5" t="s">
        <v>798</v>
      </c>
      <c r="F47" s="1">
        <v>20</v>
      </c>
      <c r="G47" s="5"/>
      <c r="H47" s="8"/>
    </row>
    <row r="48" spans="1:11" ht="16.899999999999999" thickBot="1">
      <c r="D48" s="1" t="s">
        <v>793</v>
      </c>
      <c r="E48" s="5" t="s">
        <v>799</v>
      </c>
      <c r="F48" s="1">
        <v>20</v>
      </c>
      <c r="G48" s="5"/>
      <c r="H48" s="8"/>
    </row>
    <row r="49" spans="4:8" ht="16.899999999999999" thickBot="1">
      <c r="D49" s="1" t="s">
        <v>793</v>
      </c>
      <c r="E49" s="5" t="s">
        <v>800</v>
      </c>
      <c r="F49" s="1">
        <v>20</v>
      </c>
      <c r="G49" s="5"/>
      <c r="H49" s="8"/>
    </row>
    <row r="50" spans="4:8" ht="16.899999999999999" thickBot="1">
      <c r="D50" s="1" t="s">
        <v>793</v>
      </c>
      <c r="E50" s="5" t="s">
        <v>801</v>
      </c>
      <c r="F50" s="1">
        <v>20</v>
      </c>
      <c r="G50" s="5"/>
      <c r="H50" s="8"/>
    </row>
    <row r="51" spans="4:8" ht="16.899999999999999" thickBot="1">
      <c r="D51" s="1" t="s">
        <v>793</v>
      </c>
      <c r="E51" s="5" t="s">
        <v>802</v>
      </c>
      <c r="F51" s="1">
        <v>20</v>
      </c>
      <c r="G51" s="5"/>
      <c r="H51" s="8"/>
    </row>
    <row r="52" spans="4:8" ht="24.6" thickBot="1">
      <c r="D52" s="1" t="s">
        <v>793</v>
      </c>
      <c r="E52" s="5" t="s">
        <v>803</v>
      </c>
      <c r="F52" s="1">
        <v>20</v>
      </c>
      <c r="G52" s="5"/>
      <c r="H52" s="8"/>
    </row>
    <row r="53" spans="4:8" ht="16.899999999999999" thickBot="1">
      <c r="D53" s="1" t="s">
        <v>793</v>
      </c>
      <c r="E53" s="5" t="s">
        <v>804</v>
      </c>
      <c r="F53" s="1">
        <v>20</v>
      </c>
      <c r="G53" s="5"/>
      <c r="H53" s="8"/>
    </row>
    <row r="54" spans="4:8" ht="16.899999999999999" thickBot="1">
      <c r="D54" s="1" t="s">
        <v>793</v>
      </c>
      <c r="E54" s="5" t="s">
        <v>805</v>
      </c>
      <c r="F54" s="1">
        <v>20</v>
      </c>
      <c r="G54" s="5"/>
      <c r="H54" s="8"/>
    </row>
    <row r="55" spans="4:8" ht="16.899999999999999" thickBot="1">
      <c r="D55" s="1" t="s">
        <v>806</v>
      </c>
      <c r="E55" s="5" t="s">
        <v>807</v>
      </c>
      <c r="F55" s="1">
        <v>20</v>
      </c>
      <c r="G55" s="5"/>
      <c r="H55" s="8"/>
    </row>
    <row r="56" spans="4:8" ht="16.899999999999999" thickBot="1">
      <c r="D56" s="1" t="s">
        <v>806</v>
      </c>
      <c r="E56" s="5" t="s">
        <v>808</v>
      </c>
      <c r="F56" s="1">
        <v>20</v>
      </c>
      <c r="G56" s="5"/>
      <c r="H56" s="8"/>
    </row>
    <row r="57" spans="4:8" ht="16.899999999999999" thickBot="1">
      <c r="D57" s="1" t="s">
        <v>806</v>
      </c>
      <c r="E57" s="5" t="s">
        <v>809</v>
      </c>
      <c r="F57" s="1">
        <v>20</v>
      </c>
      <c r="G57" s="5"/>
      <c r="H57" s="8"/>
    </row>
    <row r="58" spans="4:8" ht="16.899999999999999" thickBot="1">
      <c r="D58" s="1" t="s">
        <v>806</v>
      </c>
      <c r="E58" s="5" t="s">
        <v>810</v>
      </c>
      <c r="F58" s="1">
        <v>20</v>
      </c>
      <c r="G58" s="5"/>
      <c r="H58" s="8"/>
    </row>
    <row r="59" spans="4:8" ht="16.899999999999999" thickBot="1">
      <c r="D59" s="1" t="s">
        <v>806</v>
      </c>
      <c r="E59" s="5" t="s">
        <v>811</v>
      </c>
      <c r="F59" s="1">
        <v>20</v>
      </c>
      <c r="G59" s="5"/>
      <c r="H59" s="8"/>
    </row>
    <row r="60" spans="4:8" ht="16.899999999999999" thickBot="1">
      <c r="D60" s="1" t="s">
        <v>806</v>
      </c>
      <c r="E60" s="5" t="s">
        <v>812</v>
      </c>
      <c r="F60" s="1">
        <v>20</v>
      </c>
      <c r="G60" s="5"/>
      <c r="H60" s="8"/>
    </row>
    <row r="61" spans="4:8" ht="16.899999999999999" thickBot="1">
      <c r="D61" s="1" t="s">
        <v>806</v>
      </c>
      <c r="E61" s="5" t="s">
        <v>813</v>
      </c>
      <c r="F61" s="1">
        <v>20</v>
      </c>
      <c r="G61" s="5"/>
      <c r="H61" s="8"/>
    </row>
    <row r="62" spans="4:8" ht="16.899999999999999" thickBot="1">
      <c r="D62" s="1" t="s">
        <v>806</v>
      </c>
      <c r="E62" s="5" t="s">
        <v>814</v>
      </c>
      <c r="F62" s="1">
        <v>20</v>
      </c>
      <c r="G62" s="5"/>
      <c r="H62" s="8"/>
    </row>
    <row r="63" spans="4:8" ht="16.899999999999999" thickBot="1">
      <c r="D63" s="1" t="s">
        <v>806</v>
      </c>
      <c r="E63" s="5" t="s">
        <v>815</v>
      </c>
      <c r="F63" s="1">
        <v>20</v>
      </c>
      <c r="G63" s="5"/>
      <c r="H63" s="8"/>
    </row>
    <row r="64" spans="4:8" ht="16.899999999999999" thickBot="1">
      <c r="D64" s="1" t="s">
        <v>806</v>
      </c>
      <c r="E64" s="5" t="s">
        <v>816</v>
      </c>
      <c r="F64" s="1">
        <v>20</v>
      </c>
      <c r="G64" s="5"/>
      <c r="H64" s="8"/>
    </row>
    <row r="65" spans="4:8" ht="16.899999999999999" thickBot="1">
      <c r="D65" s="1" t="s">
        <v>806</v>
      </c>
      <c r="E65" s="5" t="s">
        <v>817</v>
      </c>
      <c r="F65" s="1">
        <v>20</v>
      </c>
      <c r="G65" s="5"/>
      <c r="H65" s="8"/>
    </row>
    <row r="66" spans="4:8" ht="16.899999999999999" thickBot="1">
      <c r="D66" s="1" t="s">
        <v>806</v>
      </c>
      <c r="E66" s="5" t="s">
        <v>818</v>
      </c>
      <c r="F66" s="1">
        <v>20</v>
      </c>
      <c r="G66" s="5"/>
      <c r="H66" s="8"/>
    </row>
    <row r="67" spans="4:8" ht="16.899999999999999" thickBot="1">
      <c r="D67" s="1" t="s">
        <v>806</v>
      </c>
      <c r="E67" s="5" t="s">
        <v>819</v>
      </c>
      <c r="F67" s="1">
        <v>20</v>
      </c>
      <c r="G67" s="5"/>
      <c r="H67" s="8"/>
    </row>
    <row r="68" spans="4:8" ht="16.899999999999999" thickBot="1">
      <c r="D68" s="1" t="s">
        <v>806</v>
      </c>
      <c r="E68" s="5" t="s">
        <v>820</v>
      </c>
      <c r="F68" s="1">
        <v>20</v>
      </c>
      <c r="G68" s="5"/>
      <c r="H68" s="8"/>
    </row>
    <row r="69" spans="4:8" ht="24.6" thickBot="1">
      <c r="D69" s="1" t="s">
        <v>806</v>
      </c>
      <c r="E69" s="5" t="s">
        <v>821</v>
      </c>
      <c r="F69" s="1">
        <v>20</v>
      </c>
      <c r="G69" s="5"/>
      <c r="H69" s="8"/>
    </row>
    <row r="70" spans="4:8" ht="16.899999999999999" thickBot="1">
      <c r="D70" s="1" t="s">
        <v>806</v>
      </c>
      <c r="E70" s="5" t="s">
        <v>822</v>
      </c>
      <c r="F70" s="1">
        <v>20</v>
      </c>
      <c r="G70" s="5"/>
      <c r="H70" s="8"/>
    </row>
    <row r="71" spans="4:8" ht="16.899999999999999" thickBot="1">
      <c r="D71" s="1" t="s">
        <v>806</v>
      </c>
      <c r="E71" s="5" t="s">
        <v>823</v>
      </c>
      <c r="F71" s="1">
        <v>20</v>
      </c>
      <c r="G71" s="5"/>
      <c r="H71" s="8"/>
    </row>
    <row r="72" spans="4:8" ht="16.899999999999999" thickBot="1">
      <c r="D72" s="1" t="s">
        <v>806</v>
      </c>
      <c r="E72" s="5" t="s">
        <v>824</v>
      </c>
      <c r="F72" s="1">
        <v>20</v>
      </c>
      <c r="G72" s="5"/>
      <c r="H72" s="8"/>
    </row>
    <row r="73" spans="4:8" ht="16.899999999999999" thickBot="1">
      <c r="D73" s="1" t="s">
        <v>806</v>
      </c>
      <c r="E73" s="5" t="s">
        <v>825</v>
      </c>
      <c r="F73" s="1">
        <v>20</v>
      </c>
      <c r="G73" s="5"/>
      <c r="H73" s="8"/>
    </row>
    <row r="74" spans="4:8" ht="16.899999999999999" thickBot="1">
      <c r="D74" s="1" t="s">
        <v>806</v>
      </c>
      <c r="E74" s="5" t="s">
        <v>826</v>
      </c>
      <c r="F74" s="1">
        <v>20</v>
      </c>
      <c r="G74" s="5"/>
      <c r="H74" s="8"/>
    </row>
    <row r="75" spans="4:8" ht="24.6" thickBot="1">
      <c r="D75" s="1" t="s">
        <v>806</v>
      </c>
      <c r="E75" s="5" t="s">
        <v>827</v>
      </c>
      <c r="F75" s="1">
        <v>20</v>
      </c>
      <c r="G75" s="5"/>
      <c r="H75" s="8"/>
    </row>
    <row r="76" spans="4:8" ht="16.899999999999999" thickBot="1">
      <c r="D76" s="1" t="s">
        <v>806</v>
      </c>
      <c r="E76" s="5" t="s">
        <v>828</v>
      </c>
      <c r="F76" s="1">
        <v>20</v>
      </c>
      <c r="G76" s="5"/>
      <c r="H76" s="8"/>
    </row>
    <row r="77" spans="4:8" ht="16.899999999999999" thickBot="1">
      <c r="D77" s="1" t="s">
        <v>806</v>
      </c>
      <c r="E77" s="5" t="s">
        <v>829</v>
      </c>
      <c r="F77" s="1">
        <v>20</v>
      </c>
      <c r="G77" s="5"/>
      <c r="H77" s="8"/>
    </row>
    <row r="78" spans="4:8" ht="16.899999999999999" thickBot="1">
      <c r="D78" s="1" t="s">
        <v>806</v>
      </c>
      <c r="E78" s="5" t="s">
        <v>830</v>
      </c>
      <c r="F78" s="1">
        <v>20</v>
      </c>
      <c r="G78" s="5"/>
      <c r="H78" s="8"/>
    </row>
    <row r="79" spans="4:8" ht="16.899999999999999" thickBot="1">
      <c r="D79" s="1" t="s">
        <v>831</v>
      </c>
      <c r="E79" s="5" t="s">
        <v>832</v>
      </c>
      <c r="F79" s="1">
        <v>20</v>
      </c>
      <c r="G79" s="5"/>
      <c r="H79" s="8"/>
    </row>
    <row r="80" spans="4:8" ht="16.899999999999999" thickBot="1">
      <c r="D80" s="1" t="s">
        <v>831</v>
      </c>
      <c r="E80" s="5" t="s">
        <v>833</v>
      </c>
      <c r="F80" s="1">
        <v>20</v>
      </c>
      <c r="G80" s="5"/>
      <c r="H80" s="8"/>
    </row>
    <row r="81" spans="4:8" ht="16.899999999999999" thickBot="1">
      <c r="D81" s="1" t="s">
        <v>831</v>
      </c>
      <c r="E81" s="5" t="s">
        <v>834</v>
      </c>
      <c r="F81" s="1">
        <v>20</v>
      </c>
      <c r="G81" s="5"/>
      <c r="H81" s="8"/>
    </row>
    <row r="82" spans="4:8" ht="16.899999999999999" thickBot="1">
      <c r="D82" s="1" t="s">
        <v>835</v>
      </c>
      <c r="E82" s="5" t="s">
        <v>836</v>
      </c>
      <c r="F82" s="1">
        <v>20</v>
      </c>
      <c r="G82" s="5"/>
      <c r="H82" s="8"/>
    </row>
    <row r="83" spans="4:8" ht="16.899999999999999" thickBot="1">
      <c r="D83" s="1" t="s">
        <v>835</v>
      </c>
      <c r="E83" s="5" t="s">
        <v>837</v>
      </c>
      <c r="F83" s="1">
        <v>20</v>
      </c>
      <c r="G83" s="5"/>
      <c r="H83" s="8"/>
    </row>
    <row r="84" spans="4:8" ht="16.899999999999999" thickBot="1">
      <c r="D84" s="1" t="s">
        <v>835</v>
      </c>
      <c r="E84" s="5" t="s">
        <v>838</v>
      </c>
      <c r="F84" s="1">
        <v>20</v>
      </c>
      <c r="G84" s="5"/>
      <c r="H84" s="8"/>
    </row>
    <row r="85" spans="4:8" ht="16.899999999999999" thickBot="1">
      <c r="D85" s="1" t="s">
        <v>835</v>
      </c>
      <c r="E85" s="5" t="s">
        <v>839</v>
      </c>
      <c r="F85" s="1">
        <v>20</v>
      </c>
      <c r="G85" s="5"/>
      <c r="H85" s="8"/>
    </row>
    <row r="86" spans="4:8" ht="16.899999999999999" thickBot="1">
      <c r="D86" s="1" t="s">
        <v>835</v>
      </c>
      <c r="E86" s="5" t="s">
        <v>840</v>
      </c>
      <c r="F86" s="1">
        <v>20</v>
      </c>
      <c r="G86" s="5"/>
      <c r="H86" s="8"/>
    </row>
    <row r="87" spans="4:8" ht="16.899999999999999" thickBot="1">
      <c r="D87" s="1" t="s">
        <v>835</v>
      </c>
      <c r="E87" s="5" t="s">
        <v>841</v>
      </c>
      <c r="F87" s="1">
        <v>20</v>
      </c>
      <c r="G87" s="5"/>
      <c r="H87" s="8"/>
    </row>
    <row r="88" spans="4:8" ht="16.899999999999999" thickBot="1">
      <c r="D88" s="1" t="s">
        <v>835</v>
      </c>
      <c r="E88" s="5" t="s">
        <v>842</v>
      </c>
      <c r="F88" s="1">
        <v>20</v>
      </c>
      <c r="G88" s="5"/>
      <c r="H88" s="8"/>
    </row>
    <row r="89" spans="4:8" ht="16.899999999999999" thickBot="1">
      <c r="D89" s="1" t="s">
        <v>835</v>
      </c>
      <c r="E89" s="5" t="s">
        <v>843</v>
      </c>
      <c r="F89" s="1">
        <v>20</v>
      </c>
      <c r="G89" s="5"/>
      <c r="H89" s="8"/>
    </row>
    <row r="90" spans="4:8" ht="16.899999999999999" thickBot="1">
      <c r="D90" s="1" t="s">
        <v>835</v>
      </c>
      <c r="E90" s="5" t="s">
        <v>844</v>
      </c>
      <c r="F90" s="1">
        <v>20</v>
      </c>
      <c r="G90" s="5"/>
      <c r="H90" s="8"/>
    </row>
    <row r="91" spans="4:8" ht="16.899999999999999" thickBot="1">
      <c r="D91" s="1" t="s">
        <v>835</v>
      </c>
      <c r="E91" s="5" t="s">
        <v>845</v>
      </c>
      <c r="F91" s="1">
        <v>20</v>
      </c>
      <c r="G91" s="5"/>
      <c r="H91" s="8"/>
    </row>
    <row r="92" spans="4:8" ht="16.899999999999999" thickBot="1">
      <c r="D92" s="1" t="s">
        <v>835</v>
      </c>
      <c r="E92" s="5" t="s">
        <v>846</v>
      </c>
      <c r="F92" s="1">
        <v>20</v>
      </c>
      <c r="G92" s="5"/>
      <c r="H92" s="8"/>
    </row>
    <row r="93" spans="4:8" ht="16.899999999999999" thickBot="1">
      <c r="D93" s="1" t="s">
        <v>835</v>
      </c>
      <c r="E93" s="5" t="s">
        <v>847</v>
      </c>
      <c r="F93" s="1">
        <v>20</v>
      </c>
      <c r="G93" s="5"/>
      <c r="H93" s="8"/>
    </row>
    <row r="94" spans="4:8" ht="16.899999999999999" thickBot="1">
      <c r="D94" s="1" t="s">
        <v>835</v>
      </c>
      <c r="E94" s="5" t="s">
        <v>848</v>
      </c>
      <c r="F94" s="1">
        <v>20</v>
      </c>
      <c r="G94" s="5"/>
      <c r="H94" s="8"/>
    </row>
    <row r="95" spans="4:8" ht="16.899999999999999" thickBot="1">
      <c r="D95" s="1" t="s">
        <v>835</v>
      </c>
      <c r="E95" s="5" t="s">
        <v>849</v>
      </c>
      <c r="F95" s="1">
        <v>20</v>
      </c>
      <c r="G95" s="5"/>
      <c r="H95" s="8"/>
    </row>
    <row r="96" spans="4:8" ht="16.899999999999999" thickBot="1">
      <c r="D96" s="1" t="s">
        <v>835</v>
      </c>
      <c r="E96" s="5" t="s">
        <v>850</v>
      </c>
      <c r="F96" s="1">
        <v>20</v>
      </c>
      <c r="G96" s="5"/>
      <c r="H96" s="8"/>
    </row>
    <row r="97" spans="4:8" ht="16.899999999999999" thickBot="1">
      <c r="D97" s="1" t="s">
        <v>835</v>
      </c>
      <c r="E97" s="5" t="s">
        <v>851</v>
      </c>
      <c r="F97" s="1">
        <v>20</v>
      </c>
      <c r="G97" s="5"/>
      <c r="H97" s="8"/>
    </row>
    <row r="98" spans="4:8" ht="16.899999999999999" thickBot="1">
      <c r="D98" s="1" t="s">
        <v>835</v>
      </c>
      <c r="E98" s="5" t="s">
        <v>852</v>
      </c>
      <c r="F98" s="1">
        <v>20</v>
      </c>
      <c r="G98" s="5"/>
      <c r="H98" s="8"/>
    </row>
    <row r="99" spans="4:8" ht="16.899999999999999" thickBot="1">
      <c r="D99" s="1" t="s">
        <v>835</v>
      </c>
      <c r="E99" s="5" t="s">
        <v>853</v>
      </c>
      <c r="F99" s="1">
        <v>20</v>
      </c>
      <c r="G99" s="5"/>
      <c r="H99" s="8"/>
    </row>
    <row r="100" spans="4:8" ht="16.899999999999999" thickBot="1">
      <c r="D100" s="1" t="s">
        <v>835</v>
      </c>
      <c r="E100" s="5" t="s">
        <v>854</v>
      </c>
      <c r="F100" s="1">
        <v>20</v>
      </c>
      <c r="G100" s="5"/>
      <c r="H100" s="8"/>
    </row>
    <row r="101" spans="4:8" ht="16.899999999999999" thickBot="1">
      <c r="D101" s="1" t="s">
        <v>835</v>
      </c>
      <c r="E101" s="5" t="s">
        <v>855</v>
      </c>
      <c r="F101" s="1">
        <v>20</v>
      </c>
      <c r="G101" s="5"/>
      <c r="H101" s="8"/>
    </row>
    <row r="102" spans="4:8" ht="16.899999999999999" thickBot="1">
      <c r="D102" s="1" t="s">
        <v>835</v>
      </c>
      <c r="E102" s="5" t="s">
        <v>856</v>
      </c>
      <c r="F102" s="1">
        <v>20</v>
      </c>
      <c r="G102" s="5"/>
      <c r="H102" s="8"/>
    </row>
    <row r="103" spans="4:8" ht="16.899999999999999" thickBot="1">
      <c r="D103" s="1" t="s">
        <v>835</v>
      </c>
      <c r="E103" s="5" t="s">
        <v>857</v>
      </c>
      <c r="F103" s="1">
        <v>20</v>
      </c>
      <c r="G103" s="5"/>
      <c r="H103" s="8"/>
    </row>
    <row r="104" spans="4:8" ht="16.899999999999999" thickBot="1">
      <c r="D104" s="1" t="s">
        <v>835</v>
      </c>
      <c r="E104" s="5" t="s">
        <v>858</v>
      </c>
      <c r="F104" s="1">
        <v>20</v>
      </c>
      <c r="G104" s="5"/>
      <c r="H104" s="8"/>
    </row>
    <row r="105" spans="4:8" ht="16.899999999999999" thickBot="1">
      <c r="D105" s="1" t="s">
        <v>835</v>
      </c>
      <c r="E105" s="5" t="s">
        <v>859</v>
      </c>
      <c r="F105" s="1">
        <v>20</v>
      </c>
      <c r="G105" s="5"/>
      <c r="H105" s="8"/>
    </row>
    <row r="106" spans="4:8" ht="16.899999999999999" thickBot="1">
      <c r="D106" s="1" t="s">
        <v>835</v>
      </c>
      <c r="E106" s="5" t="s">
        <v>860</v>
      </c>
      <c r="F106" s="1">
        <v>20</v>
      </c>
      <c r="G106" s="5"/>
      <c r="H106" s="8"/>
    </row>
    <row r="107" spans="4:8" ht="16.899999999999999" thickBot="1">
      <c r="D107" s="1" t="s">
        <v>835</v>
      </c>
      <c r="E107" s="5" t="s">
        <v>861</v>
      </c>
      <c r="F107" s="1">
        <v>20</v>
      </c>
      <c r="G107" s="5"/>
      <c r="H107" s="8"/>
    </row>
    <row r="108" spans="4:8" ht="16.899999999999999" thickBot="1">
      <c r="D108" s="1" t="s">
        <v>835</v>
      </c>
      <c r="E108" s="5" t="s">
        <v>862</v>
      </c>
      <c r="F108" s="1">
        <v>20</v>
      </c>
      <c r="G108" s="5"/>
      <c r="H108" s="8"/>
    </row>
    <row r="109" spans="4:8" ht="16.899999999999999" thickBot="1">
      <c r="D109" s="1" t="s">
        <v>835</v>
      </c>
      <c r="E109" s="5" t="s">
        <v>863</v>
      </c>
      <c r="F109" s="1">
        <v>20</v>
      </c>
      <c r="G109" s="5"/>
      <c r="H109" s="8"/>
    </row>
    <row r="110" spans="4:8" ht="16.899999999999999" thickBot="1">
      <c r="D110" s="1" t="s">
        <v>835</v>
      </c>
      <c r="E110" s="5" t="s">
        <v>864</v>
      </c>
      <c r="F110" s="1">
        <v>20</v>
      </c>
      <c r="G110" s="5"/>
      <c r="H110" s="8"/>
    </row>
    <row r="111" spans="4:8" ht="16.899999999999999" thickBot="1">
      <c r="D111" s="1" t="s">
        <v>835</v>
      </c>
      <c r="E111" s="5" t="s">
        <v>865</v>
      </c>
      <c r="F111" s="1">
        <v>20</v>
      </c>
      <c r="G111" s="5"/>
      <c r="H111" s="8"/>
    </row>
    <row r="112" spans="4:8" ht="16.899999999999999" thickBot="1">
      <c r="D112" s="1" t="s">
        <v>835</v>
      </c>
      <c r="E112" s="5" t="s">
        <v>866</v>
      </c>
      <c r="F112" s="1">
        <v>20</v>
      </c>
      <c r="G112" s="5"/>
      <c r="H112" s="8"/>
    </row>
    <row r="113" spans="4:8" ht="16.899999999999999" thickBot="1">
      <c r="D113" s="1" t="s">
        <v>835</v>
      </c>
      <c r="E113" s="5" t="s">
        <v>867</v>
      </c>
      <c r="F113" s="1">
        <v>20</v>
      </c>
      <c r="G113" s="5"/>
      <c r="H113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6A64-595D-43BC-9824-A6E5D082CF11}">
  <dimension ref="A1:Y126"/>
  <sheetViews>
    <sheetView topLeftCell="K1" zoomScale="80" zoomScaleNormal="80" workbookViewId="0">
      <selection activeCell="S18" sqref="S18"/>
    </sheetView>
  </sheetViews>
  <sheetFormatPr defaultColWidth="8.75" defaultRowHeight="19.149999999999999"/>
  <cols>
    <col min="1" max="1" width="5.5" style="11" bestFit="1" customWidth="1"/>
    <col min="2" max="2" width="14.25" style="11" customWidth="1"/>
    <col min="3" max="3" width="2.5" style="11" customWidth="1"/>
    <col min="4" max="4" width="8.75" style="11"/>
    <col min="5" max="5" width="21.25" style="11" customWidth="1"/>
    <col min="6" max="6" width="2.5" style="11" customWidth="1"/>
    <col min="7" max="7" width="8.75" style="11"/>
    <col min="8" max="8" width="17.5" style="11" customWidth="1"/>
    <col min="9" max="9" width="2.5" style="11" customWidth="1"/>
    <col min="10" max="11" width="8.75" style="11"/>
    <col min="12" max="15" width="1.125" style="11" customWidth="1"/>
    <col min="16" max="16" width="8.75" style="39"/>
    <col min="17" max="17" width="66.75" style="11" customWidth="1"/>
    <col min="18" max="19" width="8.75" style="11"/>
    <col min="20" max="21" width="0" style="39" hidden="1" customWidth="1"/>
    <col min="22" max="22" width="0" style="11" hidden="1" customWidth="1"/>
    <col min="23" max="23" width="20.625" style="11" customWidth="1"/>
    <col min="24" max="24" width="8.75" style="11"/>
    <col min="25" max="25" width="12.625" style="11" bestFit="1" customWidth="1"/>
    <col min="26" max="16384" width="8.75" style="11"/>
  </cols>
  <sheetData>
    <row r="1" spans="1:25" ht="19.899999999999999" thickBot="1">
      <c r="A1" s="32">
        <v>1</v>
      </c>
      <c r="B1" s="32" t="s">
        <v>692</v>
      </c>
      <c r="C1" s="32"/>
      <c r="D1" s="32">
        <v>1</v>
      </c>
      <c r="E1" s="32" t="s">
        <v>700</v>
      </c>
      <c r="F1" s="32"/>
      <c r="G1" s="32">
        <v>1</v>
      </c>
      <c r="H1" s="32" t="s">
        <v>868</v>
      </c>
      <c r="I1" s="32"/>
      <c r="J1" s="32" t="s">
        <v>79</v>
      </c>
      <c r="K1" s="32" t="s">
        <v>701</v>
      </c>
      <c r="L1" s="32"/>
      <c r="M1" s="32"/>
      <c r="N1" s="32"/>
      <c r="O1" s="32"/>
      <c r="P1" s="41" t="s">
        <v>701</v>
      </c>
      <c r="Q1" s="42" t="s">
        <v>702</v>
      </c>
      <c r="R1" s="43">
        <v>6</v>
      </c>
      <c r="S1" s="43">
        <v>6</v>
      </c>
      <c r="T1" s="37" t="s">
        <v>703</v>
      </c>
      <c r="U1" s="37"/>
      <c r="V1" s="32">
        <v>6</v>
      </c>
      <c r="W1" s="42" t="s">
        <v>648</v>
      </c>
      <c r="X1" s="42">
        <v>10</v>
      </c>
      <c r="Y1" s="40">
        <v>45386</v>
      </c>
    </row>
    <row r="2" spans="1:25" ht="19.899999999999999" thickBot="1">
      <c r="A2" s="34">
        <v>2</v>
      </c>
      <c r="B2" s="34" t="s">
        <v>693</v>
      </c>
      <c r="C2" s="34"/>
      <c r="D2" s="34">
        <v>2</v>
      </c>
      <c r="E2" s="34" t="s">
        <v>704</v>
      </c>
      <c r="F2" s="34"/>
      <c r="G2" s="34">
        <v>2</v>
      </c>
      <c r="H2" s="34" t="s">
        <v>869</v>
      </c>
      <c r="I2" s="34"/>
      <c r="J2" s="34" t="s">
        <v>89</v>
      </c>
      <c r="K2" s="32" t="s">
        <v>711</v>
      </c>
      <c r="L2" s="34"/>
      <c r="M2" s="34"/>
      <c r="P2" s="44" t="s">
        <v>701</v>
      </c>
      <c r="Q2" s="45" t="s">
        <v>705</v>
      </c>
      <c r="R2" s="46">
        <v>6</v>
      </c>
      <c r="S2" s="46">
        <v>6</v>
      </c>
      <c r="T2" s="38" t="s">
        <v>706</v>
      </c>
      <c r="U2" s="38">
        <v>5</v>
      </c>
      <c r="V2" s="34"/>
      <c r="W2" s="47" t="s">
        <v>870</v>
      </c>
      <c r="X2" s="45">
        <v>10</v>
      </c>
      <c r="Y2" s="40">
        <v>45387</v>
      </c>
    </row>
    <row r="3" spans="1:25" ht="19.899999999999999" thickBot="1">
      <c r="A3" s="34">
        <v>3</v>
      </c>
      <c r="B3" s="34" t="s">
        <v>694</v>
      </c>
      <c r="C3" s="34"/>
      <c r="D3" s="34">
        <v>3</v>
      </c>
      <c r="E3" s="34" t="s">
        <v>707</v>
      </c>
      <c r="F3" s="34"/>
      <c r="I3" s="34"/>
      <c r="J3" s="34" t="s">
        <v>99</v>
      </c>
      <c r="K3" s="32" t="s">
        <v>718</v>
      </c>
      <c r="L3" s="34"/>
      <c r="M3" s="34"/>
      <c r="P3" s="44" t="s">
        <v>871</v>
      </c>
      <c r="Q3" s="45" t="s">
        <v>708</v>
      </c>
      <c r="R3" s="46">
        <v>6</v>
      </c>
      <c r="S3" s="46">
        <v>6</v>
      </c>
      <c r="T3" s="38" t="s">
        <v>709</v>
      </c>
      <c r="U3" s="38">
        <v>10</v>
      </c>
      <c r="V3" s="34"/>
      <c r="W3" s="47" t="s">
        <v>137</v>
      </c>
      <c r="X3" s="45">
        <v>10</v>
      </c>
      <c r="Y3" s="40">
        <v>45453</v>
      </c>
    </row>
    <row r="4" spans="1:25" ht="19.899999999999999" thickBot="1">
      <c r="D4" s="34">
        <v>4</v>
      </c>
      <c r="E4" s="34" t="s">
        <v>710</v>
      </c>
      <c r="J4" s="34" t="s">
        <v>109</v>
      </c>
      <c r="K4" s="32" t="s">
        <v>722</v>
      </c>
      <c r="P4" s="38" t="s">
        <v>711</v>
      </c>
      <c r="Q4" s="35" t="s">
        <v>712</v>
      </c>
      <c r="R4" s="34">
        <v>5</v>
      </c>
      <c r="S4" s="35"/>
      <c r="T4" s="38" t="s">
        <v>713</v>
      </c>
      <c r="U4" s="38">
        <v>15</v>
      </c>
      <c r="V4" s="34"/>
      <c r="Y4" s="40">
        <v>45552</v>
      </c>
    </row>
    <row r="5" spans="1:25" ht="19.899999999999999" thickBot="1">
      <c r="D5" s="34">
        <v>5</v>
      </c>
      <c r="E5" s="34" t="s">
        <v>714</v>
      </c>
      <c r="J5" s="32" t="s">
        <v>115</v>
      </c>
      <c r="K5" s="32" t="s">
        <v>749</v>
      </c>
      <c r="P5" s="38" t="s">
        <v>711</v>
      </c>
      <c r="Q5" s="35" t="s">
        <v>715</v>
      </c>
      <c r="R5" s="34">
        <v>5</v>
      </c>
      <c r="S5" s="35"/>
      <c r="T5" s="38" t="s">
        <v>716</v>
      </c>
      <c r="U5" s="38">
        <v>15</v>
      </c>
      <c r="V5" s="34"/>
      <c r="Y5" s="40">
        <v>45575</v>
      </c>
    </row>
    <row r="6" spans="1:25" ht="19.899999999999999" thickBot="1">
      <c r="D6" s="34">
        <v>6</v>
      </c>
      <c r="E6" s="34" t="s">
        <v>717</v>
      </c>
      <c r="J6" s="34" t="s">
        <v>123</v>
      </c>
      <c r="K6" s="32" t="s">
        <v>756</v>
      </c>
      <c r="P6" s="38" t="s">
        <v>718</v>
      </c>
      <c r="Q6" s="35" t="s">
        <v>719</v>
      </c>
      <c r="R6" s="34">
        <v>10</v>
      </c>
      <c r="S6" s="35"/>
      <c r="T6" s="38" t="s">
        <v>720</v>
      </c>
      <c r="U6" s="38">
        <v>15</v>
      </c>
      <c r="V6" s="34"/>
    </row>
    <row r="7" spans="1:25" ht="19.899999999999999" thickBot="1">
      <c r="D7" s="34">
        <v>7</v>
      </c>
      <c r="E7" s="34" t="s">
        <v>721</v>
      </c>
      <c r="J7" s="34" t="s">
        <v>93</v>
      </c>
      <c r="K7" s="32" t="s">
        <v>759</v>
      </c>
      <c r="P7" s="38" t="s">
        <v>722</v>
      </c>
      <c r="Q7" s="35" t="s">
        <v>723</v>
      </c>
      <c r="R7" s="34">
        <v>15</v>
      </c>
      <c r="S7" s="35"/>
      <c r="T7" s="38" t="s">
        <v>724</v>
      </c>
      <c r="U7" s="38">
        <v>10</v>
      </c>
      <c r="V7" s="34"/>
    </row>
    <row r="8" spans="1:25" ht="19.899999999999999" thickBot="1">
      <c r="D8" s="34">
        <v>8</v>
      </c>
      <c r="E8" s="34" t="s">
        <v>725</v>
      </c>
      <c r="J8" s="34" t="s">
        <v>142</v>
      </c>
      <c r="K8" s="32" t="s">
        <v>765</v>
      </c>
      <c r="P8" s="38" t="s">
        <v>722</v>
      </c>
      <c r="Q8" s="35" t="s">
        <v>726</v>
      </c>
      <c r="R8" s="34">
        <v>15</v>
      </c>
      <c r="S8" s="35"/>
      <c r="T8" s="38" t="s">
        <v>727</v>
      </c>
      <c r="U8" s="38">
        <v>10</v>
      </c>
      <c r="V8" s="34"/>
    </row>
    <row r="9" spans="1:25" ht="19.899999999999999" thickBot="1">
      <c r="D9" s="34">
        <v>9</v>
      </c>
      <c r="E9" s="34" t="s">
        <v>728</v>
      </c>
      <c r="J9" s="34" t="s">
        <v>150</v>
      </c>
      <c r="K9" s="32" t="s">
        <v>779</v>
      </c>
      <c r="P9" s="38" t="s">
        <v>722</v>
      </c>
      <c r="Q9" s="35" t="s">
        <v>729</v>
      </c>
      <c r="R9" s="34">
        <v>15</v>
      </c>
      <c r="S9" s="35"/>
      <c r="T9" s="38" t="s">
        <v>730</v>
      </c>
      <c r="U9" s="38">
        <v>10</v>
      </c>
      <c r="V9" s="34"/>
    </row>
    <row r="10" spans="1:25" ht="19.899999999999999" thickBot="1">
      <c r="D10" s="34">
        <v>10</v>
      </c>
      <c r="E10" s="34" t="s">
        <v>731</v>
      </c>
      <c r="J10" s="34" t="s">
        <v>159</v>
      </c>
      <c r="K10" s="32" t="s">
        <v>789</v>
      </c>
      <c r="P10" s="38" t="s">
        <v>722</v>
      </c>
      <c r="Q10" s="35" t="s">
        <v>732</v>
      </c>
      <c r="R10" s="34">
        <v>15</v>
      </c>
      <c r="S10" s="35"/>
      <c r="T10" s="38" t="s">
        <v>733</v>
      </c>
      <c r="U10" s="38">
        <v>20</v>
      </c>
      <c r="V10" s="34"/>
    </row>
    <row r="11" spans="1:25" ht="19.899999999999999" thickBot="1">
      <c r="D11" s="34">
        <v>11</v>
      </c>
      <c r="E11" s="34" t="s">
        <v>734</v>
      </c>
      <c r="J11" s="34" t="s">
        <v>168</v>
      </c>
      <c r="K11" s="32" t="s">
        <v>793</v>
      </c>
      <c r="P11" s="38" t="s">
        <v>722</v>
      </c>
      <c r="Q11" s="35" t="s">
        <v>735</v>
      </c>
      <c r="R11" s="34">
        <v>15</v>
      </c>
      <c r="S11" s="35"/>
      <c r="T11" s="38" t="s">
        <v>736</v>
      </c>
      <c r="U11" s="38">
        <v>20</v>
      </c>
      <c r="V11" s="34"/>
    </row>
    <row r="12" spans="1:25" ht="19.899999999999999" thickBot="1">
      <c r="D12" s="34">
        <v>12</v>
      </c>
      <c r="E12" s="34" t="s">
        <v>737</v>
      </c>
      <c r="J12" s="34" t="s">
        <v>174</v>
      </c>
      <c r="K12" s="32" t="s">
        <v>806</v>
      </c>
      <c r="P12" s="38" t="s">
        <v>722</v>
      </c>
      <c r="Q12" s="35" t="s">
        <v>738</v>
      </c>
      <c r="R12" s="34">
        <v>15</v>
      </c>
      <c r="S12" s="35"/>
      <c r="T12" s="38" t="s">
        <v>739</v>
      </c>
      <c r="U12" s="38">
        <v>20</v>
      </c>
      <c r="V12" s="34"/>
    </row>
    <row r="13" spans="1:25" ht="19.899999999999999" thickBot="1">
      <c r="D13" s="34">
        <v>13</v>
      </c>
      <c r="E13" s="34" t="s">
        <v>740</v>
      </c>
      <c r="J13" s="34" t="s">
        <v>178</v>
      </c>
      <c r="K13" s="32" t="s">
        <v>831</v>
      </c>
      <c r="P13" s="38" t="s">
        <v>722</v>
      </c>
      <c r="Q13" s="35" t="s">
        <v>741</v>
      </c>
      <c r="R13" s="34">
        <v>15</v>
      </c>
      <c r="S13" s="35"/>
      <c r="T13" s="38" t="s">
        <v>742</v>
      </c>
      <c r="U13" s="38">
        <v>20</v>
      </c>
      <c r="V13" s="34"/>
    </row>
    <row r="14" spans="1:25" ht="19.899999999999999" thickBot="1">
      <c r="D14" s="34">
        <v>14</v>
      </c>
      <c r="E14" s="34" t="s">
        <v>743</v>
      </c>
      <c r="J14" s="34" t="s">
        <v>182</v>
      </c>
      <c r="K14" s="32" t="s">
        <v>835</v>
      </c>
      <c r="P14" s="38" t="s">
        <v>722</v>
      </c>
      <c r="Q14" s="35" t="s">
        <v>744</v>
      </c>
      <c r="R14" s="34">
        <v>15</v>
      </c>
      <c r="S14" s="35"/>
      <c r="T14" s="38" t="s">
        <v>745</v>
      </c>
      <c r="U14" s="38">
        <v>20</v>
      </c>
      <c r="V14" s="34"/>
    </row>
    <row r="15" spans="1:25" ht="19.899999999999999" thickBot="1">
      <c r="D15" s="34">
        <v>15</v>
      </c>
      <c r="E15" s="34" t="s">
        <v>746</v>
      </c>
      <c r="J15" s="34" t="s">
        <v>186</v>
      </c>
      <c r="K15" s="36"/>
      <c r="P15" s="38" t="s">
        <v>722</v>
      </c>
      <c r="Q15" s="35" t="s">
        <v>747</v>
      </c>
      <c r="R15" s="34">
        <v>15</v>
      </c>
      <c r="S15" s="35"/>
    </row>
    <row r="16" spans="1:25" ht="19.899999999999999" thickBot="1">
      <c r="D16" s="34">
        <v>16</v>
      </c>
      <c r="E16" s="34" t="s">
        <v>748</v>
      </c>
      <c r="J16" s="34" t="s">
        <v>190</v>
      </c>
      <c r="P16" s="38" t="s">
        <v>749</v>
      </c>
      <c r="Q16" s="35" t="s">
        <v>750</v>
      </c>
      <c r="R16" s="34">
        <v>15</v>
      </c>
      <c r="S16" s="35"/>
    </row>
    <row r="17" spans="4:19" ht="19.899999999999999" thickBot="1">
      <c r="D17" s="34">
        <v>17</v>
      </c>
      <c r="E17" s="34" t="s">
        <v>751</v>
      </c>
      <c r="J17" s="34" t="s">
        <v>194</v>
      </c>
      <c r="P17" s="38" t="s">
        <v>749</v>
      </c>
      <c r="Q17" s="35" t="s">
        <v>752</v>
      </c>
      <c r="R17" s="34">
        <v>15</v>
      </c>
      <c r="S17" s="35"/>
    </row>
    <row r="18" spans="4:19" ht="19.899999999999999" thickBot="1">
      <c r="J18" s="34" t="s">
        <v>198</v>
      </c>
      <c r="P18" s="38" t="s">
        <v>749</v>
      </c>
      <c r="Q18" s="35" t="s">
        <v>753</v>
      </c>
      <c r="R18" s="34">
        <v>15</v>
      </c>
      <c r="S18" s="35"/>
    </row>
    <row r="19" spans="4:19" ht="19.899999999999999" thickBot="1">
      <c r="J19" s="34" t="s">
        <v>202</v>
      </c>
      <c r="P19" s="38" t="s">
        <v>749</v>
      </c>
      <c r="Q19" s="35" t="s">
        <v>754</v>
      </c>
      <c r="R19" s="34">
        <v>15</v>
      </c>
      <c r="S19" s="35"/>
    </row>
    <row r="20" spans="4:19" ht="19.899999999999999" thickBot="1">
      <c r="J20" s="34" t="s">
        <v>206</v>
      </c>
      <c r="P20" s="38" t="s">
        <v>756</v>
      </c>
      <c r="Q20" s="35" t="s">
        <v>757</v>
      </c>
      <c r="R20" s="34">
        <v>15</v>
      </c>
      <c r="S20" s="35"/>
    </row>
    <row r="21" spans="4:19" ht="19.899999999999999" thickBot="1">
      <c r="J21" s="34" t="s">
        <v>210</v>
      </c>
      <c r="P21" s="38" t="s">
        <v>759</v>
      </c>
      <c r="Q21" s="35" t="s">
        <v>760</v>
      </c>
      <c r="R21" s="34">
        <v>10</v>
      </c>
      <c r="S21" s="35"/>
    </row>
    <row r="22" spans="4:19" ht="19.899999999999999" thickBot="1">
      <c r="J22" s="34" t="s">
        <v>214</v>
      </c>
      <c r="P22" s="38" t="s">
        <v>759</v>
      </c>
      <c r="Q22" s="35" t="s">
        <v>762</v>
      </c>
      <c r="R22" s="34">
        <v>10</v>
      </c>
      <c r="S22" s="35"/>
    </row>
    <row r="23" spans="4:19" ht="19.899999999999999" thickBot="1">
      <c r="J23" s="34" t="s">
        <v>218</v>
      </c>
      <c r="P23" s="38" t="s">
        <v>759</v>
      </c>
      <c r="Q23" s="35" t="s">
        <v>763</v>
      </c>
      <c r="R23" s="34">
        <v>10</v>
      </c>
      <c r="S23" s="35"/>
    </row>
    <row r="24" spans="4:19" ht="19.899999999999999" thickBot="1">
      <c r="J24" s="34" t="s">
        <v>222</v>
      </c>
      <c r="P24" s="38" t="s">
        <v>765</v>
      </c>
      <c r="Q24" s="35" t="s">
        <v>766</v>
      </c>
      <c r="R24" s="34">
        <v>10</v>
      </c>
      <c r="S24" s="35"/>
    </row>
    <row r="25" spans="4:19" ht="19.899999999999999" thickBot="1">
      <c r="J25" s="34" t="s">
        <v>226</v>
      </c>
      <c r="P25" s="38" t="s">
        <v>765</v>
      </c>
      <c r="Q25" s="35" t="s">
        <v>769</v>
      </c>
      <c r="R25" s="34">
        <v>10</v>
      </c>
      <c r="S25" s="35"/>
    </row>
    <row r="26" spans="4:19" ht="19.899999999999999" thickBot="1">
      <c r="J26" s="34" t="s">
        <v>230</v>
      </c>
      <c r="P26" s="38" t="s">
        <v>765</v>
      </c>
      <c r="Q26" s="35" t="s">
        <v>772</v>
      </c>
      <c r="R26" s="34">
        <v>10</v>
      </c>
      <c r="S26" s="35"/>
    </row>
    <row r="27" spans="4:19" ht="19.899999999999999" thickBot="1">
      <c r="J27" s="34" t="s">
        <v>234</v>
      </c>
      <c r="P27" s="38" t="s">
        <v>765</v>
      </c>
      <c r="Q27" s="35" t="s">
        <v>775</v>
      </c>
      <c r="R27" s="34">
        <v>10</v>
      </c>
      <c r="S27" s="35"/>
    </row>
    <row r="28" spans="4:19" ht="19.899999999999999" thickBot="1">
      <c r="J28" s="34" t="s">
        <v>238</v>
      </c>
      <c r="P28" s="38" t="s">
        <v>765</v>
      </c>
      <c r="Q28" s="35" t="s">
        <v>778</v>
      </c>
      <c r="R28" s="34">
        <v>10</v>
      </c>
      <c r="S28" s="35"/>
    </row>
    <row r="29" spans="4:19" ht="19.899999999999999" thickBot="1">
      <c r="J29" s="34" t="s">
        <v>244</v>
      </c>
      <c r="P29" s="38" t="s">
        <v>779</v>
      </c>
      <c r="Q29" s="35" t="s">
        <v>780</v>
      </c>
      <c r="R29" s="34">
        <v>10</v>
      </c>
      <c r="S29" s="35"/>
    </row>
    <row r="30" spans="4:19" ht="19.899999999999999" thickBot="1">
      <c r="J30" s="34" t="s">
        <v>248</v>
      </c>
      <c r="P30" s="38" t="s">
        <v>779</v>
      </c>
      <c r="Q30" s="35" t="s">
        <v>782</v>
      </c>
      <c r="R30" s="34">
        <v>10</v>
      </c>
      <c r="S30" s="35"/>
    </row>
    <row r="31" spans="4:19" ht="19.899999999999999" thickBot="1">
      <c r="J31" s="34" t="s">
        <v>252</v>
      </c>
      <c r="P31" s="38" t="s">
        <v>779</v>
      </c>
      <c r="Q31" s="35" t="s">
        <v>784</v>
      </c>
      <c r="R31" s="34">
        <v>10</v>
      </c>
      <c r="S31" s="35"/>
    </row>
    <row r="32" spans="4:19" ht="19.899999999999999" thickBot="1">
      <c r="J32" s="34" t="s">
        <v>256</v>
      </c>
      <c r="P32" s="38" t="s">
        <v>779</v>
      </c>
      <c r="Q32" s="35" t="s">
        <v>786</v>
      </c>
      <c r="R32" s="34">
        <v>10</v>
      </c>
      <c r="S32" s="35"/>
    </row>
    <row r="33" spans="10:19" ht="19.899999999999999" thickBot="1">
      <c r="J33" s="34" t="s">
        <v>260</v>
      </c>
      <c r="P33" s="38" t="s">
        <v>779</v>
      </c>
      <c r="Q33" s="35" t="s">
        <v>788</v>
      </c>
      <c r="R33" s="34">
        <v>10</v>
      </c>
      <c r="S33" s="35"/>
    </row>
    <row r="34" spans="10:19" ht="19.899999999999999" thickBot="1">
      <c r="J34" s="34" t="s">
        <v>264</v>
      </c>
      <c r="P34" s="38" t="s">
        <v>789</v>
      </c>
      <c r="Q34" s="35" t="s">
        <v>790</v>
      </c>
      <c r="R34" s="34">
        <v>20</v>
      </c>
      <c r="S34" s="35"/>
    </row>
    <row r="35" spans="10:19" ht="19.899999999999999" thickBot="1">
      <c r="J35" s="34" t="s">
        <v>268</v>
      </c>
      <c r="P35" s="38" t="s">
        <v>789</v>
      </c>
      <c r="Q35" s="35" t="s">
        <v>792</v>
      </c>
      <c r="R35" s="34">
        <v>20</v>
      </c>
      <c r="S35" s="35"/>
    </row>
    <row r="36" spans="10:19" ht="19.899999999999999" thickBot="1">
      <c r="J36" s="34" t="s">
        <v>272</v>
      </c>
      <c r="P36" s="38" t="s">
        <v>793</v>
      </c>
      <c r="Q36" s="35" t="s">
        <v>794</v>
      </c>
      <c r="R36" s="34">
        <v>20</v>
      </c>
      <c r="S36" s="35"/>
    </row>
    <row r="37" spans="10:19" ht="19.899999999999999" thickBot="1">
      <c r="J37" s="34" t="s">
        <v>276</v>
      </c>
      <c r="P37" s="38" t="s">
        <v>793</v>
      </c>
      <c r="Q37" s="35" t="s">
        <v>795</v>
      </c>
      <c r="R37" s="34">
        <v>20</v>
      </c>
      <c r="S37" s="35"/>
    </row>
    <row r="38" spans="10:19" ht="19.899999999999999" thickBot="1">
      <c r="J38" s="34" t="s">
        <v>280</v>
      </c>
      <c r="P38" s="38" t="s">
        <v>793</v>
      </c>
      <c r="Q38" s="35" t="s">
        <v>796</v>
      </c>
      <c r="R38" s="34">
        <v>20</v>
      </c>
      <c r="S38" s="35"/>
    </row>
    <row r="39" spans="10:19" ht="19.899999999999999" thickBot="1">
      <c r="J39" s="34" t="s">
        <v>284</v>
      </c>
      <c r="P39" s="38" t="s">
        <v>793</v>
      </c>
      <c r="Q39" s="35" t="s">
        <v>797</v>
      </c>
      <c r="R39" s="34">
        <v>20</v>
      </c>
      <c r="S39" s="35"/>
    </row>
    <row r="40" spans="10:19" ht="19.899999999999999" thickBot="1">
      <c r="J40" s="34" t="s">
        <v>286</v>
      </c>
      <c r="P40" s="38" t="s">
        <v>793</v>
      </c>
      <c r="Q40" s="35" t="s">
        <v>798</v>
      </c>
      <c r="R40" s="34">
        <v>20</v>
      </c>
      <c r="S40" s="35"/>
    </row>
    <row r="41" spans="10:19" ht="19.899999999999999" thickBot="1">
      <c r="J41" s="34" t="s">
        <v>288</v>
      </c>
      <c r="P41" s="38" t="s">
        <v>793</v>
      </c>
      <c r="Q41" s="35" t="s">
        <v>799</v>
      </c>
      <c r="R41" s="34">
        <v>20</v>
      </c>
      <c r="S41" s="35"/>
    </row>
    <row r="42" spans="10:19" ht="19.899999999999999" thickBot="1">
      <c r="J42" s="34" t="s">
        <v>292</v>
      </c>
      <c r="P42" s="38" t="s">
        <v>793</v>
      </c>
      <c r="Q42" s="35" t="s">
        <v>800</v>
      </c>
      <c r="R42" s="34">
        <v>20</v>
      </c>
      <c r="S42" s="35"/>
    </row>
    <row r="43" spans="10:19" ht="19.899999999999999" thickBot="1">
      <c r="J43" s="34" t="s">
        <v>296</v>
      </c>
      <c r="P43" s="38" t="s">
        <v>793</v>
      </c>
      <c r="Q43" s="35" t="s">
        <v>801</v>
      </c>
      <c r="R43" s="34">
        <v>20</v>
      </c>
      <c r="S43" s="35"/>
    </row>
    <row r="44" spans="10:19" ht="19.899999999999999" thickBot="1">
      <c r="J44" s="34" t="s">
        <v>300</v>
      </c>
      <c r="P44" s="38" t="s">
        <v>793</v>
      </c>
      <c r="Q44" s="35" t="s">
        <v>802</v>
      </c>
      <c r="R44" s="34">
        <v>20</v>
      </c>
      <c r="S44" s="35"/>
    </row>
    <row r="45" spans="10:19" ht="19.899999999999999" thickBot="1">
      <c r="J45" s="34" t="s">
        <v>304</v>
      </c>
      <c r="P45" s="38" t="s">
        <v>793</v>
      </c>
      <c r="Q45" s="35" t="s">
        <v>803</v>
      </c>
      <c r="R45" s="34">
        <v>20</v>
      </c>
      <c r="S45" s="35"/>
    </row>
    <row r="46" spans="10:19" ht="19.899999999999999" thickBot="1">
      <c r="J46" s="34" t="s">
        <v>308</v>
      </c>
      <c r="P46" s="38" t="s">
        <v>793</v>
      </c>
      <c r="Q46" s="35" t="s">
        <v>804</v>
      </c>
      <c r="R46" s="34">
        <v>20</v>
      </c>
      <c r="S46" s="35"/>
    </row>
    <row r="47" spans="10:19" ht="19.899999999999999" thickBot="1">
      <c r="J47" s="34" t="s">
        <v>310</v>
      </c>
      <c r="P47" s="38" t="s">
        <v>793</v>
      </c>
      <c r="Q47" s="35" t="s">
        <v>805</v>
      </c>
      <c r="R47" s="34">
        <v>20</v>
      </c>
      <c r="S47" s="35"/>
    </row>
    <row r="48" spans="10:19" ht="19.899999999999999" thickBot="1">
      <c r="J48" s="34" t="s">
        <v>314</v>
      </c>
      <c r="P48" s="38" t="s">
        <v>806</v>
      </c>
      <c r="Q48" s="35" t="s">
        <v>807</v>
      </c>
      <c r="R48" s="34">
        <v>20</v>
      </c>
      <c r="S48" s="35"/>
    </row>
    <row r="49" spans="10:19" ht="19.899999999999999" thickBot="1">
      <c r="J49" s="34" t="s">
        <v>317</v>
      </c>
      <c r="P49" s="38" t="s">
        <v>806</v>
      </c>
      <c r="Q49" s="35" t="s">
        <v>808</v>
      </c>
      <c r="R49" s="34">
        <v>20</v>
      </c>
      <c r="S49" s="35"/>
    </row>
    <row r="50" spans="10:19" ht="19.899999999999999" thickBot="1">
      <c r="J50" s="34" t="s">
        <v>320</v>
      </c>
      <c r="P50" s="38" t="s">
        <v>806</v>
      </c>
      <c r="Q50" s="35" t="s">
        <v>809</v>
      </c>
      <c r="R50" s="34">
        <v>20</v>
      </c>
      <c r="S50" s="35"/>
    </row>
    <row r="51" spans="10:19" ht="19.899999999999999" thickBot="1">
      <c r="J51" s="34" t="s">
        <v>324</v>
      </c>
      <c r="P51" s="38" t="s">
        <v>806</v>
      </c>
      <c r="Q51" s="35" t="s">
        <v>810</v>
      </c>
      <c r="R51" s="34">
        <v>20</v>
      </c>
      <c r="S51" s="35"/>
    </row>
    <row r="52" spans="10:19" ht="19.899999999999999" thickBot="1">
      <c r="J52" s="34" t="s">
        <v>328</v>
      </c>
      <c r="P52" s="38" t="s">
        <v>806</v>
      </c>
      <c r="Q52" s="35" t="s">
        <v>811</v>
      </c>
      <c r="R52" s="34">
        <v>20</v>
      </c>
      <c r="S52" s="35"/>
    </row>
    <row r="53" spans="10:19" ht="19.899999999999999" thickBot="1">
      <c r="J53" s="34" t="s">
        <v>332</v>
      </c>
      <c r="P53" s="38" t="s">
        <v>806</v>
      </c>
      <c r="Q53" s="35" t="s">
        <v>812</v>
      </c>
      <c r="R53" s="34">
        <v>20</v>
      </c>
      <c r="S53" s="35"/>
    </row>
    <row r="54" spans="10:19" ht="19.899999999999999" thickBot="1">
      <c r="J54" s="34" t="s">
        <v>336</v>
      </c>
      <c r="P54" s="38" t="s">
        <v>806</v>
      </c>
      <c r="Q54" s="35" t="s">
        <v>813</v>
      </c>
      <c r="R54" s="34">
        <v>20</v>
      </c>
      <c r="S54" s="35"/>
    </row>
    <row r="55" spans="10:19" ht="19.899999999999999" thickBot="1">
      <c r="J55" s="34" t="s">
        <v>340</v>
      </c>
      <c r="P55" s="38" t="s">
        <v>806</v>
      </c>
      <c r="Q55" s="35" t="s">
        <v>814</v>
      </c>
      <c r="R55" s="34">
        <v>20</v>
      </c>
      <c r="S55" s="35"/>
    </row>
    <row r="56" spans="10:19" ht="19.899999999999999" thickBot="1">
      <c r="J56" s="34" t="s">
        <v>344</v>
      </c>
      <c r="P56" s="38" t="s">
        <v>806</v>
      </c>
      <c r="Q56" s="35" t="s">
        <v>815</v>
      </c>
      <c r="R56" s="34">
        <v>20</v>
      </c>
      <c r="S56" s="35"/>
    </row>
    <row r="57" spans="10:19" ht="19.899999999999999" thickBot="1">
      <c r="J57" s="34" t="s">
        <v>348</v>
      </c>
      <c r="P57" s="38" t="s">
        <v>806</v>
      </c>
      <c r="Q57" s="35" t="s">
        <v>816</v>
      </c>
      <c r="R57" s="34">
        <v>20</v>
      </c>
      <c r="S57" s="35"/>
    </row>
    <row r="58" spans="10:19" ht="19.899999999999999" thickBot="1">
      <c r="J58" s="34" t="s">
        <v>352</v>
      </c>
      <c r="P58" s="38" t="s">
        <v>806</v>
      </c>
      <c r="Q58" s="35" t="s">
        <v>817</v>
      </c>
      <c r="R58" s="34">
        <v>20</v>
      </c>
      <c r="S58" s="35"/>
    </row>
    <row r="59" spans="10:19" ht="19.899999999999999" thickBot="1">
      <c r="J59" s="34" t="s">
        <v>356</v>
      </c>
      <c r="P59" s="38" t="s">
        <v>806</v>
      </c>
      <c r="Q59" s="35" t="s">
        <v>818</v>
      </c>
      <c r="R59" s="34">
        <v>20</v>
      </c>
      <c r="S59" s="35"/>
    </row>
    <row r="60" spans="10:19" ht="19.899999999999999" thickBot="1">
      <c r="J60" s="34" t="s">
        <v>360</v>
      </c>
      <c r="P60" s="38" t="s">
        <v>806</v>
      </c>
      <c r="Q60" s="35" t="s">
        <v>819</v>
      </c>
      <c r="R60" s="34">
        <v>20</v>
      </c>
      <c r="S60" s="35"/>
    </row>
    <row r="61" spans="10:19" ht="19.899999999999999" thickBot="1">
      <c r="J61" s="34" t="s">
        <v>364</v>
      </c>
      <c r="P61" s="38" t="s">
        <v>806</v>
      </c>
      <c r="Q61" s="35" t="s">
        <v>820</v>
      </c>
      <c r="R61" s="34">
        <v>20</v>
      </c>
      <c r="S61" s="35"/>
    </row>
    <row r="62" spans="10:19" ht="19.899999999999999" thickBot="1">
      <c r="J62" s="34" t="s">
        <v>366</v>
      </c>
      <c r="P62" s="38" t="s">
        <v>806</v>
      </c>
      <c r="Q62" s="35" t="s">
        <v>821</v>
      </c>
      <c r="R62" s="34">
        <v>20</v>
      </c>
      <c r="S62" s="35"/>
    </row>
    <row r="63" spans="10:19" ht="19.899999999999999" thickBot="1">
      <c r="J63" s="34" t="s">
        <v>103</v>
      </c>
      <c r="P63" s="38" t="s">
        <v>806</v>
      </c>
      <c r="Q63" s="35" t="s">
        <v>822</v>
      </c>
      <c r="R63" s="34">
        <v>20</v>
      </c>
      <c r="S63" s="35"/>
    </row>
    <row r="64" spans="10:19" ht="19.899999999999999" thickBot="1">
      <c r="J64" s="34" t="s">
        <v>372</v>
      </c>
      <c r="P64" s="38" t="s">
        <v>806</v>
      </c>
      <c r="Q64" s="35" t="s">
        <v>823</v>
      </c>
      <c r="R64" s="34">
        <v>20</v>
      </c>
      <c r="S64" s="35"/>
    </row>
    <row r="65" spans="10:19" ht="19.899999999999999" thickBot="1">
      <c r="J65" s="34" t="s">
        <v>376</v>
      </c>
      <c r="P65" s="38" t="s">
        <v>806</v>
      </c>
      <c r="Q65" s="35" t="s">
        <v>824</v>
      </c>
      <c r="R65" s="34">
        <v>20</v>
      </c>
      <c r="S65" s="35"/>
    </row>
    <row r="66" spans="10:19" ht="19.899999999999999" thickBot="1">
      <c r="J66" s="34" t="s">
        <v>380</v>
      </c>
      <c r="P66" s="38" t="s">
        <v>806</v>
      </c>
      <c r="Q66" s="35" t="s">
        <v>825</v>
      </c>
      <c r="R66" s="34">
        <v>20</v>
      </c>
      <c r="S66" s="35"/>
    </row>
    <row r="67" spans="10:19" ht="19.899999999999999" thickBot="1">
      <c r="J67" s="34" t="s">
        <v>384</v>
      </c>
      <c r="P67" s="38" t="s">
        <v>806</v>
      </c>
      <c r="Q67" s="35" t="s">
        <v>826</v>
      </c>
      <c r="R67" s="34">
        <v>20</v>
      </c>
      <c r="S67" s="35"/>
    </row>
    <row r="68" spans="10:19" ht="19.899999999999999" thickBot="1">
      <c r="J68" s="34" t="s">
        <v>119</v>
      </c>
      <c r="P68" s="38" t="s">
        <v>806</v>
      </c>
      <c r="Q68" s="35" t="s">
        <v>827</v>
      </c>
      <c r="R68" s="34">
        <v>20</v>
      </c>
      <c r="S68" s="35"/>
    </row>
    <row r="69" spans="10:19" ht="19.899999999999999" thickBot="1">
      <c r="J69" s="34" t="s">
        <v>392</v>
      </c>
      <c r="P69" s="38" t="s">
        <v>806</v>
      </c>
      <c r="Q69" s="35" t="s">
        <v>828</v>
      </c>
      <c r="R69" s="34">
        <v>20</v>
      </c>
      <c r="S69" s="35"/>
    </row>
    <row r="70" spans="10:19" ht="19.899999999999999" thickBot="1">
      <c r="J70" s="34" t="s">
        <v>396</v>
      </c>
      <c r="P70" s="38" t="s">
        <v>806</v>
      </c>
      <c r="Q70" s="35" t="s">
        <v>829</v>
      </c>
      <c r="R70" s="34">
        <v>20</v>
      </c>
      <c r="S70" s="35"/>
    </row>
    <row r="71" spans="10:19" ht="19.899999999999999" thickBot="1">
      <c r="J71" s="34" t="s">
        <v>400</v>
      </c>
      <c r="P71" s="38" t="s">
        <v>806</v>
      </c>
      <c r="Q71" s="35" t="s">
        <v>830</v>
      </c>
      <c r="R71" s="34">
        <v>20</v>
      </c>
      <c r="S71" s="35"/>
    </row>
    <row r="72" spans="10:19" ht="19.899999999999999" thickBot="1">
      <c r="J72" s="34" t="s">
        <v>404</v>
      </c>
      <c r="P72" s="38" t="s">
        <v>831</v>
      </c>
      <c r="Q72" s="35" t="s">
        <v>832</v>
      </c>
      <c r="R72" s="34">
        <v>20</v>
      </c>
      <c r="S72" s="35"/>
    </row>
    <row r="73" spans="10:19" ht="19.899999999999999" thickBot="1">
      <c r="J73" s="34" t="s">
        <v>408</v>
      </c>
      <c r="P73" s="38" t="s">
        <v>831</v>
      </c>
      <c r="Q73" s="35" t="s">
        <v>833</v>
      </c>
      <c r="R73" s="34">
        <v>20</v>
      </c>
      <c r="S73" s="35"/>
    </row>
    <row r="74" spans="10:19" ht="19.899999999999999" thickBot="1">
      <c r="J74" s="34" t="s">
        <v>412</v>
      </c>
      <c r="P74" s="38" t="s">
        <v>831</v>
      </c>
      <c r="Q74" s="35" t="s">
        <v>834</v>
      </c>
      <c r="R74" s="34">
        <v>20</v>
      </c>
      <c r="S74" s="35"/>
    </row>
    <row r="75" spans="10:19" ht="19.899999999999999" thickBot="1">
      <c r="J75" s="34" t="s">
        <v>416</v>
      </c>
      <c r="P75" s="38" t="s">
        <v>835</v>
      </c>
      <c r="Q75" s="35" t="s">
        <v>836</v>
      </c>
      <c r="R75" s="34">
        <v>20</v>
      </c>
      <c r="S75" s="35"/>
    </row>
    <row r="76" spans="10:19" ht="19.899999999999999" thickBot="1">
      <c r="J76" s="34" t="s">
        <v>420</v>
      </c>
      <c r="P76" s="38" t="s">
        <v>835</v>
      </c>
      <c r="Q76" s="35" t="s">
        <v>837</v>
      </c>
      <c r="R76" s="34">
        <v>20</v>
      </c>
      <c r="S76" s="35"/>
    </row>
    <row r="77" spans="10:19" ht="19.899999999999999" thickBot="1">
      <c r="J77" s="34" t="s">
        <v>424</v>
      </c>
      <c r="P77" s="38" t="s">
        <v>835</v>
      </c>
      <c r="Q77" s="35" t="s">
        <v>838</v>
      </c>
      <c r="R77" s="34">
        <v>20</v>
      </c>
      <c r="S77" s="35"/>
    </row>
    <row r="78" spans="10:19" ht="19.899999999999999" thickBot="1">
      <c r="J78" s="34" t="s">
        <v>431</v>
      </c>
      <c r="P78" s="38" t="s">
        <v>835</v>
      </c>
      <c r="Q78" s="35" t="s">
        <v>839</v>
      </c>
      <c r="R78" s="34">
        <v>20</v>
      </c>
      <c r="S78" s="35"/>
    </row>
    <row r="79" spans="10:19" ht="19.899999999999999" thickBot="1">
      <c r="J79" s="34" t="s">
        <v>435</v>
      </c>
      <c r="P79" s="38" t="s">
        <v>835</v>
      </c>
      <c r="Q79" s="35" t="s">
        <v>840</v>
      </c>
      <c r="R79" s="34">
        <v>20</v>
      </c>
      <c r="S79" s="35"/>
    </row>
    <row r="80" spans="10:19" ht="19.899999999999999" thickBot="1">
      <c r="J80" s="34" t="s">
        <v>439</v>
      </c>
      <c r="P80" s="38" t="s">
        <v>835</v>
      </c>
      <c r="Q80" s="35" t="s">
        <v>841</v>
      </c>
      <c r="R80" s="34">
        <v>20</v>
      </c>
      <c r="S80" s="35"/>
    </row>
    <row r="81" spans="10:19" ht="19.899999999999999" thickBot="1">
      <c r="J81" s="34" t="s">
        <v>443</v>
      </c>
      <c r="P81" s="38" t="s">
        <v>835</v>
      </c>
      <c r="Q81" s="35" t="s">
        <v>842</v>
      </c>
      <c r="R81" s="34">
        <v>20</v>
      </c>
      <c r="S81" s="35"/>
    </row>
    <row r="82" spans="10:19" ht="19.899999999999999" thickBot="1">
      <c r="J82" s="34" t="s">
        <v>447</v>
      </c>
      <c r="P82" s="38" t="s">
        <v>835</v>
      </c>
      <c r="Q82" s="35" t="s">
        <v>843</v>
      </c>
      <c r="R82" s="34">
        <v>20</v>
      </c>
      <c r="S82" s="35"/>
    </row>
    <row r="83" spans="10:19" ht="19.899999999999999" thickBot="1">
      <c r="J83" s="34" t="s">
        <v>451</v>
      </c>
      <c r="P83" s="38" t="s">
        <v>835</v>
      </c>
      <c r="Q83" s="35" t="s">
        <v>844</v>
      </c>
      <c r="R83" s="34">
        <v>20</v>
      </c>
      <c r="S83" s="35"/>
    </row>
    <row r="84" spans="10:19" ht="19.899999999999999" thickBot="1">
      <c r="J84" s="34" t="s">
        <v>455</v>
      </c>
      <c r="P84" s="38" t="s">
        <v>835</v>
      </c>
      <c r="Q84" s="35" t="s">
        <v>845</v>
      </c>
      <c r="R84" s="34">
        <v>20</v>
      </c>
      <c r="S84" s="35"/>
    </row>
    <row r="85" spans="10:19" ht="19.899999999999999" thickBot="1">
      <c r="J85" s="34" t="s">
        <v>459</v>
      </c>
      <c r="P85" s="38" t="s">
        <v>835</v>
      </c>
      <c r="Q85" s="35" t="s">
        <v>846</v>
      </c>
      <c r="R85" s="34">
        <v>20</v>
      </c>
      <c r="S85" s="35"/>
    </row>
    <row r="86" spans="10:19" ht="19.899999999999999" thickBot="1">
      <c r="J86" s="34" t="s">
        <v>463</v>
      </c>
      <c r="P86" s="38" t="s">
        <v>835</v>
      </c>
      <c r="Q86" s="35" t="s">
        <v>847</v>
      </c>
      <c r="R86" s="34">
        <v>20</v>
      </c>
      <c r="S86" s="35"/>
    </row>
    <row r="87" spans="10:19" ht="19.899999999999999" thickBot="1">
      <c r="J87" s="34" t="s">
        <v>467</v>
      </c>
      <c r="P87" s="38" t="s">
        <v>835</v>
      </c>
      <c r="Q87" s="35" t="s">
        <v>848</v>
      </c>
      <c r="R87" s="34">
        <v>20</v>
      </c>
      <c r="S87" s="35"/>
    </row>
    <row r="88" spans="10:19" ht="19.899999999999999" thickBot="1">
      <c r="J88" s="34" t="s">
        <v>469</v>
      </c>
      <c r="P88" s="38" t="s">
        <v>835</v>
      </c>
      <c r="Q88" s="35" t="s">
        <v>849</v>
      </c>
      <c r="R88" s="34">
        <v>20</v>
      </c>
      <c r="S88" s="35"/>
    </row>
    <row r="89" spans="10:19" ht="19.899999999999999" thickBot="1">
      <c r="J89" s="34" t="s">
        <v>471</v>
      </c>
      <c r="P89" s="38" t="s">
        <v>835</v>
      </c>
      <c r="Q89" s="35" t="s">
        <v>850</v>
      </c>
      <c r="R89" s="34">
        <v>20</v>
      </c>
      <c r="S89" s="35"/>
    </row>
    <row r="90" spans="10:19" ht="19.899999999999999" thickBot="1">
      <c r="J90" s="34" t="s">
        <v>473</v>
      </c>
      <c r="P90" s="38" t="s">
        <v>835</v>
      </c>
      <c r="Q90" s="35" t="s">
        <v>851</v>
      </c>
      <c r="R90" s="34">
        <v>20</v>
      </c>
      <c r="S90" s="35"/>
    </row>
    <row r="91" spans="10:19" ht="19.899999999999999" thickBot="1">
      <c r="J91" s="34" t="s">
        <v>475</v>
      </c>
      <c r="P91" s="38" t="s">
        <v>835</v>
      </c>
      <c r="Q91" s="35" t="s">
        <v>852</v>
      </c>
      <c r="R91" s="34">
        <v>20</v>
      </c>
      <c r="S91" s="35"/>
    </row>
    <row r="92" spans="10:19" ht="19.899999999999999" thickBot="1">
      <c r="J92" s="34" t="s">
        <v>479</v>
      </c>
      <c r="P92" s="38" t="s">
        <v>835</v>
      </c>
      <c r="Q92" s="35" t="s">
        <v>853</v>
      </c>
      <c r="R92" s="34">
        <v>20</v>
      </c>
      <c r="S92" s="35"/>
    </row>
    <row r="93" spans="10:19" ht="19.899999999999999" thickBot="1">
      <c r="J93" s="34" t="s">
        <v>483</v>
      </c>
      <c r="P93" s="38" t="s">
        <v>835</v>
      </c>
      <c r="Q93" s="35" t="s">
        <v>854</v>
      </c>
      <c r="R93" s="34">
        <v>20</v>
      </c>
      <c r="S93" s="35"/>
    </row>
    <row r="94" spans="10:19" ht="19.899999999999999" thickBot="1">
      <c r="J94" s="34" t="s">
        <v>487</v>
      </c>
      <c r="P94" s="38" t="s">
        <v>835</v>
      </c>
      <c r="Q94" s="35" t="s">
        <v>855</v>
      </c>
      <c r="R94" s="34">
        <v>20</v>
      </c>
      <c r="S94" s="35"/>
    </row>
    <row r="95" spans="10:19" ht="19.899999999999999" thickBot="1">
      <c r="J95" s="34" t="s">
        <v>491</v>
      </c>
      <c r="P95" s="38" t="s">
        <v>835</v>
      </c>
      <c r="Q95" s="35" t="s">
        <v>856</v>
      </c>
      <c r="R95" s="34">
        <v>20</v>
      </c>
      <c r="S95" s="35"/>
    </row>
    <row r="96" spans="10:19" ht="19.899999999999999" thickBot="1">
      <c r="J96" s="34" t="s">
        <v>495</v>
      </c>
      <c r="P96" s="38" t="s">
        <v>835</v>
      </c>
      <c r="Q96" s="35" t="s">
        <v>857</v>
      </c>
      <c r="R96" s="34">
        <v>20</v>
      </c>
      <c r="S96" s="35"/>
    </row>
    <row r="97" spans="10:19" ht="19.899999999999999" thickBot="1">
      <c r="J97" s="34" t="s">
        <v>499</v>
      </c>
      <c r="P97" s="38" t="s">
        <v>835</v>
      </c>
      <c r="Q97" s="35" t="s">
        <v>858</v>
      </c>
      <c r="R97" s="34">
        <v>20</v>
      </c>
      <c r="S97" s="35"/>
    </row>
    <row r="98" spans="10:19" ht="19.899999999999999" thickBot="1">
      <c r="J98" s="34" t="s">
        <v>503</v>
      </c>
      <c r="P98" s="38" t="s">
        <v>835</v>
      </c>
      <c r="Q98" s="35" t="s">
        <v>859</v>
      </c>
      <c r="R98" s="34">
        <v>20</v>
      </c>
      <c r="S98" s="35"/>
    </row>
    <row r="99" spans="10:19" ht="19.899999999999999" thickBot="1">
      <c r="J99" s="34" t="s">
        <v>507</v>
      </c>
      <c r="P99" s="38" t="s">
        <v>835</v>
      </c>
      <c r="Q99" s="35" t="s">
        <v>860</v>
      </c>
      <c r="R99" s="34">
        <v>20</v>
      </c>
      <c r="S99" s="35"/>
    </row>
    <row r="100" spans="10:19" ht="19.899999999999999" thickBot="1">
      <c r="J100" s="34" t="s">
        <v>511</v>
      </c>
      <c r="P100" s="38" t="s">
        <v>835</v>
      </c>
      <c r="Q100" s="35" t="s">
        <v>861</v>
      </c>
      <c r="R100" s="34">
        <v>20</v>
      </c>
      <c r="S100" s="35"/>
    </row>
    <row r="101" spans="10:19" ht="19.899999999999999" thickBot="1">
      <c r="J101" s="34" t="s">
        <v>515</v>
      </c>
      <c r="P101" s="38" t="s">
        <v>835</v>
      </c>
      <c r="Q101" s="35" t="s">
        <v>862</v>
      </c>
      <c r="R101" s="34">
        <v>20</v>
      </c>
      <c r="S101" s="35"/>
    </row>
    <row r="102" spans="10:19" ht="19.899999999999999" thickBot="1">
      <c r="J102" s="34" t="s">
        <v>519</v>
      </c>
      <c r="P102" s="38" t="s">
        <v>835</v>
      </c>
      <c r="Q102" s="35" t="s">
        <v>863</v>
      </c>
      <c r="R102" s="34">
        <v>20</v>
      </c>
      <c r="S102" s="35"/>
    </row>
    <row r="103" spans="10:19" ht="19.899999999999999" thickBot="1">
      <c r="J103" s="34" t="s">
        <v>523</v>
      </c>
      <c r="P103" s="38" t="s">
        <v>835</v>
      </c>
      <c r="Q103" s="35" t="s">
        <v>864</v>
      </c>
      <c r="R103" s="34">
        <v>20</v>
      </c>
      <c r="S103" s="35"/>
    </row>
    <row r="104" spans="10:19" ht="19.899999999999999" thickBot="1">
      <c r="J104" s="34" t="s">
        <v>527</v>
      </c>
      <c r="P104" s="38" t="s">
        <v>835</v>
      </c>
      <c r="Q104" s="35" t="s">
        <v>865</v>
      </c>
      <c r="R104" s="34">
        <v>20</v>
      </c>
      <c r="S104" s="35"/>
    </row>
    <row r="105" spans="10:19" ht="19.899999999999999" thickBot="1">
      <c r="J105" s="34" t="s">
        <v>531</v>
      </c>
      <c r="P105" s="38" t="s">
        <v>835</v>
      </c>
      <c r="Q105" s="35" t="s">
        <v>866</v>
      </c>
      <c r="R105" s="34">
        <v>20</v>
      </c>
      <c r="S105" s="35"/>
    </row>
    <row r="106" spans="10:19" ht="19.899999999999999" thickBot="1">
      <c r="J106" s="34" t="s">
        <v>535</v>
      </c>
      <c r="P106" s="38" t="s">
        <v>835</v>
      </c>
      <c r="Q106" s="35" t="s">
        <v>867</v>
      </c>
      <c r="R106" s="34">
        <v>20</v>
      </c>
      <c r="S106" s="35"/>
    </row>
    <row r="107" spans="10:19" ht="19.899999999999999" thickBot="1">
      <c r="J107" s="34" t="s">
        <v>539</v>
      </c>
    </row>
    <row r="108" spans="10:19" ht="19.899999999999999" thickBot="1">
      <c r="J108" s="34" t="s">
        <v>543</v>
      </c>
    </row>
    <row r="109" spans="10:19" ht="19.899999999999999" thickBot="1">
      <c r="J109" s="34" t="s">
        <v>547</v>
      </c>
    </row>
    <row r="110" spans="10:19" ht="19.899999999999999" thickBot="1">
      <c r="J110" s="34" t="s">
        <v>551</v>
      </c>
    </row>
    <row r="111" spans="10:19" ht="19.899999999999999" thickBot="1">
      <c r="J111" s="34" t="s">
        <v>555</v>
      </c>
    </row>
    <row r="112" spans="10:19" ht="19.899999999999999" thickBot="1">
      <c r="J112" s="34" t="s">
        <v>559</v>
      </c>
    </row>
    <row r="113" spans="10:10" ht="19.899999999999999" thickBot="1">
      <c r="J113" s="34" t="s">
        <v>563</v>
      </c>
    </row>
    <row r="114" spans="10:10" ht="19.899999999999999" thickBot="1">
      <c r="J114" s="34" t="s">
        <v>567</v>
      </c>
    </row>
    <row r="115" spans="10:10" ht="19.899999999999999" thickBot="1">
      <c r="J115" s="34" t="s">
        <v>571</v>
      </c>
    </row>
    <row r="116" spans="10:10" ht="19.899999999999999" thickBot="1">
      <c r="J116" s="34" t="s">
        <v>575</v>
      </c>
    </row>
    <row r="117" spans="10:10" ht="19.899999999999999" thickBot="1">
      <c r="J117" s="34" t="s">
        <v>579</v>
      </c>
    </row>
    <row r="118" spans="10:10" ht="19.899999999999999" thickBot="1">
      <c r="J118" s="34" t="s">
        <v>583</v>
      </c>
    </row>
    <row r="119" spans="10:10" ht="19.899999999999999" thickBot="1">
      <c r="J119" s="34" t="s">
        <v>587</v>
      </c>
    </row>
    <row r="120" spans="10:10" ht="19.899999999999999" thickBot="1">
      <c r="J120" s="34" t="s">
        <v>591</v>
      </c>
    </row>
    <row r="121" spans="10:10" ht="19.899999999999999" thickBot="1">
      <c r="J121" s="34" t="s">
        <v>597</v>
      </c>
    </row>
    <row r="122" spans="10:10" ht="19.899999999999999" thickBot="1">
      <c r="J122" s="34" t="s">
        <v>603</v>
      </c>
    </row>
    <row r="123" spans="10:10" ht="19.899999999999999" thickBot="1">
      <c r="J123" s="34" t="s">
        <v>607</v>
      </c>
    </row>
    <row r="124" spans="10:10" ht="19.899999999999999" thickBot="1">
      <c r="J124" s="34" t="s">
        <v>611</v>
      </c>
    </row>
    <row r="125" spans="10:10" ht="19.899999999999999" thickBot="1">
      <c r="J125" s="34" t="s">
        <v>615</v>
      </c>
    </row>
    <row r="126" spans="10:10" ht="19.899999999999999" thickBot="1">
      <c r="J126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8B3-8812-4E73-A6CF-4477ABB37DB5}">
  <dimension ref="A1:T35"/>
  <sheetViews>
    <sheetView zoomScale="90" zoomScaleNormal="90" workbookViewId="0">
      <selection activeCell="B23" sqref="B23"/>
    </sheetView>
  </sheetViews>
  <sheetFormatPr defaultRowHeight="16.149999999999999"/>
  <cols>
    <col min="1" max="1" width="8.75" style="21" customWidth="1"/>
    <col min="2" max="14" width="8.75" style="21"/>
    <col min="15" max="15" width="9.625" bestFit="1" customWidth="1"/>
    <col min="16" max="16" width="39" bestFit="1" customWidth="1"/>
    <col min="17" max="17" width="26.25" bestFit="1" customWidth="1"/>
    <col min="18" max="18" width="67.875" bestFit="1" customWidth="1"/>
    <col min="19" max="19" width="25.25" bestFit="1" customWidth="1"/>
  </cols>
  <sheetData>
    <row r="1" spans="1:20" ht="19.899999999999999" thickBot="1">
      <c r="A1" s="37" t="s">
        <v>872</v>
      </c>
      <c r="B1" s="37" t="s">
        <v>873</v>
      </c>
      <c r="C1" s="37" t="s">
        <v>874</v>
      </c>
      <c r="D1" s="37" t="s">
        <v>875</v>
      </c>
      <c r="E1" s="37" t="s">
        <v>876</v>
      </c>
      <c r="F1" s="37" t="s">
        <v>877</v>
      </c>
      <c r="G1" s="37" t="s">
        <v>878</v>
      </c>
      <c r="H1" s="37" t="s">
        <v>879</v>
      </c>
      <c r="I1" s="37" t="s">
        <v>880</v>
      </c>
      <c r="J1" s="37" t="s">
        <v>881</v>
      </c>
      <c r="K1" s="37" t="s">
        <v>882</v>
      </c>
      <c r="L1" s="37" t="s">
        <v>883</v>
      </c>
      <c r="M1" s="37" t="s">
        <v>884</v>
      </c>
      <c r="N1" s="37" t="s">
        <v>885</v>
      </c>
      <c r="O1" s="11"/>
      <c r="P1" s="37" t="s">
        <v>86</v>
      </c>
      <c r="Q1" s="37" t="s">
        <v>133</v>
      </c>
      <c r="R1" s="37" t="s">
        <v>148</v>
      </c>
      <c r="S1" s="37" t="s">
        <v>166</v>
      </c>
      <c r="T1" s="37" t="s">
        <v>886</v>
      </c>
    </row>
    <row r="2" spans="1:20" ht="19.899999999999999" thickBot="1">
      <c r="A2" s="32" t="s">
        <v>79</v>
      </c>
      <c r="B2" s="32" t="s">
        <v>109</v>
      </c>
      <c r="C2" s="32" t="s">
        <v>123</v>
      </c>
      <c r="D2" s="32" t="s">
        <v>93</v>
      </c>
      <c r="E2" s="32" t="s">
        <v>218</v>
      </c>
      <c r="F2" s="32"/>
      <c r="G2" s="32" t="s">
        <v>238</v>
      </c>
      <c r="H2" s="32" t="s">
        <v>252</v>
      </c>
      <c r="I2" s="32" t="s">
        <v>280</v>
      </c>
      <c r="J2" s="32" t="s">
        <v>300</v>
      </c>
      <c r="K2" s="32" t="s">
        <v>310</v>
      </c>
      <c r="L2" s="32" t="s">
        <v>103</v>
      </c>
      <c r="M2" s="32" t="s">
        <v>475</v>
      </c>
      <c r="N2" s="32" t="s">
        <v>487</v>
      </c>
      <c r="O2" s="11" t="str">
        <f>LEFT(Report!$H6,1)</f>
        <v/>
      </c>
      <c r="P2" s="33" t="s">
        <v>887</v>
      </c>
      <c r="Q2" s="33" t="s">
        <v>888</v>
      </c>
      <c r="R2" s="33" t="s">
        <v>149</v>
      </c>
      <c r="S2" s="33" t="s">
        <v>889</v>
      </c>
      <c r="T2" s="33"/>
    </row>
    <row r="3" spans="1:20" ht="19.899999999999999" thickBot="1">
      <c r="A3" s="32" t="s">
        <v>89</v>
      </c>
      <c r="B3" s="32" t="s">
        <v>115</v>
      </c>
      <c r="D3" s="32" t="s">
        <v>93</v>
      </c>
      <c r="E3" s="32" t="s">
        <v>222</v>
      </c>
      <c r="F3" s="32"/>
      <c r="G3" s="32" t="s">
        <v>238</v>
      </c>
      <c r="H3" s="32" t="s">
        <v>256</v>
      </c>
      <c r="I3" s="32" t="s">
        <v>284</v>
      </c>
      <c r="J3" s="32" t="s">
        <v>304</v>
      </c>
      <c r="K3" s="32" t="s">
        <v>314</v>
      </c>
      <c r="L3" s="32" t="s">
        <v>103</v>
      </c>
      <c r="M3" s="32" t="s">
        <v>479</v>
      </c>
      <c r="N3" s="32" t="s">
        <v>491</v>
      </c>
      <c r="O3" s="11" t="str">
        <f>LEFT(Report!$H7,1)</f>
        <v/>
      </c>
      <c r="P3" s="33" t="s">
        <v>890</v>
      </c>
      <c r="Q3" s="33" t="s">
        <v>891</v>
      </c>
      <c r="R3" s="33" t="s">
        <v>155</v>
      </c>
      <c r="S3" s="33"/>
      <c r="T3" s="33"/>
    </row>
    <row r="4" spans="1:20" ht="19.899999999999999" thickBot="1">
      <c r="A4" s="32" t="s">
        <v>99</v>
      </c>
      <c r="D4" s="32" t="s">
        <v>93</v>
      </c>
      <c r="E4" s="32" t="s">
        <v>226</v>
      </c>
      <c r="F4" s="32"/>
      <c r="G4" s="32" t="s">
        <v>244</v>
      </c>
      <c r="H4" s="32" t="s">
        <v>260</v>
      </c>
      <c r="I4" s="32" t="s">
        <v>286</v>
      </c>
      <c r="J4" s="32" t="s">
        <v>308</v>
      </c>
      <c r="K4" s="32" t="s">
        <v>317</v>
      </c>
      <c r="L4" s="32" t="s">
        <v>372</v>
      </c>
      <c r="M4" s="32" t="s">
        <v>483</v>
      </c>
      <c r="N4" s="32" t="s">
        <v>495</v>
      </c>
      <c r="O4" s="11" t="str">
        <f>LEFT(Report!$H8,1)</f>
        <v/>
      </c>
      <c r="P4" s="33" t="s">
        <v>892</v>
      </c>
      <c r="Q4" s="33" t="s">
        <v>893</v>
      </c>
      <c r="R4" s="33" t="s">
        <v>158</v>
      </c>
      <c r="S4" s="33"/>
      <c r="T4" s="33"/>
    </row>
    <row r="5" spans="1:20" ht="19.899999999999999" thickBot="1">
      <c r="D5" s="32" t="s">
        <v>142</v>
      </c>
      <c r="E5" s="32" t="s">
        <v>230</v>
      </c>
      <c r="F5" s="32"/>
      <c r="G5" s="32" t="s">
        <v>248</v>
      </c>
      <c r="H5" s="32" t="s">
        <v>264</v>
      </c>
      <c r="I5" s="32" t="s">
        <v>288</v>
      </c>
      <c r="J5" s="32"/>
      <c r="K5" s="32" t="s">
        <v>320</v>
      </c>
      <c r="L5" s="32" t="s">
        <v>376</v>
      </c>
      <c r="M5" s="32"/>
      <c r="N5" s="32" t="s">
        <v>499</v>
      </c>
      <c r="O5" s="11" t="str">
        <f>LEFT(Report!$H9,1)</f>
        <v/>
      </c>
      <c r="P5" s="33" t="s">
        <v>894</v>
      </c>
      <c r="Q5" s="33" t="s">
        <v>895</v>
      </c>
      <c r="R5" s="33" t="s">
        <v>896</v>
      </c>
      <c r="S5" s="33"/>
      <c r="T5" s="33"/>
    </row>
    <row r="6" spans="1:20" ht="19.899999999999999" thickBot="1">
      <c r="D6" s="32" t="s">
        <v>142</v>
      </c>
      <c r="E6" s="32" t="s">
        <v>234</v>
      </c>
      <c r="F6" s="32"/>
      <c r="G6" s="32"/>
      <c r="H6" s="32" t="s">
        <v>268</v>
      </c>
      <c r="I6" s="32" t="s">
        <v>292</v>
      </c>
      <c r="J6" s="32"/>
      <c r="K6" s="32" t="s">
        <v>324</v>
      </c>
      <c r="L6" s="32" t="s">
        <v>380</v>
      </c>
      <c r="M6" s="32"/>
      <c r="N6" s="32" t="s">
        <v>503</v>
      </c>
      <c r="O6" s="11" t="str">
        <f>LEFT(Report!$H10,1)</f>
        <v/>
      </c>
      <c r="P6" s="33" t="s">
        <v>893</v>
      </c>
      <c r="Q6" s="33"/>
      <c r="R6" s="33"/>
      <c r="S6" s="33"/>
      <c r="T6" s="33"/>
    </row>
    <row r="7" spans="1:20" ht="19.899999999999999" thickBot="1">
      <c r="D7" s="32" t="s">
        <v>150</v>
      </c>
      <c r="E7" s="32"/>
      <c r="F7" s="32"/>
      <c r="G7" s="32"/>
      <c r="H7" s="32" t="s">
        <v>272</v>
      </c>
      <c r="I7" s="32" t="s">
        <v>296</v>
      </c>
      <c r="J7" s="32"/>
      <c r="K7" s="32" t="s">
        <v>328</v>
      </c>
      <c r="L7" s="32" t="s">
        <v>384</v>
      </c>
      <c r="M7" s="32"/>
      <c r="N7" s="32" t="s">
        <v>507</v>
      </c>
      <c r="O7" s="11" t="str">
        <f>LEFT(Report!$H11,1)</f>
        <v/>
      </c>
      <c r="P7" s="33" t="s">
        <v>895</v>
      </c>
      <c r="Q7" s="33"/>
      <c r="R7" s="33"/>
      <c r="S7" s="33"/>
      <c r="T7" s="33"/>
    </row>
    <row r="8" spans="1:20" ht="19.899999999999999" thickBot="1">
      <c r="D8" s="32" t="s">
        <v>150</v>
      </c>
      <c r="E8" s="32"/>
      <c r="F8" s="32"/>
      <c r="G8" s="32"/>
      <c r="H8" s="32" t="s">
        <v>276</v>
      </c>
      <c r="I8" s="32"/>
      <c r="J8" s="32"/>
      <c r="K8" s="32" t="s">
        <v>332</v>
      </c>
      <c r="L8" s="32" t="s">
        <v>119</v>
      </c>
      <c r="M8" s="32"/>
      <c r="N8" s="32" t="s">
        <v>511</v>
      </c>
      <c r="O8" s="11" t="str">
        <f>LEFT(Report!$H12,1)</f>
        <v/>
      </c>
      <c r="P8" s="11"/>
      <c r="Q8" s="11"/>
      <c r="R8" s="11"/>
      <c r="S8" s="11"/>
    </row>
    <row r="9" spans="1:20" ht="19.899999999999999" thickBot="1">
      <c r="D9" s="32" t="s">
        <v>159</v>
      </c>
      <c r="E9" s="32"/>
      <c r="F9" s="32"/>
      <c r="G9" s="32"/>
      <c r="H9" s="32"/>
      <c r="I9" s="32"/>
      <c r="J9" s="32"/>
      <c r="K9" s="32" t="s">
        <v>336</v>
      </c>
      <c r="L9" s="32" t="s">
        <v>119</v>
      </c>
      <c r="M9" s="32"/>
      <c r="N9" s="32" t="s">
        <v>515</v>
      </c>
      <c r="O9" s="11" t="str">
        <f>LEFT(Report!$H13,1)</f>
        <v/>
      </c>
      <c r="P9" s="11"/>
      <c r="Q9" s="11"/>
      <c r="R9" s="11"/>
      <c r="S9" s="11"/>
    </row>
    <row r="10" spans="1:20" ht="19.899999999999999" thickBot="1">
      <c r="D10" s="32" t="s">
        <v>159</v>
      </c>
      <c r="E10" s="32"/>
      <c r="F10" s="32"/>
      <c r="G10" s="32"/>
      <c r="H10" s="32"/>
      <c r="I10" s="32"/>
      <c r="J10" s="32"/>
      <c r="K10" s="32" t="s">
        <v>340</v>
      </c>
      <c r="L10" s="32" t="s">
        <v>392</v>
      </c>
      <c r="M10" s="32"/>
      <c r="N10" s="32" t="s">
        <v>519</v>
      </c>
      <c r="O10" s="11" t="str">
        <f>LEFT(Report!$H14,1)</f>
        <v/>
      </c>
      <c r="P10" s="11"/>
      <c r="Q10" s="11"/>
      <c r="R10" s="11"/>
      <c r="S10" s="11"/>
    </row>
    <row r="11" spans="1:20" ht="19.899999999999999" thickBot="1">
      <c r="D11" s="32" t="s">
        <v>168</v>
      </c>
      <c r="E11" s="32"/>
      <c r="F11" s="32"/>
      <c r="G11" s="32"/>
      <c r="H11" s="32"/>
      <c r="I11" s="32"/>
      <c r="J11" s="32"/>
      <c r="K11" s="32" t="s">
        <v>344</v>
      </c>
      <c r="L11" s="32" t="s">
        <v>396</v>
      </c>
      <c r="M11" s="32"/>
      <c r="N11" s="32" t="s">
        <v>523</v>
      </c>
      <c r="O11" s="11" t="str">
        <f>LEFT(Report!$H15,1)</f>
        <v/>
      </c>
      <c r="P11" s="11"/>
      <c r="Q11" s="11"/>
      <c r="R11" s="11"/>
      <c r="S11" s="11"/>
    </row>
    <row r="12" spans="1:20" ht="19.899999999999999" thickBot="1">
      <c r="D12" s="32" t="s">
        <v>168</v>
      </c>
      <c r="E12" s="32"/>
      <c r="F12" s="32"/>
      <c r="G12" s="32"/>
      <c r="H12" s="32"/>
      <c r="I12" s="32"/>
      <c r="J12" s="32"/>
      <c r="K12" s="32" t="s">
        <v>348</v>
      </c>
      <c r="L12" s="32" t="s">
        <v>400</v>
      </c>
      <c r="M12" s="32"/>
      <c r="N12" s="32" t="s">
        <v>527</v>
      </c>
      <c r="O12" s="11" t="str">
        <f>LEFT(Report!$H16,1)</f>
        <v/>
      </c>
      <c r="P12" s="11"/>
      <c r="Q12" s="11"/>
      <c r="R12" s="11"/>
      <c r="S12" s="11"/>
    </row>
    <row r="13" spans="1:20" ht="19.899999999999999" thickBot="1">
      <c r="D13" s="32" t="s">
        <v>174</v>
      </c>
      <c r="E13" s="32"/>
      <c r="F13" s="32"/>
      <c r="G13" s="32"/>
      <c r="H13" s="32"/>
      <c r="I13" s="32"/>
      <c r="J13" s="32"/>
      <c r="K13" s="32" t="s">
        <v>352</v>
      </c>
      <c r="L13" s="32" t="s">
        <v>404</v>
      </c>
      <c r="M13" s="32"/>
      <c r="N13" s="32" t="s">
        <v>531</v>
      </c>
      <c r="O13" s="11" t="str">
        <f>LEFT(Report!$H17,1)</f>
        <v/>
      </c>
      <c r="P13" s="11"/>
      <c r="Q13" s="11"/>
      <c r="R13" s="11"/>
      <c r="S13" s="11"/>
    </row>
    <row r="14" spans="1:20" ht="19.899999999999999" thickBot="1">
      <c r="D14" s="32" t="s">
        <v>178</v>
      </c>
      <c r="E14" s="32"/>
      <c r="F14" s="32"/>
      <c r="G14" s="32"/>
      <c r="H14" s="32"/>
      <c r="I14" s="32"/>
      <c r="J14" s="32"/>
      <c r="K14" s="32" t="s">
        <v>356</v>
      </c>
      <c r="L14" s="32" t="s">
        <v>408</v>
      </c>
      <c r="M14" s="32"/>
      <c r="N14" s="32" t="s">
        <v>535</v>
      </c>
      <c r="O14" s="11" t="str">
        <f>LEFT(Report!$H18,1)</f>
        <v/>
      </c>
      <c r="P14" s="11"/>
      <c r="Q14" s="11"/>
      <c r="R14" s="11"/>
      <c r="S14" s="11"/>
    </row>
    <row r="15" spans="1:20" ht="19.899999999999999" thickBot="1">
      <c r="D15" s="32" t="s">
        <v>182</v>
      </c>
      <c r="E15" s="32"/>
      <c r="F15" s="32"/>
      <c r="G15" s="32"/>
      <c r="H15" s="32"/>
      <c r="I15" s="32"/>
      <c r="J15" s="32"/>
      <c r="K15" s="32" t="s">
        <v>360</v>
      </c>
      <c r="L15" s="32" t="s">
        <v>412</v>
      </c>
      <c r="M15" s="32"/>
      <c r="N15" s="32" t="s">
        <v>539</v>
      </c>
      <c r="O15" s="11" t="str">
        <f>LEFT(Report!$H19,1)</f>
        <v/>
      </c>
      <c r="P15" s="11"/>
      <c r="Q15" s="11"/>
      <c r="R15" s="11"/>
      <c r="S15" s="11"/>
    </row>
    <row r="16" spans="1:20" ht="19.899999999999999" thickBot="1">
      <c r="D16" s="32" t="s">
        <v>186</v>
      </c>
      <c r="E16" s="32"/>
      <c r="F16" s="32"/>
      <c r="G16" s="32"/>
      <c r="H16" s="32"/>
      <c r="I16" s="32"/>
      <c r="J16" s="32"/>
      <c r="K16" s="32" t="s">
        <v>364</v>
      </c>
      <c r="L16" s="32" t="s">
        <v>416</v>
      </c>
      <c r="M16" s="32"/>
      <c r="N16" s="32" t="s">
        <v>543</v>
      </c>
      <c r="O16" s="11" t="str">
        <f>LEFT(Report!$H20,1)</f>
        <v/>
      </c>
      <c r="P16" s="11"/>
      <c r="Q16" s="11"/>
      <c r="R16" s="11"/>
      <c r="S16" s="11"/>
    </row>
    <row r="17" spans="4:19" ht="19.899999999999999" thickBot="1">
      <c r="D17" s="32" t="s">
        <v>190</v>
      </c>
      <c r="E17" s="32"/>
      <c r="F17" s="32"/>
      <c r="G17" s="32"/>
      <c r="H17" s="32"/>
      <c r="I17" s="32"/>
      <c r="J17" s="32"/>
      <c r="K17" s="32" t="s">
        <v>366</v>
      </c>
      <c r="L17" s="32" t="s">
        <v>420</v>
      </c>
      <c r="M17" s="32"/>
      <c r="N17" s="32" t="s">
        <v>547</v>
      </c>
      <c r="O17" s="11" t="str">
        <f>LEFT(Report!$H21,1)</f>
        <v/>
      </c>
      <c r="P17" s="11"/>
      <c r="Q17" s="11"/>
      <c r="R17" s="11"/>
      <c r="S17" s="11"/>
    </row>
    <row r="18" spans="4:19" ht="19.899999999999999" thickBot="1">
      <c r="D18" s="32" t="s">
        <v>194</v>
      </c>
      <c r="E18" s="32"/>
      <c r="F18" s="32"/>
      <c r="G18" s="32"/>
      <c r="H18" s="32"/>
      <c r="I18" s="32"/>
      <c r="J18" s="32"/>
      <c r="K18" s="32"/>
      <c r="L18" s="32" t="s">
        <v>424</v>
      </c>
      <c r="M18" s="32"/>
      <c r="N18" s="32" t="s">
        <v>551</v>
      </c>
      <c r="O18" s="11" t="str">
        <f>LEFT(Report!$H22,1)</f>
        <v/>
      </c>
      <c r="P18" s="11"/>
      <c r="Q18" s="11"/>
      <c r="R18" s="11"/>
      <c r="S18" s="11"/>
    </row>
    <row r="19" spans="4:19" ht="19.899999999999999" thickBot="1">
      <c r="D19" s="32" t="s">
        <v>198</v>
      </c>
      <c r="E19" s="32"/>
      <c r="F19" s="32"/>
      <c r="G19" s="32"/>
      <c r="H19" s="32"/>
      <c r="I19" s="32"/>
      <c r="J19" s="32"/>
      <c r="K19" s="32"/>
      <c r="L19" s="32" t="s">
        <v>424</v>
      </c>
      <c r="M19" s="32"/>
      <c r="N19" s="32" t="s">
        <v>555</v>
      </c>
      <c r="O19" s="11" t="str">
        <f>LEFT(Report!$H23,1)</f>
        <v/>
      </c>
      <c r="P19" s="11"/>
      <c r="Q19" s="11"/>
      <c r="R19" s="11"/>
      <c r="S19" s="11"/>
    </row>
    <row r="20" spans="4:19" ht="19.899999999999999" thickBot="1">
      <c r="D20" s="32" t="s">
        <v>202</v>
      </c>
      <c r="E20" s="32"/>
      <c r="F20" s="32"/>
      <c r="G20" s="32"/>
      <c r="H20" s="32"/>
      <c r="I20" s="32"/>
      <c r="J20" s="32"/>
      <c r="K20" s="32"/>
      <c r="L20" s="32" t="s">
        <v>431</v>
      </c>
      <c r="M20" s="32"/>
      <c r="N20" s="32" t="s">
        <v>559</v>
      </c>
      <c r="O20" s="11" t="str">
        <f>LEFT(Report!$H24,1)</f>
        <v/>
      </c>
      <c r="P20" s="11"/>
      <c r="Q20" s="11"/>
      <c r="R20" s="11"/>
      <c r="S20" s="11"/>
    </row>
    <row r="21" spans="4:19" ht="19.899999999999999" thickBot="1">
      <c r="D21" s="32" t="s">
        <v>206</v>
      </c>
      <c r="E21" s="32"/>
      <c r="F21" s="32"/>
      <c r="G21" s="32"/>
      <c r="H21" s="32"/>
      <c r="I21" s="32"/>
      <c r="J21" s="32"/>
      <c r="K21" s="32"/>
      <c r="L21" s="32" t="s">
        <v>435</v>
      </c>
      <c r="M21" s="32"/>
      <c r="N21" s="32" t="s">
        <v>563</v>
      </c>
      <c r="O21" s="11" t="str">
        <f>LEFT(Report!$H25,1)</f>
        <v/>
      </c>
      <c r="P21" s="11"/>
      <c r="Q21" s="11"/>
      <c r="R21" s="11"/>
      <c r="S21" s="11"/>
    </row>
    <row r="22" spans="4:19" ht="19.899999999999999" thickBot="1">
      <c r="D22" s="32" t="s">
        <v>210</v>
      </c>
      <c r="E22" s="32"/>
      <c r="F22" s="32"/>
      <c r="G22" s="32"/>
      <c r="H22" s="32"/>
      <c r="I22" s="32"/>
      <c r="J22" s="32"/>
      <c r="K22" s="32"/>
      <c r="L22" s="32" t="s">
        <v>439</v>
      </c>
      <c r="M22" s="32"/>
      <c r="N22" s="32" t="s">
        <v>567</v>
      </c>
      <c r="O22" s="11" t="str">
        <f>LEFT(Report!$H26,1)</f>
        <v/>
      </c>
      <c r="P22" s="11"/>
      <c r="Q22" s="11"/>
      <c r="R22" s="11"/>
      <c r="S22" s="11"/>
    </row>
    <row r="23" spans="4:19" ht="19.899999999999999" thickBot="1">
      <c r="D23" s="32" t="s">
        <v>214</v>
      </c>
      <c r="E23" s="32"/>
      <c r="F23" s="32"/>
      <c r="G23" s="32"/>
      <c r="H23" s="32"/>
      <c r="I23" s="32"/>
      <c r="J23" s="32"/>
      <c r="K23" s="32"/>
      <c r="L23" s="32" t="s">
        <v>443</v>
      </c>
      <c r="M23" s="32"/>
      <c r="N23" s="32" t="s">
        <v>571</v>
      </c>
      <c r="O23" s="11" t="str">
        <f>LEFT(Report!$H27,1)</f>
        <v/>
      </c>
      <c r="P23" s="11"/>
      <c r="Q23" s="11"/>
      <c r="R23" s="11"/>
      <c r="S23" s="11"/>
    </row>
    <row r="24" spans="4:19" ht="19.899999999999999" thickBot="1">
      <c r="D24" s="32"/>
      <c r="E24" s="32"/>
      <c r="F24" s="32"/>
      <c r="G24" s="32"/>
      <c r="H24" s="32"/>
      <c r="I24" s="32"/>
      <c r="J24" s="32"/>
      <c r="K24" s="32"/>
      <c r="L24" s="32" t="s">
        <v>447</v>
      </c>
      <c r="M24" s="32"/>
      <c r="N24" s="32" t="s">
        <v>575</v>
      </c>
      <c r="O24" s="11" t="str">
        <f>LEFT(Report!$H28,1)</f>
        <v/>
      </c>
      <c r="P24" s="11"/>
      <c r="Q24" s="11"/>
      <c r="R24" s="11"/>
      <c r="S24" s="11"/>
    </row>
    <row r="25" spans="4:19" ht="19.899999999999999" thickBot="1">
      <c r="D25" s="32"/>
      <c r="E25" s="32"/>
      <c r="F25" s="32"/>
      <c r="G25" s="32"/>
      <c r="H25" s="32"/>
      <c r="I25" s="32"/>
      <c r="J25" s="32"/>
      <c r="K25" s="32"/>
      <c r="L25" s="32" t="s">
        <v>451</v>
      </c>
      <c r="M25" s="32"/>
      <c r="N25" s="32" t="s">
        <v>579</v>
      </c>
      <c r="O25" s="11" t="str">
        <f>LEFT(Report!$H29,1)</f>
        <v/>
      </c>
      <c r="P25" s="11"/>
      <c r="Q25" s="11"/>
      <c r="R25" s="11"/>
      <c r="S25" s="11"/>
    </row>
    <row r="26" spans="4:19" ht="19.899999999999999" thickBot="1">
      <c r="D26" s="32"/>
      <c r="E26" s="32"/>
      <c r="F26" s="32"/>
      <c r="G26" s="32"/>
      <c r="H26" s="32"/>
      <c r="I26" s="32"/>
      <c r="J26" s="32"/>
      <c r="K26" s="32"/>
      <c r="L26" s="32" t="s">
        <v>455</v>
      </c>
      <c r="M26" s="32"/>
      <c r="N26" s="32" t="s">
        <v>583</v>
      </c>
      <c r="O26" s="11" t="str">
        <f>LEFT(Report!$H30,1)</f>
        <v/>
      </c>
      <c r="P26" s="11"/>
      <c r="Q26" s="11"/>
      <c r="R26" s="11"/>
      <c r="S26" s="11"/>
    </row>
    <row r="27" spans="4:19" ht="19.899999999999999" thickBot="1">
      <c r="D27" s="32"/>
      <c r="E27" s="32"/>
      <c r="F27" s="32"/>
      <c r="G27" s="32"/>
      <c r="H27" s="32"/>
      <c r="I27" s="32"/>
      <c r="J27" s="32"/>
      <c r="K27" s="32"/>
      <c r="L27" s="32" t="s">
        <v>459</v>
      </c>
      <c r="M27" s="32"/>
      <c r="N27" s="32" t="s">
        <v>587</v>
      </c>
      <c r="O27" s="11" t="str">
        <f>LEFT(Report!$H31,1)</f>
        <v/>
      </c>
      <c r="P27" s="11"/>
      <c r="Q27" s="11"/>
      <c r="R27" s="11"/>
      <c r="S27" s="11"/>
    </row>
    <row r="28" spans="4:19" ht="19.899999999999999" thickBot="1">
      <c r="D28" s="32"/>
      <c r="E28" s="32"/>
      <c r="F28" s="32"/>
      <c r="G28" s="32"/>
      <c r="H28" s="32"/>
      <c r="I28" s="32"/>
      <c r="J28" s="32"/>
      <c r="K28" s="32"/>
      <c r="L28" s="32" t="s">
        <v>463</v>
      </c>
      <c r="M28" s="32"/>
      <c r="N28" s="32" t="s">
        <v>591</v>
      </c>
      <c r="O28" s="11" t="str">
        <f>LEFT(Report!$H32,1)</f>
        <v/>
      </c>
      <c r="P28" s="11"/>
      <c r="Q28" s="11"/>
      <c r="R28" s="11"/>
      <c r="S28" s="11"/>
    </row>
    <row r="29" spans="4:19" ht="19.899999999999999" thickBot="1">
      <c r="D29" s="32"/>
      <c r="E29" s="32"/>
      <c r="F29" s="32"/>
      <c r="G29" s="32"/>
      <c r="H29" s="32"/>
      <c r="I29" s="32"/>
      <c r="J29" s="32"/>
      <c r="K29" s="32"/>
      <c r="L29" s="32" t="s">
        <v>467</v>
      </c>
      <c r="M29" s="32"/>
      <c r="N29" s="32" t="s">
        <v>591</v>
      </c>
      <c r="O29" s="11" t="str">
        <f>LEFT(Report!$H33,1)</f>
        <v/>
      </c>
      <c r="P29" s="11"/>
      <c r="Q29" s="11"/>
      <c r="R29" s="11"/>
      <c r="S29" s="11"/>
    </row>
    <row r="30" spans="4:19" ht="19.899999999999999" thickBot="1">
      <c r="D30" s="32"/>
      <c r="E30" s="32"/>
      <c r="F30" s="32"/>
      <c r="G30" s="32"/>
      <c r="H30" s="32"/>
      <c r="I30" s="32"/>
      <c r="J30" s="32"/>
      <c r="K30" s="32"/>
      <c r="L30" s="32" t="s">
        <v>469</v>
      </c>
      <c r="M30" s="32"/>
      <c r="N30" s="32" t="s">
        <v>597</v>
      </c>
      <c r="O30" s="11" t="str">
        <f>LEFT(Report!$H34,1)</f>
        <v/>
      </c>
      <c r="P30" s="11"/>
      <c r="Q30" s="11"/>
      <c r="R30" s="11"/>
      <c r="S30" s="11"/>
    </row>
    <row r="31" spans="4:19" ht="19.899999999999999" thickBot="1">
      <c r="D31" s="32"/>
      <c r="E31" s="32"/>
      <c r="F31" s="32"/>
      <c r="G31" s="32"/>
      <c r="H31" s="32"/>
      <c r="I31" s="32"/>
      <c r="J31" s="32"/>
      <c r="K31" s="32"/>
      <c r="L31" s="32" t="s">
        <v>471</v>
      </c>
      <c r="M31" s="32"/>
      <c r="N31" s="32" t="s">
        <v>597</v>
      </c>
      <c r="O31" s="11" t="str">
        <f>LEFT(Report!$H35,1)</f>
        <v/>
      </c>
      <c r="P31" s="11"/>
      <c r="Q31" s="11"/>
      <c r="R31" s="11"/>
      <c r="S31" s="11"/>
    </row>
    <row r="32" spans="4:19" ht="19.899999999999999" thickBot="1">
      <c r="D32" s="32"/>
      <c r="E32" s="32"/>
      <c r="F32" s="32"/>
      <c r="G32" s="32"/>
      <c r="H32" s="32"/>
      <c r="I32" s="32"/>
      <c r="J32" s="32"/>
      <c r="K32" s="32"/>
      <c r="L32" s="32" t="s">
        <v>473</v>
      </c>
      <c r="M32" s="32"/>
      <c r="N32" s="32" t="s">
        <v>603</v>
      </c>
      <c r="O32" s="11" t="str">
        <f>LEFT(Report!$H36,1)</f>
        <v/>
      </c>
      <c r="P32" s="11"/>
      <c r="Q32" s="11"/>
      <c r="R32" s="11"/>
      <c r="S32" s="11"/>
    </row>
    <row r="33" spans="4:19" ht="19.899999999999999" thickBot="1"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 t="s">
        <v>607</v>
      </c>
      <c r="O33" s="11" t="str">
        <f>LEFT(Report!$H37,1)</f>
        <v/>
      </c>
      <c r="P33" s="11"/>
      <c r="Q33" s="11"/>
      <c r="R33" s="11"/>
      <c r="S33" s="11"/>
    </row>
    <row r="34" spans="4:19" ht="19.899999999999999" thickBot="1"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 t="s">
        <v>611</v>
      </c>
      <c r="O34" s="11" t="str">
        <f>LEFT(Report!$H38,1)</f>
        <v/>
      </c>
      <c r="P34" s="11"/>
      <c r="Q34" s="11"/>
      <c r="R34" s="11"/>
      <c r="S34" s="11"/>
    </row>
    <row r="35" spans="4:19" ht="19.899999999999999" thickBot="1"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 t="s">
        <v>615</v>
      </c>
      <c r="O35" s="11" t="str">
        <f>LEFT(Report!$H39,1)</f>
        <v/>
      </c>
      <c r="P35" s="11"/>
      <c r="Q35" s="11"/>
      <c r="R35" s="11"/>
      <c r="S35" s="1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B013-D5A9-42FE-9C5A-24E18338BD46}">
  <dimension ref="A1:AR34"/>
  <sheetViews>
    <sheetView workbookViewId="0">
      <selection activeCell="B2" sqref="B2"/>
    </sheetView>
  </sheetViews>
  <sheetFormatPr defaultRowHeight="16.149999999999999"/>
  <cols>
    <col min="1" max="1" width="5.625" style="55" bestFit="1" customWidth="1"/>
    <col min="2" max="2" width="16.5" style="55" bestFit="1" customWidth="1"/>
    <col min="3" max="3" width="28.875" style="55" bestFit="1" customWidth="1"/>
    <col min="4" max="4" width="7.875" style="55" bestFit="1" customWidth="1"/>
    <col min="5" max="5" width="10.375" style="55" bestFit="1" customWidth="1"/>
    <col min="6" max="6" width="10" style="55" bestFit="1" customWidth="1"/>
    <col min="7" max="10" width="8.875" style="55"/>
  </cols>
  <sheetData>
    <row r="1" spans="1:44">
      <c r="A1" s="64" t="s">
        <v>897</v>
      </c>
      <c r="B1" s="64"/>
      <c r="C1" s="64"/>
      <c r="D1" s="65" t="s">
        <v>898</v>
      </c>
      <c r="E1" s="66"/>
      <c r="F1" s="66"/>
      <c r="G1" s="66"/>
      <c r="H1" s="66"/>
      <c r="I1" s="66"/>
      <c r="J1" s="67"/>
      <c r="L1" s="55" t="s">
        <v>619</v>
      </c>
      <c r="M1" s="55" t="s">
        <v>620</v>
      </c>
      <c r="N1" s="55" t="s">
        <v>622</v>
      </c>
      <c r="O1" s="55" t="s">
        <v>624</v>
      </c>
      <c r="P1" s="55" t="s">
        <v>626</v>
      </c>
      <c r="Q1" s="55" t="s">
        <v>628</v>
      </c>
      <c r="R1" s="55" t="s">
        <v>630</v>
      </c>
      <c r="S1" s="55" t="s">
        <v>632</v>
      </c>
      <c r="T1" s="55" t="s">
        <v>634</v>
      </c>
      <c r="U1" s="55" t="s">
        <v>636</v>
      </c>
      <c r="V1" s="55" t="s">
        <v>638</v>
      </c>
      <c r="W1" s="55" t="s">
        <v>640</v>
      </c>
      <c r="X1" s="55" t="s">
        <v>642</v>
      </c>
      <c r="Y1" s="55" t="s">
        <v>644</v>
      </c>
      <c r="Z1" s="55" t="s">
        <v>646</v>
      </c>
      <c r="AA1" s="55" t="s">
        <v>648</v>
      </c>
      <c r="AB1" s="55" t="s">
        <v>650</v>
      </c>
      <c r="AC1" s="55" t="s">
        <v>652</v>
      </c>
      <c r="AD1" s="55" t="s">
        <v>654</v>
      </c>
      <c r="AE1" s="55" t="s">
        <v>656</v>
      </c>
      <c r="AF1" s="55" t="s">
        <v>658</v>
      </c>
      <c r="AG1" s="55" t="s">
        <v>660</v>
      </c>
      <c r="AH1" s="55" t="s">
        <v>662</v>
      </c>
      <c r="AI1" s="55" t="s">
        <v>664</v>
      </c>
      <c r="AJ1" s="55" t="s">
        <v>666</v>
      </c>
      <c r="AK1" s="55" t="s">
        <v>668</v>
      </c>
      <c r="AL1" s="55" t="s">
        <v>670</v>
      </c>
      <c r="AM1" s="55" t="s">
        <v>672</v>
      </c>
      <c r="AN1" s="55" t="s">
        <v>674</v>
      </c>
      <c r="AO1" s="55" t="s">
        <v>676</v>
      </c>
      <c r="AP1" s="55" t="s">
        <v>678</v>
      </c>
      <c r="AQ1" s="55" t="s">
        <v>680</v>
      </c>
      <c r="AR1" s="55" t="s">
        <v>682</v>
      </c>
    </row>
    <row r="2" spans="1:44">
      <c r="A2" s="55" t="s">
        <v>899</v>
      </c>
      <c r="B2" s="55" t="s">
        <v>44</v>
      </c>
      <c r="C2" s="55" t="s">
        <v>619</v>
      </c>
      <c r="D2" s="56" t="s">
        <v>900</v>
      </c>
      <c r="E2" s="56" t="s">
        <v>901</v>
      </c>
      <c r="F2" s="56" t="s">
        <v>902</v>
      </c>
      <c r="G2" s="56" t="s">
        <v>903</v>
      </c>
      <c r="H2" s="56" t="s">
        <v>904</v>
      </c>
      <c r="I2" s="56" t="s">
        <v>905</v>
      </c>
      <c r="J2" s="56" t="s">
        <v>906</v>
      </c>
      <c r="K2" s="57"/>
      <c r="L2" s="56" t="s">
        <v>900</v>
      </c>
      <c r="M2" s="55" t="s">
        <v>907</v>
      </c>
      <c r="N2" s="55" t="s">
        <v>908</v>
      </c>
      <c r="O2" s="55"/>
      <c r="P2" s="55" t="s">
        <v>909</v>
      </c>
      <c r="Q2" s="55" t="s">
        <v>910</v>
      </c>
      <c r="R2" s="55" t="s">
        <v>911</v>
      </c>
      <c r="S2" s="55" t="s">
        <v>912</v>
      </c>
      <c r="T2" s="55"/>
      <c r="U2" s="55" t="s">
        <v>913</v>
      </c>
      <c r="V2" s="55" t="s">
        <v>914</v>
      </c>
      <c r="W2" s="55"/>
      <c r="X2" s="55" t="s">
        <v>915</v>
      </c>
      <c r="Y2" s="55" t="s">
        <v>916</v>
      </c>
      <c r="Z2" s="55" t="s">
        <v>917</v>
      </c>
      <c r="AA2" s="55" t="s">
        <v>918</v>
      </c>
      <c r="AB2" s="55"/>
      <c r="AC2" s="55" t="s">
        <v>919</v>
      </c>
      <c r="AD2" s="55" t="s">
        <v>920</v>
      </c>
      <c r="AE2" s="55"/>
      <c r="AF2" s="55"/>
      <c r="AG2" s="55" t="s">
        <v>921</v>
      </c>
      <c r="AH2" s="55"/>
      <c r="AI2" s="55" t="s">
        <v>922</v>
      </c>
      <c r="AJ2" s="55" t="s">
        <v>923</v>
      </c>
      <c r="AK2" s="55" t="s">
        <v>924</v>
      </c>
      <c r="AL2" s="55" t="s">
        <v>925</v>
      </c>
      <c r="AM2" s="55"/>
      <c r="AN2" s="55"/>
      <c r="AO2" s="55" t="s">
        <v>926</v>
      </c>
      <c r="AP2" s="55"/>
      <c r="AQ2" s="55" t="s">
        <v>927</v>
      </c>
      <c r="AR2" s="55" t="s">
        <v>928</v>
      </c>
    </row>
    <row r="3" spans="1:44">
      <c r="A3" s="68" t="s">
        <v>929</v>
      </c>
      <c r="B3" s="55" t="s">
        <v>621</v>
      </c>
      <c r="C3" s="55" t="s">
        <v>620</v>
      </c>
      <c r="D3" s="55" t="s">
        <v>907</v>
      </c>
      <c r="L3" s="56" t="s">
        <v>901</v>
      </c>
      <c r="M3" s="55"/>
      <c r="N3" s="55" t="s">
        <v>930</v>
      </c>
      <c r="O3" s="55"/>
      <c r="P3" s="55" t="s">
        <v>931</v>
      </c>
      <c r="Q3" s="55"/>
      <c r="R3" s="55" t="s">
        <v>932</v>
      </c>
      <c r="S3" s="55" t="s">
        <v>933</v>
      </c>
      <c r="T3" s="55"/>
      <c r="U3" s="55" t="s">
        <v>934</v>
      </c>
      <c r="V3" s="55" t="s">
        <v>935</v>
      </c>
      <c r="W3" s="55"/>
      <c r="X3" s="55"/>
      <c r="Y3" s="55" t="s">
        <v>936</v>
      </c>
      <c r="Z3" s="55"/>
      <c r="AA3" s="55" t="s">
        <v>937</v>
      </c>
      <c r="AB3" s="55"/>
      <c r="AC3" s="55" t="s">
        <v>938</v>
      </c>
      <c r="AD3" s="55" t="s">
        <v>939</v>
      </c>
      <c r="AE3" s="55"/>
      <c r="AF3" s="55"/>
      <c r="AG3" s="55"/>
      <c r="AH3" s="55"/>
      <c r="AI3" s="55"/>
      <c r="AJ3" s="55" t="s">
        <v>940</v>
      </c>
      <c r="AK3" s="55"/>
      <c r="AL3" s="55" t="s">
        <v>941</v>
      </c>
      <c r="AM3" s="55"/>
      <c r="AN3" s="55"/>
      <c r="AO3" s="55" t="s">
        <v>942</v>
      </c>
      <c r="AP3" s="55"/>
      <c r="AQ3" s="55" t="s">
        <v>943</v>
      </c>
      <c r="AR3" s="55" t="s">
        <v>944</v>
      </c>
    </row>
    <row r="4" spans="1:44">
      <c r="A4" s="69"/>
      <c r="B4" s="55" t="s">
        <v>623</v>
      </c>
      <c r="C4" s="55" t="s">
        <v>622</v>
      </c>
      <c r="D4" s="55" t="s">
        <v>908</v>
      </c>
      <c r="E4" s="55" t="s">
        <v>930</v>
      </c>
      <c r="F4" s="55" t="s">
        <v>945</v>
      </c>
      <c r="G4" s="55" t="s">
        <v>946</v>
      </c>
      <c r="H4" s="55" t="s">
        <v>947</v>
      </c>
      <c r="I4" s="55" t="s">
        <v>948</v>
      </c>
      <c r="J4" s="55" t="s">
        <v>949</v>
      </c>
      <c r="L4" s="56" t="s">
        <v>902</v>
      </c>
      <c r="M4" s="55"/>
      <c r="N4" s="55" t="s">
        <v>945</v>
      </c>
      <c r="O4" s="55"/>
      <c r="P4" s="55"/>
      <c r="Q4" s="55"/>
      <c r="R4" s="55"/>
      <c r="S4" s="55" t="s">
        <v>950</v>
      </c>
      <c r="T4" s="55"/>
      <c r="U4" s="55"/>
      <c r="V4" s="55" t="s">
        <v>951</v>
      </c>
      <c r="W4" s="55"/>
      <c r="X4" s="55"/>
      <c r="Y4" s="55"/>
      <c r="Z4" s="55"/>
      <c r="AA4" s="55" t="s">
        <v>952</v>
      </c>
      <c r="AB4" s="55"/>
      <c r="AC4" s="55" t="s">
        <v>953</v>
      </c>
      <c r="AD4" s="55"/>
      <c r="AE4" s="55"/>
      <c r="AF4" s="55"/>
      <c r="AG4" s="55"/>
      <c r="AH4" s="55"/>
      <c r="AI4" s="55"/>
      <c r="AJ4" s="55"/>
      <c r="AK4" s="55"/>
      <c r="AL4" s="55" t="s">
        <v>954</v>
      </c>
      <c r="AM4" s="55"/>
      <c r="AN4" s="55"/>
      <c r="AO4" s="55" t="s">
        <v>955</v>
      </c>
      <c r="AP4" s="55"/>
      <c r="AQ4" s="55"/>
      <c r="AR4" s="55"/>
    </row>
    <row r="5" spans="1:44">
      <c r="A5" s="69"/>
      <c r="B5" s="55" t="s">
        <v>625</v>
      </c>
      <c r="C5" s="55" t="s">
        <v>624</v>
      </c>
      <c r="L5" s="56" t="s">
        <v>903</v>
      </c>
      <c r="M5" s="55"/>
      <c r="N5" s="55" t="s">
        <v>946</v>
      </c>
      <c r="O5" s="55"/>
      <c r="P5" s="55"/>
      <c r="Q5" s="55"/>
      <c r="R5" s="55"/>
      <c r="S5" s="55" t="s">
        <v>956</v>
      </c>
      <c r="T5" s="55"/>
      <c r="U5" s="55"/>
      <c r="V5" s="55" t="s">
        <v>957</v>
      </c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 t="s">
        <v>958</v>
      </c>
      <c r="AM5" s="55"/>
      <c r="AN5" s="55"/>
      <c r="AO5" s="55"/>
      <c r="AP5" s="55"/>
      <c r="AQ5" s="55"/>
      <c r="AR5" s="55"/>
    </row>
    <row r="6" spans="1:44">
      <c r="A6" s="69"/>
      <c r="B6" s="55" t="s">
        <v>627</v>
      </c>
      <c r="C6" s="55" t="s">
        <v>626</v>
      </c>
      <c r="D6" s="55" t="s">
        <v>909</v>
      </c>
      <c r="E6" s="55" t="s">
        <v>931</v>
      </c>
      <c r="L6" s="56" t="s">
        <v>904</v>
      </c>
      <c r="M6" s="55"/>
      <c r="N6" s="55" t="s">
        <v>947</v>
      </c>
      <c r="O6" s="55"/>
      <c r="P6" s="55"/>
      <c r="Q6" s="55"/>
      <c r="R6" s="55"/>
      <c r="S6" s="55" t="s">
        <v>959</v>
      </c>
      <c r="T6" s="55"/>
      <c r="U6" s="55"/>
      <c r="V6" s="55" t="s">
        <v>960</v>
      </c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</row>
    <row r="7" spans="1:44">
      <c r="A7" s="69"/>
      <c r="B7" s="55" t="s">
        <v>629</v>
      </c>
      <c r="C7" s="55" t="s">
        <v>628</v>
      </c>
      <c r="D7" s="55" t="s">
        <v>910</v>
      </c>
      <c r="L7" s="56" t="s">
        <v>905</v>
      </c>
      <c r="M7" s="55"/>
      <c r="N7" s="55" t="s">
        <v>948</v>
      </c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</row>
    <row r="8" spans="1:44">
      <c r="A8" s="69"/>
      <c r="B8" s="55" t="s">
        <v>631</v>
      </c>
      <c r="C8" s="55" t="s">
        <v>630</v>
      </c>
      <c r="D8" s="55" t="s">
        <v>911</v>
      </c>
      <c r="E8" s="55" t="s">
        <v>932</v>
      </c>
      <c r="L8" s="56" t="s">
        <v>906</v>
      </c>
      <c r="M8" s="55"/>
      <c r="N8" s="55" t="s">
        <v>949</v>
      </c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</row>
    <row r="9" spans="1:44">
      <c r="A9" s="69"/>
      <c r="B9" s="55" t="s">
        <v>633</v>
      </c>
      <c r="C9" s="55" t="s">
        <v>632</v>
      </c>
      <c r="D9" s="55" t="s">
        <v>912</v>
      </c>
      <c r="E9" s="55" t="s">
        <v>933</v>
      </c>
      <c r="F9" s="55" t="s">
        <v>950</v>
      </c>
      <c r="G9" s="55" t="s">
        <v>956</v>
      </c>
      <c r="H9" s="55" t="s">
        <v>959</v>
      </c>
    </row>
    <row r="10" spans="1:44">
      <c r="A10" s="69"/>
      <c r="B10" s="55" t="s">
        <v>635</v>
      </c>
      <c r="C10" s="55" t="s">
        <v>634</v>
      </c>
    </row>
    <row r="11" spans="1:44">
      <c r="A11" s="69"/>
      <c r="B11" s="55" t="s">
        <v>637</v>
      </c>
      <c r="C11" s="55" t="s">
        <v>636</v>
      </c>
      <c r="D11" s="55" t="s">
        <v>913</v>
      </c>
      <c r="E11" s="55" t="s">
        <v>934</v>
      </c>
    </row>
    <row r="12" spans="1:44">
      <c r="A12" s="69"/>
      <c r="B12" s="55" t="s">
        <v>639</v>
      </c>
      <c r="C12" s="55" t="s">
        <v>638</v>
      </c>
      <c r="D12" s="55" t="s">
        <v>914</v>
      </c>
      <c r="E12" s="55" t="s">
        <v>935</v>
      </c>
      <c r="F12" s="55" t="s">
        <v>951</v>
      </c>
      <c r="G12" s="55" t="s">
        <v>957</v>
      </c>
      <c r="H12" s="55" t="s">
        <v>960</v>
      </c>
    </row>
    <row r="13" spans="1:44">
      <c r="A13" s="69"/>
      <c r="B13" s="55" t="s">
        <v>641</v>
      </c>
      <c r="C13" s="55" t="s">
        <v>640</v>
      </c>
    </row>
    <row r="14" spans="1:44">
      <c r="A14" s="69"/>
      <c r="B14" s="55" t="s">
        <v>643</v>
      </c>
      <c r="C14" s="55" t="s">
        <v>642</v>
      </c>
      <c r="D14" s="55" t="s">
        <v>915</v>
      </c>
    </row>
    <row r="15" spans="1:44">
      <c r="A15" s="69"/>
      <c r="B15" s="55" t="s">
        <v>645</v>
      </c>
      <c r="C15" s="55" t="s">
        <v>644</v>
      </c>
      <c r="D15" s="55" t="s">
        <v>916</v>
      </c>
      <c r="E15" s="55" t="s">
        <v>936</v>
      </c>
    </row>
    <row r="16" spans="1:44">
      <c r="A16" s="69"/>
      <c r="B16" s="55" t="s">
        <v>647</v>
      </c>
      <c r="C16" s="55" t="s">
        <v>646</v>
      </c>
      <c r="D16" s="55" t="s">
        <v>917</v>
      </c>
    </row>
    <row r="17" spans="1:7">
      <c r="A17" s="64" t="s">
        <v>961</v>
      </c>
      <c r="B17" s="55" t="s">
        <v>649</v>
      </c>
      <c r="C17" s="55" t="s">
        <v>648</v>
      </c>
      <c r="D17" s="55" t="s">
        <v>918</v>
      </c>
      <c r="E17" s="55" t="s">
        <v>937</v>
      </c>
      <c r="F17" s="55" t="s">
        <v>952</v>
      </c>
    </row>
    <row r="18" spans="1:7">
      <c r="A18" s="64"/>
      <c r="B18" s="55" t="s">
        <v>651</v>
      </c>
      <c r="C18" s="55" t="s">
        <v>650</v>
      </c>
    </row>
    <row r="19" spans="1:7">
      <c r="A19" s="64"/>
      <c r="B19" s="55" t="s">
        <v>653</v>
      </c>
      <c r="C19" s="55" t="s">
        <v>652</v>
      </c>
      <c r="D19" s="55" t="s">
        <v>919</v>
      </c>
      <c r="E19" s="55" t="s">
        <v>938</v>
      </c>
      <c r="F19" s="55" t="s">
        <v>953</v>
      </c>
    </row>
    <row r="20" spans="1:7">
      <c r="A20" s="64"/>
      <c r="B20" s="55" t="s">
        <v>655</v>
      </c>
      <c r="C20" s="55" t="s">
        <v>654</v>
      </c>
      <c r="D20" s="55" t="s">
        <v>920</v>
      </c>
      <c r="E20" s="55" t="s">
        <v>939</v>
      </c>
    </row>
    <row r="21" spans="1:7">
      <c r="A21" s="64"/>
      <c r="B21" s="55" t="s">
        <v>657</v>
      </c>
      <c r="C21" s="55" t="s">
        <v>656</v>
      </c>
    </row>
    <row r="22" spans="1:7">
      <c r="A22" s="64"/>
      <c r="B22" s="55" t="s">
        <v>659</v>
      </c>
      <c r="C22" s="55" t="s">
        <v>658</v>
      </c>
    </row>
    <row r="23" spans="1:7">
      <c r="A23" s="64"/>
      <c r="B23" s="55" t="s">
        <v>661</v>
      </c>
      <c r="C23" s="55" t="s">
        <v>660</v>
      </c>
      <c r="D23" s="55" t="s">
        <v>921</v>
      </c>
    </row>
    <row r="24" spans="1:7">
      <c r="A24" s="64"/>
      <c r="B24" s="55" t="s">
        <v>663</v>
      </c>
      <c r="C24" s="55" t="s">
        <v>662</v>
      </c>
    </row>
    <row r="25" spans="1:7">
      <c r="A25" s="64"/>
      <c r="B25" s="55" t="s">
        <v>665</v>
      </c>
      <c r="C25" s="55" t="s">
        <v>664</v>
      </c>
      <c r="D25" s="55" t="s">
        <v>922</v>
      </c>
    </row>
    <row r="26" spans="1:7">
      <c r="A26" s="64"/>
      <c r="B26" s="58" t="s">
        <v>667</v>
      </c>
      <c r="C26" s="55" t="s">
        <v>666</v>
      </c>
      <c r="D26" s="55" t="s">
        <v>923</v>
      </c>
      <c r="E26" s="55" t="s">
        <v>940</v>
      </c>
    </row>
    <row r="27" spans="1:7">
      <c r="A27" s="64"/>
      <c r="B27" s="55" t="s">
        <v>669</v>
      </c>
      <c r="C27" s="55" t="s">
        <v>668</v>
      </c>
      <c r="D27" s="55" t="s">
        <v>924</v>
      </c>
    </row>
    <row r="28" spans="1:7">
      <c r="A28" s="64" t="s">
        <v>962</v>
      </c>
      <c r="B28" s="55" t="s">
        <v>671</v>
      </c>
      <c r="C28" s="55" t="s">
        <v>670</v>
      </c>
      <c r="D28" s="55" t="s">
        <v>925</v>
      </c>
      <c r="E28" s="55" t="s">
        <v>941</v>
      </c>
      <c r="F28" s="55" t="s">
        <v>954</v>
      </c>
      <c r="G28" s="55" t="s">
        <v>958</v>
      </c>
    </row>
    <row r="29" spans="1:7">
      <c r="A29" s="64"/>
      <c r="B29" s="55" t="s">
        <v>673</v>
      </c>
      <c r="C29" s="55" t="s">
        <v>672</v>
      </c>
    </row>
    <row r="30" spans="1:7">
      <c r="A30" s="64"/>
      <c r="B30" s="55" t="s">
        <v>675</v>
      </c>
      <c r="C30" s="55" t="s">
        <v>674</v>
      </c>
    </row>
    <row r="31" spans="1:7">
      <c r="A31" s="64"/>
      <c r="B31" s="55" t="s">
        <v>677</v>
      </c>
      <c r="C31" s="55" t="s">
        <v>676</v>
      </c>
      <c r="D31" s="55" t="s">
        <v>926</v>
      </c>
      <c r="E31" s="55" t="s">
        <v>942</v>
      </c>
      <c r="F31" s="55" t="s">
        <v>955</v>
      </c>
    </row>
    <row r="32" spans="1:7">
      <c r="A32" s="64"/>
      <c r="B32" s="55" t="s">
        <v>679</v>
      </c>
      <c r="C32" s="55" t="s">
        <v>678</v>
      </c>
    </row>
    <row r="33" spans="1:5">
      <c r="A33" s="64"/>
      <c r="B33" s="55" t="s">
        <v>681</v>
      </c>
      <c r="C33" s="55" t="s">
        <v>680</v>
      </c>
      <c r="D33" s="55" t="s">
        <v>927</v>
      </c>
      <c r="E33" s="55" t="s">
        <v>943</v>
      </c>
    </row>
    <row r="34" spans="1:5">
      <c r="A34" s="55" t="s">
        <v>963</v>
      </c>
      <c r="B34" s="55" t="s">
        <v>683</v>
      </c>
      <c r="C34" s="55" t="s">
        <v>682</v>
      </c>
      <c r="D34" s="55" t="s">
        <v>928</v>
      </c>
      <c r="E34" s="55" t="s">
        <v>944</v>
      </c>
    </row>
  </sheetData>
  <mergeCells count="5">
    <mergeCell ref="A1:C1"/>
    <mergeCell ref="D1:J1"/>
    <mergeCell ref="A3:A16"/>
    <mergeCell ref="A17:A27"/>
    <mergeCell ref="A28:A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Cindy.tung 董昕恬</cp:lastModifiedBy>
  <cp:revision/>
  <dcterms:created xsi:type="dcterms:W3CDTF">2023-04-24T07:01:53Z</dcterms:created>
  <dcterms:modified xsi:type="dcterms:W3CDTF">2024-06-12T02:21:09Z</dcterms:modified>
  <cp:category/>
  <cp:contentStatus/>
</cp:coreProperties>
</file>