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HCQT\.metadata\.plugins\org.eclipse.wst.server.core\tmp2\wtpwebapps\ktts-service\WEB-INF\doc-template\"/>
    </mc:Choice>
  </mc:AlternateContent>
  <bookViews>
    <workbookView xWindow="0" yWindow="0" windowWidth="20490" windowHeight="83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48" i="1" l="1"/>
  <c r="H45" i="1" s="1"/>
  <c r="H46" i="1"/>
  <c r="H47" i="1" s="1"/>
  <c r="H43" i="1"/>
  <c r="F44" i="1" s="1"/>
  <c r="H44" i="1" s="1"/>
  <c r="H42" i="1" s="1"/>
  <c r="H40" i="1"/>
  <c r="H39" i="1"/>
  <c r="H38" i="1"/>
  <c r="H37" i="1"/>
  <c r="H36" i="1"/>
  <c r="H35" i="1"/>
  <c r="H34" i="1"/>
  <c r="H33" i="1"/>
  <c r="H32" i="1"/>
  <c r="H20" i="1"/>
  <c r="H17" i="1" s="1"/>
  <c r="H18" i="1"/>
  <c r="H19" i="1" s="1"/>
  <c r="H15" i="1"/>
  <c r="F16" i="1" s="1"/>
  <c r="H16" i="1" s="1"/>
  <c r="H14" i="1" s="1"/>
  <c r="H12" i="1"/>
  <c r="H11" i="1"/>
  <c r="H10" i="1"/>
  <c r="H9" i="1"/>
  <c r="H8" i="1"/>
  <c r="H7" i="1"/>
  <c r="H6" i="1"/>
  <c r="H5" i="1"/>
  <c r="H4" i="1"/>
  <c r="H13" i="1" l="1"/>
  <c r="H3" i="1" s="1"/>
  <c r="H21" i="1" s="1"/>
  <c r="H22" i="1" s="1"/>
  <c r="H41" i="1"/>
  <c r="H31" i="1" s="1"/>
  <c r="H49" i="1" s="1"/>
  <c r="H50" i="1" s="1"/>
  <c r="H51" i="1" l="1"/>
  <c r="H52" i="1" s="1"/>
  <c r="H53" i="1" s="1"/>
  <c r="H23" i="1"/>
  <c r="H24" i="1" s="1"/>
  <c r="H25" i="1" s="1"/>
  <c r="H54" i="1" l="1"/>
  <c r="H55" i="1" s="1"/>
  <c r="H26" i="1"/>
  <c r="H27" i="1" s="1"/>
  <c r="H56" i="1" l="1"/>
  <c r="H57" i="1" s="1"/>
  <c r="H28" i="1"/>
  <c r="H29" i="1" s="1"/>
</calcChain>
</file>

<file path=xl/sharedStrings.xml><?xml version="1.0" encoding="utf-8"?>
<sst xmlns="http://schemas.openxmlformats.org/spreadsheetml/2006/main" count="162" uniqueCount="70">
  <si>
    <t>STT</t>
  </si>
  <si>
    <t>Mã số</t>
  </si>
  <si>
    <t>Thành phần hao phí</t>
  </si>
  <si>
    <t>Đơn vị</t>
  </si>
  <si>
    <t>Định mức</t>
  </si>
  <si>
    <t>Đơn giá</t>
  </si>
  <si>
    <t>Hệ số</t>
  </si>
  <si>
    <t>Thành tiền</t>
  </si>
  <si>
    <t>VL</t>
  </si>
  <si>
    <t>a.) Vật liệu</t>
  </si>
  <si>
    <t>VL498</t>
  </si>
  <si>
    <t>Xăng A92</t>
  </si>
  <si>
    <t>lít</t>
  </si>
  <si>
    <t>VL330</t>
  </si>
  <si>
    <t>Mỡ YOC-2</t>
  </si>
  <si>
    <t>kg</t>
  </si>
  <si>
    <t>VL331</t>
  </si>
  <si>
    <t>Mỡ YOC-3</t>
  </si>
  <si>
    <t>VL332</t>
  </si>
  <si>
    <t>Mỡ YOC-4</t>
  </si>
  <si>
    <t>VL333</t>
  </si>
  <si>
    <t>Mỡ YOC-5</t>
  </si>
  <si>
    <t>VL334</t>
  </si>
  <si>
    <t>Mỡ YOC-6</t>
  </si>
  <si>
    <t>VL335</t>
  </si>
  <si>
    <t>Mỡ YOC-7</t>
  </si>
  <si>
    <t>VL336</t>
  </si>
  <si>
    <t>Mỡ YOC-8</t>
  </si>
  <si>
    <t>VL337</t>
  </si>
  <si>
    <t>Mỡ YOC-9</t>
  </si>
  <si>
    <t>Cộng</t>
  </si>
  <si>
    <t>NC</t>
  </si>
  <si>
    <t>b.) Nhân công</t>
  </si>
  <si>
    <t>NC004</t>
  </si>
  <si>
    <t>Công nhân 4,0/7</t>
  </si>
  <si>
    <t>công</t>
  </si>
  <si>
    <t>Nhân hệ số riêng</t>
  </si>
  <si>
    <t>M</t>
  </si>
  <si>
    <t>c.) Máy thi công</t>
  </si>
  <si>
    <t>M031</t>
  </si>
  <si>
    <t>Máy đo cáp quang OTDR</t>
  </si>
  <si>
    <t>ca</t>
  </si>
  <si>
    <t>TT</t>
  </si>
  <si>
    <t>Chi phí trực tiếp khác (VL+NC+M) x 0,015</t>
  </si>
  <si>
    <t>T</t>
  </si>
  <si>
    <t>Cộng chi phí trực tiếp ( VL+NC+M+TT )</t>
  </si>
  <si>
    <t>C</t>
  </si>
  <si>
    <t>CHI PHÍ CHUNG: T x 0,06</t>
  </si>
  <si>
    <t>TL</t>
  </si>
  <si>
    <t>THU NHẬP CHỊU THUẾ TÍNH TRƯỚC (T+C) x 5,5%</t>
  </si>
  <si>
    <t>G</t>
  </si>
  <si>
    <t>Chi phí xây dựng trước thuế (T+C+TL)</t>
  </si>
  <si>
    <t>GTGT</t>
  </si>
  <si>
    <t>THUẾ GIÁ TRỊ GIA TĂNG ( G x 10% )</t>
  </si>
  <si>
    <t>Gxdcpt</t>
  </si>
  <si>
    <t>Chi phí xây dựng sau thuế (G+GTGT)</t>
  </si>
  <si>
    <t>Gxdnt</t>
  </si>
  <si>
    <t>Chi phí xây dựng lán trại, nhà tạm ( Gxdcpt x 1% )</t>
  </si>
  <si>
    <t>Gxd</t>
  </si>
  <si>
    <t>TỔNG CỘNG ( Gxdcpt + Gxdnt )</t>
  </si>
  <si>
    <t>CONGVL</t>
  </si>
  <si>
    <t>CONGM</t>
  </si>
  <si>
    <t>HSRM</t>
  </si>
  <si>
    <t>HSRNC</t>
  </si>
  <si>
    <t>Code 129</t>
  </si>
  <si>
    <t>def 8</t>
  </si>
  <si>
    <t>KG</t>
  </si>
  <si>
    <t>Code 130</t>
  </si>
  <si>
    <t>dao móng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</si>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</sst>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37" workbookViewId="0">
      <selection activeCell="G55" sqref="G55"/>
    </sheetView>
  </sheetViews>
  <sheetFormatPr defaultRowHeight="14.25"/>
  <cols>
    <col min="2" max="2" width="20.375" customWidth="1"/>
    <col min="3" max="3" width="44.625" bestFit="1" customWidth="1"/>
    <col min="5" max="5" width="9" style="1"/>
    <col min="6" max="6" width="15.75" style="1" customWidth="1"/>
    <col min="7" max="7" width="9" style="1"/>
    <col min="8" max="8" width="29.875" style="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>
      <c r="A2">
        <v>1</v>
      </c>
      <c r="B2" s="2" t="s">
        <v>64</v>
      </c>
      <c r="C2" s="2" t="s">
        <v>65</v>
      </c>
      <c r="D2" s="2" t="s">
        <v>66</v>
      </c>
    </row>
    <row r="3" spans="1:8">
      <c r="B3" t="s">
        <v>8</v>
      </c>
      <c r="C3" t="s">
        <v>9</v>
      </c>
      <c r="H3" s="4">
        <f>H13</f>
        <v>9</v>
      </c>
    </row>
    <row r="4" spans="1:8">
      <c r="B4" t="s">
        <v>10</v>
      </c>
      <c r="C4" t="s">
        <v>11</v>
      </c>
      <c r="D4" t="s">
        <v>12</v>
      </c>
      <c r="E4" s="1">
        <v>1</v>
      </c>
      <c r="F4" s="1">
        <v>1</v>
      </c>
      <c r="G4" s="1">
        <v>1</v>
      </c>
      <c r="H4" s="4">
        <f>F4*G4*E4</f>
        <v>1</v>
      </c>
    </row>
    <row r="5" spans="1:8">
      <c r="B5" t="s">
        <v>13</v>
      </c>
      <c r="C5" t="s">
        <v>14</v>
      </c>
      <c r="D5" t="s">
        <v>15</v>
      </c>
      <c r="E5" s="1">
        <v>1</v>
      </c>
      <c r="F5" s="1">
        <v>1</v>
      </c>
      <c r="G5" s="1">
        <v>1</v>
      </c>
      <c r="H5" s="4">
        <f t="shared" ref="H5:H12" si="0">F5*G5*E5</f>
        <v>1</v>
      </c>
    </row>
    <row r="6" spans="1:8">
      <c r="B6" t="s">
        <v>16</v>
      </c>
      <c r="C6" t="s">
        <v>17</v>
      </c>
      <c r="D6" t="s">
        <v>15</v>
      </c>
      <c r="E6" s="1">
        <v>1</v>
      </c>
      <c r="F6" s="1">
        <v>1</v>
      </c>
      <c r="G6" s="1">
        <v>1</v>
      </c>
      <c r="H6" s="4">
        <f t="shared" si="0"/>
        <v>1</v>
      </c>
    </row>
    <row r="7" spans="1:8">
      <c r="B7" t="s">
        <v>18</v>
      </c>
      <c r="C7" t="s">
        <v>19</v>
      </c>
      <c r="D7" t="s">
        <v>15</v>
      </c>
      <c r="E7" s="1">
        <v>1</v>
      </c>
      <c r="F7" s="1">
        <v>1</v>
      </c>
      <c r="G7" s="1">
        <v>1</v>
      </c>
      <c r="H7" s="4">
        <f t="shared" si="0"/>
        <v>1</v>
      </c>
    </row>
    <row r="8" spans="1:8">
      <c r="B8" t="s">
        <v>20</v>
      </c>
      <c r="C8" t="s">
        <v>21</v>
      </c>
      <c r="D8" t="s">
        <v>15</v>
      </c>
      <c r="E8" s="1">
        <v>1</v>
      </c>
      <c r="F8" s="1">
        <v>1</v>
      </c>
      <c r="G8" s="1">
        <v>1</v>
      </c>
      <c r="H8" s="4">
        <f t="shared" si="0"/>
        <v>1</v>
      </c>
    </row>
    <row r="9" spans="1:8">
      <c r="B9" t="s">
        <v>22</v>
      </c>
      <c r="C9" t="s">
        <v>23</v>
      </c>
      <c r="D9" t="s">
        <v>15</v>
      </c>
      <c r="E9" s="1">
        <v>1</v>
      </c>
      <c r="F9" s="1">
        <v>1</v>
      </c>
      <c r="G9" s="1">
        <v>1</v>
      </c>
      <c r="H9" s="4">
        <f t="shared" si="0"/>
        <v>1</v>
      </c>
    </row>
    <row r="10" spans="1:8">
      <c r="B10" t="s">
        <v>24</v>
      </c>
      <c r="C10" t="s">
        <v>25</v>
      </c>
      <c r="D10" t="s">
        <v>15</v>
      </c>
      <c r="E10" s="1">
        <v>1</v>
      </c>
      <c r="F10" s="1">
        <v>1</v>
      </c>
      <c r="G10" s="1">
        <v>1</v>
      </c>
      <c r="H10" s="4">
        <f t="shared" si="0"/>
        <v>1</v>
      </c>
    </row>
    <row r="11" spans="1:8">
      <c r="B11" t="s">
        <v>26</v>
      </c>
      <c r="C11" t="s">
        <v>27</v>
      </c>
      <c r="D11" t="s">
        <v>15</v>
      </c>
      <c r="E11" s="1">
        <v>1</v>
      </c>
      <c r="F11" s="1">
        <v>1</v>
      </c>
      <c r="G11" s="1">
        <v>1</v>
      </c>
      <c r="H11" s="4">
        <f t="shared" si="0"/>
        <v>1</v>
      </c>
    </row>
    <row r="12" spans="1:8">
      <c r="B12" t="s">
        <v>28</v>
      </c>
      <c r="C12" t="s">
        <v>29</v>
      </c>
      <c r="D12" t="s">
        <v>15</v>
      </c>
      <c r="E12" s="1">
        <v>1</v>
      </c>
      <c r="F12" s="1">
        <v>1</v>
      </c>
      <c r="G12" s="1">
        <v>1</v>
      </c>
      <c r="H12" s="4">
        <f t="shared" si="0"/>
        <v>1</v>
      </c>
    </row>
    <row r="13" spans="1:8">
      <c r="B13" t="s">
        <v>60</v>
      </c>
      <c r="C13" t="s">
        <v>30</v>
      </c>
      <c r="H13" s="4">
        <f>SUM(H4:H12)</f>
        <v>9</v>
      </c>
    </row>
    <row r="14" spans="1:8">
      <c r="B14" t="s">
        <v>31</v>
      </c>
      <c r="C14" t="s">
        <v>32</v>
      </c>
      <c r="H14" s="4">
        <f>H16</f>
        <v>198.72899999999998</v>
      </c>
    </row>
    <row r="15" spans="1:8">
      <c r="B15" t="s">
        <v>33</v>
      </c>
      <c r="C15" t="s">
        <v>34</v>
      </c>
      <c r="D15" t="s">
        <v>35</v>
      </c>
      <c r="E15" s="1">
        <v>63.9</v>
      </c>
      <c r="F15" s="1">
        <v>1</v>
      </c>
      <c r="G15" s="1">
        <v>1</v>
      </c>
      <c r="H15" s="4">
        <f>E15*F15*G15</f>
        <v>63.9</v>
      </c>
    </row>
    <row r="16" spans="1:8">
      <c r="B16" t="s">
        <v>63</v>
      </c>
      <c r="C16" t="s">
        <v>36</v>
      </c>
      <c r="E16" s="1">
        <v>1</v>
      </c>
      <c r="F16" s="1">
        <f>H15</f>
        <v>63.9</v>
      </c>
      <c r="G16" s="1">
        <v>3.11</v>
      </c>
      <c r="H16" s="4">
        <f>E16*F16*G16</f>
        <v>198.72899999999998</v>
      </c>
    </row>
    <row r="17" spans="1:8">
      <c r="B17" t="s">
        <v>37</v>
      </c>
      <c r="C17" t="s">
        <v>38</v>
      </c>
      <c r="H17" s="4">
        <f>H20</f>
        <v>120090.15999999999</v>
      </c>
    </row>
    <row r="18" spans="1:8">
      <c r="B18" t="s">
        <v>39</v>
      </c>
      <c r="C18" t="s">
        <v>40</v>
      </c>
      <c r="D18" t="s">
        <v>41</v>
      </c>
      <c r="E18" s="1">
        <v>0.15</v>
      </c>
      <c r="F18" s="1">
        <v>51876</v>
      </c>
      <c r="G18" s="1">
        <v>1</v>
      </c>
      <c r="H18" s="4">
        <f>E18*F18*G18</f>
        <v>7781.4</v>
      </c>
    </row>
    <row r="19" spans="1:8">
      <c r="B19" t="s">
        <v>61</v>
      </c>
      <c r="C19" t="s">
        <v>30</v>
      </c>
      <c r="H19" s="4">
        <f>SUM(H18:H18)</f>
        <v>7781.4</v>
      </c>
    </row>
    <row r="20" spans="1:8" ht="12" customHeight="1">
      <c r="B20" t="s">
        <v>62</v>
      </c>
      <c r="C20" t="s">
        <v>36</v>
      </c>
      <c r="E20" s="1">
        <v>1</v>
      </c>
      <c r="F20" s="1">
        <v>103526</v>
      </c>
      <c r="G20" s="1">
        <v>1.1599999999999999</v>
      </c>
      <c r="H20" s="4">
        <f>E20*F20*G20</f>
        <v>120090.15999999999</v>
      </c>
    </row>
    <row r="21" spans="1:8">
      <c r="B21" t="s">
        <v>42</v>
      </c>
      <c r="C21" t="s">
        <v>43</v>
      </c>
      <c r="D21" t="s">
        <v>42</v>
      </c>
      <c r="E21" s="1">
        <v>1.4999999999999999E-2</v>
      </c>
      <c r="G21" s="1">
        <v>1</v>
      </c>
      <c r="H21" s="4">
        <f>SUM(H3,H14,H17)*E21</f>
        <v>1804.4683349999998</v>
      </c>
    </row>
    <row r="22" spans="1:8">
      <c r="B22" t="s">
        <v>44</v>
      </c>
      <c r="C22" t="s">
        <v>45</v>
      </c>
      <c r="D22" t="s">
        <v>44</v>
      </c>
      <c r="H22" s="4">
        <f>SUM(H3,H14,H17,H21)</f>
        <v>122102.35733499999</v>
      </c>
    </row>
    <row r="23" spans="1:8">
      <c r="B23" t="s">
        <v>46</v>
      </c>
      <c r="C23" t="s">
        <v>47</v>
      </c>
      <c r="D23" t="s">
        <v>46</v>
      </c>
      <c r="E23" s="1">
        <v>0.06</v>
      </c>
      <c r="H23" s="4">
        <f>H22*E23</f>
        <v>7326.1414400999993</v>
      </c>
    </row>
    <row r="24" spans="1:8">
      <c r="B24" t="s">
        <v>48</v>
      </c>
      <c r="C24" t="s">
        <v>49</v>
      </c>
      <c r="D24" t="s">
        <v>48</v>
      </c>
      <c r="E24" s="1">
        <v>5.5E-2</v>
      </c>
      <c r="H24" s="4">
        <f>SUM(H22,H23)*E24</f>
        <v>7118.5674326304988</v>
      </c>
    </row>
    <row r="25" spans="1:8">
      <c r="B25" t="s">
        <v>50</v>
      </c>
      <c r="C25" t="s">
        <v>51</v>
      </c>
      <c r="D25" t="s">
        <v>50</v>
      </c>
      <c r="H25" s="4">
        <f>SUM(H22,H23,H24)</f>
        <v>136547.06620773047</v>
      </c>
    </row>
    <row r="26" spans="1:8">
      <c r="B26" t="s">
        <v>52</v>
      </c>
      <c r="C26" t="s">
        <v>53</v>
      </c>
      <c r="D26" t="s">
        <v>52</v>
      </c>
      <c r="E26" s="1">
        <v>0.1</v>
      </c>
      <c r="H26" s="4">
        <f>H25*E26</f>
        <v>13654.706620773048</v>
      </c>
    </row>
    <row r="27" spans="1:8">
      <c r="B27" t="s">
        <v>54</v>
      </c>
      <c r="C27" t="s">
        <v>55</v>
      </c>
      <c r="D27" t="s">
        <v>54</v>
      </c>
      <c r="H27" s="4">
        <f>SUM(H25,H26)</f>
        <v>150201.77282850351</v>
      </c>
    </row>
    <row r="28" spans="1:8">
      <c r="B28" t="s">
        <v>56</v>
      </c>
      <c r="C28" t="s">
        <v>57</v>
      </c>
      <c r="D28" t="s">
        <v>56</v>
      </c>
      <c r="E28" s="1">
        <v>0.01</v>
      </c>
      <c r="H28" s="4">
        <f>H27*E28</f>
        <v>1502.0177282850352</v>
      </c>
    </row>
    <row r="29" spans="1:8">
      <c r="B29" t="s">
        <v>58</v>
      </c>
      <c r="C29" t="s">
        <v>59</v>
      </c>
      <c r="D29" t="s">
        <v>58</v>
      </c>
      <c r="H29" s="4">
        <f>SUM(H27,H28)</f>
        <v>151703.79055678856</v>
      </c>
    </row>
    <row r="30" spans="1:8">
      <c r="A30">
        <v>2</v>
      </c>
      <c r="B30" t="s">
        <v>67</v>
      </c>
      <c r="C30" s="3" t="s">
        <v>68</v>
      </c>
      <c r="D30" s="3" t="s">
        <v>69</v>
      </c>
    </row>
    <row r="31" spans="1:8">
      <c r="B31" t="s">
        <v>8</v>
      </c>
      <c r="C31" t="s">
        <v>9</v>
      </c>
      <c r="H31" s="4">
        <f>H41</f>
        <v>23158</v>
      </c>
    </row>
    <row r="32" spans="1:8">
      <c r="B32" t="s">
        <v>10</v>
      </c>
      <c r="C32" t="s">
        <v>11</v>
      </c>
      <c r="D32" t="s">
        <v>12</v>
      </c>
      <c r="E32" s="1">
        <v>1</v>
      </c>
      <c r="F32" s="1">
        <v>23150</v>
      </c>
      <c r="G32" s="1">
        <v>1</v>
      </c>
      <c r="H32" s="4">
        <f>F32*G32*E32</f>
        <v>23150</v>
      </c>
    </row>
    <row r="33" spans="2:8">
      <c r="B33" t="s">
        <v>13</v>
      </c>
      <c r="C33" t="s">
        <v>14</v>
      </c>
      <c r="D33" t="s">
        <v>15</v>
      </c>
      <c r="E33" s="1">
        <v>1</v>
      </c>
      <c r="F33" s="1">
        <v>1</v>
      </c>
      <c r="G33" s="1">
        <v>1</v>
      </c>
      <c r="H33" s="4">
        <f t="shared" ref="H33:H40" si="1">F33*G33*E33</f>
        <v>1</v>
      </c>
    </row>
    <row r="34" spans="2:8">
      <c r="B34" t="s">
        <v>16</v>
      </c>
      <c r="C34" t="s">
        <v>17</v>
      </c>
      <c r="D34" t="s">
        <v>15</v>
      </c>
      <c r="E34" s="1">
        <v>1</v>
      </c>
      <c r="F34" s="1">
        <v>1</v>
      </c>
      <c r="G34" s="1">
        <v>1</v>
      </c>
      <c r="H34" s="4">
        <f t="shared" si="1"/>
        <v>1</v>
      </c>
    </row>
    <row r="35" spans="2:8">
      <c r="B35" t="s">
        <v>18</v>
      </c>
      <c r="C35" t="s">
        <v>19</v>
      </c>
      <c r="D35" t="s">
        <v>15</v>
      </c>
      <c r="E35" s="1">
        <v>1</v>
      </c>
      <c r="F35" s="1">
        <v>1</v>
      </c>
      <c r="G35" s="1">
        <v>1</v>
      </c>
      <c r="H35" s="4">
        <f t="shared" si="1"/>
        <v>1</v>
      </c>
    </row>
    <row r="36" spans="2:8">
      <c r="B36" t="s">
        <v>20</v>
      </c>
      <c r="C36" t="s">
        <v>21</v>
      </c>
      <c r="D36" t="s">
        <v>15</v>
      </c>
      <c r="E36" s="1">
        <v>1</v>
      </c>
      <c r="F36" s="1">
        <v>1</v>
      </c>
      <c r="G36" s="1">
        <v>1</v>
      </c>
      <c r="H36" s="4">
        <f t="shared" si="1"/>
        <v>1</v>
      </c>
    </row>
    <row r="37" spans="2:8">
      <c r="B37" t="s">
        <v>22</v>
      </c>
      <c r="C37" t="s">
        <v>23</v>
      </c>
      <c r="D37" t="s">
        <v>15</v>
      </c>
      <c r="E37" s="1">
        <v>1</v>
      </c>
      <c r="F37" s="1">
        <v>1</v>
      </c>
      <c r="G37" s="1">
        <v>1</v>
      </c>
      <c r="H37" s="4">
        <f t="shared" si="1"/>
        <v>1</v>
      </c>
    </row>
    <row r="38" spans="2:8">
      <c r="B38" t="s">
        <v>24</v>
      </c>
      <c r="C38" t="s">
        <v>25</v>
      </c>
      <c r="D38" t="s">
        <v>15</v>
      </c>
      <c r="E38" s="1">
        <v>1</v>
      </c>
      <c r="F38" s="1">
        <v>1</v>
      </c>
      <c r="G38" s="1">
        <v>1</v>
      </c>
      <c r="H38" s="4">
        <f t="shared" si="1"/>
        <v>1</v>
      </c>
    </row>
    <row r="39" spans="2:8">
      <c r="B39" t="s">
        <v>26</v>
      </c>
      <c r="C39" t="s">
        <v>27</v>
      </c>
      <c r="D39" t="s">
        <v>15</v>
      </c>
      <c r="E39" s="1">
        <v>1</v>
      </c>
      <c r="F39" s="1">
        <v>1</v>
      </c>
      <c r="G39" s="1">
        <v>1</v>
      </c>
      <c r="H39" s="4">
        <f t="shared" si="1"/>
        <v>1</v>
      </c>
    </row>
    <row r="40" spans="2:8">
      <c r="B40" t="s">
        <v>28</v>
      </c>
      <c r="C40" t="s">
        <v>29</v>
      </c>
      <c r="D40" t="s">
        <v>15</v>
      </c>
      <c r="E40" s="1">
        <v>1</v>
      </c>
      <c r="F40" s="1">
        <v>1</v>
      </c>
      <c r="G40" s="1">
        <v>1</v>
      </c>
      <c r="H40" s="4">
        <f t="shared" si="1"/>
        <v>1</v>
      </c>
    </row>
    <row r="41" spans="2:8">
      <c r="B41" t="s">
        <v>60</v>
      </c>
      <c r="C41" t="s">
        <v>30</v>
      </c>
      <c r="H41" s="4">
        <f>SUM(H32:H40)</f>
        <v>23158</v>
      </c>
    </row>
    <row r="42" spans="2:8">
      <c r="B42" t="s">
        <v>31</v>
      </c>
      <c r="C42" t="s">
        <v>32</v>
      </c>
      <c r="H42" s="4">
        <f>H44</f>
        <v>6.22</v>
      </c>
    </row>
    <row r="43" spans="2:8">
      <c r="B43" t="s">
        <v>33</v>
      </c>
      <c r="C43" t="s">
        <v>34</v>
      </c>
      <c r="D43" t="s">
        <v>35</v>
      </c>
      <c r="E43" s="1">
        <v>2</v>
      </c>
      <c r="F43" s="1">
        <v>1</v>
      </c>
      <c r="G43" s="1">
        <v>1</v>
      </c>
      <c r="H43" s="4">
        <f>E43*F43*G43</f>
        <v>2</v>
      </c>
    </row>
    <row r="44" spans="2:8">
      <c r="B44" t="s">
        <v>63</v>
      </c>
      <c r="C44" t="s">
        <v>36</v>
      </c>
      <c r="E44" s="1">
        <v>1</v>
      </c>
      <c r="F44" s="1">
        <f>H43</f>
        <v>2</v>
      </c>
      <c r="G44" s="1">
        <v>3.11</v>
      </c>
      <c r="H44" s="4">
        <f>E44*F44*G44</f>
        <v>6.22</v>
      </c>
    </row>
    <row r="45" spans="2:8">
      <c r="B45" t="s">
        <v>37</v>
      </c>
      <c r="C45" t="s">
        <v>38</v>
      </c>
      <c r="H45" s="4">
        <f>H48</f>
        <v>120090.15999999999</v>
      </c>
    </row>
    <row r="46" spans="2:8">
      <c r="B46" t="s">
        <v>39</v>
      </c>
      <c r="C46" t="s">
        <v>40</v>
      </c>
      <c r="D46" t="s">
        <v>41</v>
      </c>
      <c r="E46" s="1">
        <v>0.15</v>
      </c>
      <c r="F46" s="1">
        <v>51876</v>
      </c>
      <c r="G46" s="1">
        <v>1</v>
      </c>
      <c r="H46" s="4">
        <f>E46*F46*G46</f>
        <v>7781.4</v>
      </c>
    </row>
    <row r="47" spans="2:8">
      <c r="B47" t="s">
        <v>61</v>
      </c>
      <c r="C47" t="s">
        <v>30</v>
      </c>
      <c r="H47" s="4">
        <f>SUM(H46:H46)</f>
        <v>7781.4</v>
      </c>
    </row>
    <row r="48" spans="2:8">
      <c r="B48" t="s">
        <v>62</v>
      </c>
      <c r="C48" t="s">
        <v>36</v>
      </c>
      <c r="E48" s="1">
        <v>1</v>
      </c>
      <c r="F48" s="1">
        <v>103526</v>
      </c>
      <c r="G48" s="1">
        <v>1.1599999999999999</v>
      </c>
      <c r="H48" s="4">
        <f>E48*F48*G48</f>
        <v>120090.15999999999</v>
      </c>
    </row>
    <row r="49" spans="2:8">
      <c r="B49" t="s">
        <v>42</v>
      </c>
      <c r="C49" t="s">
        <v>43</v>
      </c>
      <c r="D49" t="s">
        <v>42</v>
      </c>
      <c r="E49" s="1">
        <v>1.4999999999999999E-2</v>
      </c>
      <c r="G49" s="1">
        <v>1</v>
      </c>
      <c r="H49" s="4">
        <f>SUM(H31,H42,H45)*E49</f>
        <v>2148.8157000000001</v>
      </c>
    </row>
    <row r="50" spans="2:8">
      <c r="B50" t="s">
        <v>44</v>
      </c>
      <c r="C50" t="s">
        <v>45</v>
      </c>
      <c r="D50" t="s">
        <v>44</v>
      </c>
      <c r="H50" s="4">
        <f>SUM(H31,H42,H45,H49)</f>
        <v>145403.19570000001</v>
      </c>
    </row>
    <row r="51" spans="2:8">
      <c r="B51" t="s">
        <v>46</v>
      </c>
      <c r="C51" t="s">
        <v>47</v>
      </c>
      <c r="D51" t="s">
        <v>46</v>
      </c>
      <c r="E51" s="1">
        <v>0.06</v>
      </c>
      <c r="H51" s="4">
        <f>H50*E51</f>
        <v>8724.1917420000009</v>
      </c>
    </row>
    <row r="52" spans="2:8">
      <c r="B52" t="s">
        <v>48</v>
      </c>
      <c r="C52" t="s">
        <v>49</v>
      </c>
      <c r="D52" t="s">
        <v>48</v>
      </c>
      <c r="E52" s="1">
        <v>5.5E-2</v>
      </c>
      <c r="H52" s="4">
        <f>SUM(H50,H51)*E52</f>
        <v>8477.0063093099998</v>
      </c>
    </row>
    <row r="53" spans="2:8">
      <c r="B53" t="s">
        <v>50</v>
      </c>
      <c r="C53" t="s">
        <v>51</v>
      </c>
      <c r="D53" t="s">
        <v>50</v>
      </c>
      <c r="H53" s="4">
        <f>SUM(H50,H51,H52)</f>
        <v>162604.39375131001</v>
      </c>
    </row>
    <row r="54" spans="2:8">
      <c r="B54" t="s">
        <v>52</v>
      </c>
      <c r="C54" t="s">
        <v>53</v>
      </c>
      <c r="D54" t="s">
        <v>52</v>
      </c>
      <c r="E54" s="1">
        <v>0.1</v>
      </c>
      <c r="H54" s="4">
        <f>H53*E54</f>
        <v>16260.439375131002</v>
      </c>
    </row>
    <row r="55" spans="2:8">
      <c r="B55" t="s">
        <v>54</v>
      </c>
      <c r="C55" t="s">
        <v>55</v>
      </c>
      <c r="D55" t="s">
        <v>54</v>
      </c>
      <c r="H55" s="4">
        <f>SUM(H53,H54)</f>
        <v>178864.83312644102</v>
      </c>
    </row>
    <row r="56" spans="2:8">
      <c r="B56" t="s">
        <v>56</v>
      </c>
      <c r="C56" t="s">
        <v>57</v>
      </c>
      <c r="D56" t="s">
        <v>56</v>
      </c>
      <c r="E56" s="1">
        <v>0.01</v>
      </c>
      <c r="H56" s="4">
        <f>H55*E56</f>
        <v>1788.6483312644102</v>
      </c>
    </row>
    <row r="57" spans="2:8">
      <c r="B57" t="s">
        <v>58</v>
      </c>
      <c r="C57" t="s">
        <v>59</v>
      </c>
      <c r="D57" t="s">
        <v>58</v>
      </c>
      <c r="H57" s="4">
        <f>SUM(H55,H56)</f>
        <v>180653.48145770543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Thi Binh</dc:creator>
  <cp:lastModifiedBy>Admin</cp:lastModifiedBy>
  <dcterms:created xsi:type="dcterms:W3CDTF">2016-12-06T08:14:40Z</dcterms:created>
  <dcterms:modified xsi:type="dcterms:W3CDTF">2017-02-23T09:38:48Z</dcterms:modified>
</cp:coreProperties>
</file>