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y\Desktop\qlhc\"/>
    </mc:Choice>
  </mc:AlternateContent>
  <bookViews>
    <workbookView xWindow="0" yWindow="0" windowWidth="18420" windowHeight="68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<sst xmlns="http://schemas.openxmlformats.org/spreadsheetml/2006/main" count="162" uniqueCount="67">
  <si>
    <t>STT</t>
  </si>
  <si>
    <t>Mã số</t>
  </si>
  <si>
    <t>Thành phần hao phí</t>
  </si>
  <si>
    <t>Đơn vị</t>
  </si>
  <si>
    <t>Định mức</t>
  </si>
  <si>
    <t>Đơn giá</t>
  </si>
  <si>
    <t>Hệ số</t>
  </si>
  <si>
    <t>Thành tiền</t>
  </si>
  <si>
    <t>km</t>
  </si>
  <si>
    <t>VL</t>
  </si>
  <si>
    <t>a.) Vật liệu</t>
  </si>
  <si>
    <t>VL498</t>
  </si>
  <si>
    <t>Xăng A92</t>
  </si>
  <si>
    <t>lít</t>
  </si>
  <si>
    <t>VL330</t>
  </si>
  <si>
    <t>Mỡ YOC-2</t>
  </si>
  <si>
    <t>kg</t>
  </si>
  <si>
    <t>VL331</t>
  </si>
  <si>
    <t>Mỡ YOC-3</t>
  </si>
  <si>
    <t>VL332</t>
  </si>
  <si>
    <t>Mỡ YOC-4</t>
  </si>
  <si>
    <t>VL333</t>
  </si>
  <si>
    <t>Mỡ YOC-5</t>
  </si>
  <si>
    <t>VL334</t>
  </si>
  <si>
    <t>Mỡ YOC-6</t>
  </si>
  <si>
    <t>VL335</t>
  </si>
  <si>
    <t>Mỡ YOC-7</t>
  </si>
  <si>
    <t>VL336</t>
  </si>
  <si>
    <t>Mỡ YOC-8</t>
  </si>
  <si>
    <t>VL337</t>
  </si>
  <si>
    <t>Mỡ YOC-9</t>
  </si>
  <si>
    <t>Cộng</t>
  </si>
  <si>
    <t>NC</t>
  </si>
  <si>
    <t>b.) Nhân công</t>
  </si>
  <si>
    <t>NC004</t>
  </si>
  <si>
    <t>Công nhân 4,0/7</t>
  </si>
  <si>
    <t>công</t>
  </si>
  <si>
    <t>Nhân hệ số riêng</t>
  </si>
  <si>
    <t>M</t>
  </si>
  <si>
    <t>c.) Máy thi công</t>
  </si>
  <si>
    <t>M031</t>
  </si>
  <si>
    <t>Máy đo cáp quang OTDR</t>
  </si>
  <si>
    <t>ca</t>
  </si>
  <si>
    <t>TT</t>
  </si>
  <si>
    <t>Chi phí trực tiếp khác (VL+NC+M) x 0,015</t>
  </si>
  <si>
    <t>T</t>
  </si>
  <si>
    <t>Cộng chi phí trực tiếp ( VL+NC+M+TT )</t>
  </si>
  <si>
    <t>C</t>
  </si>
  <si>
    <t>CHI PHÍ CHUNG: T x 0,06</t>
  </si>
  <si>
    <t>TL</t>
  </si>
  <si>
    <t>THU NHẬP CHỊU THUẾ TÍNH TRƯỚC (T+C) x 5,5%</t>
  </si>
  <si>
    <t>G</t>
  </si>
  <si>
    <t>Chi phí xây dựng trước thuế (T+C+TL)</t>
  </si>
  <si>
    <t>GTGT</t>
  </si>
  <si>
    <t>THUẾ GIÁ TRỊ GIA TĂNG ( G x 10% )</t>
  </si>
  <si>
    <t>Gxdcpt</t>
  </si>
  <si>
    <t>Chi phí xây dựng sau thuế (G+GTGT)</t>
  </si>
  <si>
    <t>Gxdnt</t>
  </si>
  <si>
    <t>Chi phí xây dựng lán trại, nhà tạm ( Gxdcpt x 1% )</t>
  </si>
  <si>
    <t>Gxd</t>
  </si>
  <si>
    <t>TỔNG CỘNG ( Gxdcpt + Gxdnt )</t>
  </si>
  <si>
    <t>CONG</t>
  </si>
  <si>
    <t>HSR</t>
  </si>
  <si>
    <t>Kéo Cáp 2</t>
  </si>
  <si>
    <t>Kéo Cáp ! 1 tấm lòng ko xóa 1</t>
  </si>
  <si>
    <t>Code 101</t>
  </si>
  <si>
    <t>Code 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</si>
</sst>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19" workbookViewId="0">
      <selection activeCell="C30" sqref="C30"/>
    </sheetView>
  </sheetViews>
  <sheetFormatPr defaultRowHeight="14.5" x14ac:dyDescent="0.35"/>
  <cols>
    <col min="2" max="2" width="20.453125" customWidth="1"/>
    <col min="3" max="3" width="44.54296875" bestFit="1" customWidth="1"/>
    <col min="6" max="6" width="11.26953125" bestFit="1" customWidth="1"/>
    <col min="8" max="8" width="11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s="3" t="s">
        <v>7</v>
      </c>
    </row>
    <row r="2" spans="1:8" x14ac:dyDescent="0.35">
      <c r="A2">
        <v>1</v>
      </c>
      <c r="B2" t="s">
        <v>65</v>
      </c>
      <c r="C2" t="s">
        <v>63</v>
      </c>
      <c r="D2" t="s">
        <v>8</v>
      </c>
      <c r="E2" s="1"/>
      <c r="F2" s="2"/>
      <c r="H2" s="3"/>
    </row>
    <row r="3" spans="1:8" x14ac:dyDescent="0.35">
      <c r="B3" t="s">
        <v>9</v>
      </c>
      <c r="C3" t="s">
        <v>10</v>
      </c>
      <c r="E3" s="1"/>
      <c r="F3" s="2"/>
      <c r="H3" s="3">
        <f>H13</f>
        <v>198151</v>
      </c>
    </row>
    <row r="4" spans="1:8" x14ac:dyDescent="0.35">
      <c r="B4" t="s">
        <v>11</v>
      </c>
      <c r="C4" t="s">
        <v>12</v>
      </c>
      <c r="D4" t="s">
        <v>13</v>
      </c>
      <c r="E4" s="1">
        <v>1</v>
      </c>
      <c r="F4" s="2">
        <v>23150</v>
      </c>
      <c r="G4">
        <v>1</v>
      </c>
      <c r="H4" s="3">
        <f>F4*G4*E4</f>
        <v>23150</v>
      </c>
    </row>
    <row r="5" spans="1:8" x14ac:dyDescent="0.35">
      <c r="B5" t="s">
        <v>14</v>
      </c>
      <c r="C5" t="s">
        <v>15</v>
      </c>
      <c r="D5" t="s">
        <v>16</v>
      </c>
      <c r="E5" s="1">
        <v>1</v>
      </c>
      <c r="F5" s="2">
        <v>1</v>
      </c>
      <c r="G5">
        <v>1</v>
      </c>
      <c r="H5" s="3">
        <f t="shared" ref="H5:H12" si="0">F5*G5*E5</f>
        <v>1</v>
      </c>
    </row>
    <row r="6" spans="1:8" x14ac:dyDescent="0.35">
      <c r="B6" t="s">
        <v>17</v>
      </c>
      <c r="C6" t="s">
        <v>18</v>
      </c>
      <c r="D6" t="s">
        <v>16</v>
      </c>
      <c r="E6" s="1">
        <v>1</v>
      </c>
      <c r="F6" s="2">
        <v>25000</v>
      </c>
      <c r="G6">
        <v>1</v>
      </c>
      <c r="H6" s="3">
        <f t="shared" si="0"/>
        <v>25000</v>
      </c>
    </row>
    <row r="7" spans="1:8" x14ac:dyDescent="0.35">
      <c r="B7" t="s">
        <v>19</v>
      </c>
      <c r="C7" t="s">
        <v>20</v>
      </c>
      <c r="D7" t="s">
        <v>16</v>
      </c>
      <c r="E7" s="1">
        <v>1</v>
      </c>
      <c r="F7" s="2">
        <v>25000</v>
      </c>
      <c r="G7">
        <v>1</v>
      </c>
      <c r="H7" s="3">
        <f t="shared" si="0"/>
        <v>25000</v>
      </c>
    </row>
    <row r="8" spans="1:8" x14ac:dyDescent="0.35">
      <c r="B8" t="s">
        <v>21</v>
      </c>
      <c r="C8" t="s">
        <v>22</v>
      </c>
      <c r="D8" t="s">
        <v>16</v>
      </c>
      <c r="E8" s="1">
        <v>1</v>
      </c>
      <c r="F8" s="2">
        <v>25000</v>
      </c>
      <c r="G8">
        <v>1</v>
      </c>
      <c r="H8" s="3">
        <f t="shared" si="0"/>
        <v>25000</v>
      </c>
    </row>
    <row r="9" spans="1:8" x14ac:dyDescent="0.35">
      <c r="B9" t="s">
        <v>23</v>
      </c>
      <c r="C9" t="s">
        <v>24</v>
      </c>
      <c r="D9" t="s">
        <v>16</v>
      </c>
      <c r="E9" s="1">
        <v>1</v>
      </c>
      <c r="F9" s="2">
        <v>25000</v>
      </c>
      <c r="G9">
        <v>1</v>
      </c>
      <c r="H9" s="3">
        <f t="shared" si="0"/>
        <v>25000</v>
      </c>
    </row>
    <row r="10" spans="1:8" x14ac:dyDescent="0.35">
      <c r="B10" t="s">
        <v>25</v>
      </c>
      <c r="C10" t="s">
        <v>26</v>
      </c>
      <c r="D10" t="s">
        <v>16</v>
      </c>
      <c r="E10" s="1">
        <v>1</v>
      </c>
      <c r="F10" s="2">
        <v>25000</v>
      </c>
      <c r="G10">
        <v>1</v>
      </c>
      <c r="H10" s="3">
        <f t="shared" si="0"/>
        <v>25000</v>
      </c>
    </row>
    <row r="11" spans="1:8" x14ac:dyDescent="0.35">
      <c r="B11" t="s">
        <v>27</v>
      </c>
      <c r="C11" t="s">
        <v>28</v>
      </c>
      <c r="D11" t="s">
        <v>16</v>
      </c>
      <c r="E11" s="1">
        <v>1</v>
      </c>
      <c r="F11" s="2">
        <v>25000</v>
      </c>
      <c r="G11">
        <v>1</v>
      </c>
      <c r="H11" s="3">
        <f t="shared" si="0"/>
        <v>25000</v>
      </c>
    </row>
    <row r="12" spans="1:8" x14ac:dyDescent="0.35">
      <c r="B12" t="s">
        <v>29</v>
      </c>
      <c r="C12" t="s">
        <v>30</v>
      </c>
      <c r="D12" t="s">
        <v>16</v>
      </c>
      <c r="E12" s="1">
        <v>1</v>
      </c>
      <c r="F12" s="2">
        <v>25000</v>
      </c>
      <c r="G12">
        <v>1</v>
      </c>
      <c r="H12" s="3">
        <f t="shared" si="0"/>
        <v>25000</v>
      </c>
    </row>
    <row r="13" spans="1:8" x14ac:dyDescent="0.35">
      <c r="B13" t="s">
        <v>61</v>
      </c>
      <c r="C13" t="s">
        <v>31</v>
      </c>
      <c r="E13" s="1"/>
      <c r="F13" s="2"/>
      <c r="H13" s="3">
        <f>SUM(H4:H12)</f>
        <v>198151</v>
      </c>
    </row>
    <row r="14" spans="1:8" x14ac:dyDescent="0.35">
      <c r="B14" t="s">
        <v>32</v>
      </c>
      <c r="C14" t="s">
        <v>33</v>
      </c>
      <c r="E14" s="1"/>
      <c r="F14" s="2"/>
      <c r="H14" s="3">
        <f>H16</f>
        <v>11739120.759</v>
      </c>
    </row>
    <row r="15" spans="1:8" x14ac:dyDescent="0.35">
      <c r="B15" t="s">
        <v>34</v>
      </c>
      <c r="C15" t="s">
        <v>35</v>
      </c>
      <c r="D15" t="s">
        <v>36</v>
      </c>
      <c r="E15" s="1">
        <v>63.9</v>
      </c>
      <c r="F15" s="2">
        <v>59071</v>
      </c>
      <c r="G15">
        <v>1</v>
      </c>
      <c r="H15" s="3">
        <f>E15*F15*G15</f>
        <v>3774636.9</v>
      </c>
    </row>
    <row r="16" spans="1:8" x14ac:dyDescent="0.35">
      <c r="B16" t="s">
        <v>62</v>
      </c>
      <c r="C16" t="s">
        <v>37</v>
      </c>
      <c r="E16" s="1">
        <v>1</v>
      </c>
      <c r="F16" s="2">
        <v>3774636.9</v>
      </c>
      <c r="G16">
        <v>3.11</v>
      </c>
      <c r="H16" s="3">
        <f>E16*F16*G16</f>
        <v>11739120.759</v>
      </c>
    </row>
    <row r="17" spans="1:8" x14ac:dyDescent="0.35">
      <c r="B17" t="s">
        <v>38</v>
      </c>
      <c r="C17" t="s">
        <v>39</v>
      </c>
      <c r="E17" s="1"/>
      <c r="F17" s="2"/>
      <c r="H17" s="3">
        <f>H20</f>
        <v>120090.15999999999</v>
      </c>
    </row>
    <row r="18" spans="1:8" x14ac:dyDescent="0.35">
      <c r="B18" t="s">
        <v>40</v>
      </c>
      <c r="C18" t="s">
        <v>41</v>
      </c>
      <c r="D18" t="s">
        <v>42</v>
      </c>
      <c r="E18" s="1">
        <v>0.15</v>
      </c>
      <c r="F18" s="2">
        <v>51876</v>
      </c>
      <c r="G18">
        <v>1</v>
      </c>
      <c r="H18" s="3">
        <f>E18*F18*G18</f>
        <v>7781.4</v>
      </c>
    </row>
    <row r="19" spans="1:8" x14ac:dyDescent="0.35">
      <c r="B19" t="s">
        <v>61</v>
      </c>
      <c r="C19" t="s">
        <v>31</v>
      </c>
      <c r="E19" s="1"/>
      <c r="F19" s="2"/>
      <c r="H19" s="3">
        <f>SUM(H18:H18)</f>
        <v>7781.4</v>
      </c>
    </row>
    <row r="20" spans="1:8" x14ac:dyDescent="0.35">
      <c r="B20" t="s">
        <v>62</v>
      </c>
      <c r="C20" t="s">
        <v>37</v>
      </c>
      <c r="E20" s="1">
        <v>1</v>
      </c>
      <c r="F20" s="2">
        <v>103526</v>
      </c>
      <c r="G20">
        <v>1.1599999999999999</v>
      </c>
      <c r="H20" s="3">
        <f>E20*F20*G20</f>
        <v>120090.15999999999</v>
      </c>
    </row>
    <row r="21" spans="1:8" x14ac:dyDescent="0.35">
      <c r="B21" t="s">
        <v>43</v>
      </c>
      <c r="C21" t="s">
        <v>44</v>
      </c>
      <c r="D21" t="s">
        <v>43</v>
      </c>
      <c r="E21" s="1">
        <v>1.4999999999999999E-2</v>
      </c>
      <c r="F21" s="2"/>
      <c r="G21">
        <v>1</v>
      </c>
      <c r="H21" s="3">
        <f>SUM(H3,H14,H17)*E21</f>
        <v>180860.428785</v>
      </c>
    </row>
    <row r="22" spans="1:8" x14ac:dyDescent="0.35">
      <c r="B22" t="s">
        <v>45</v>
      </c>
      <c r="C22" t="s">
        <v>46</v>
      </c>
      <c r="D22" t="s">
        <v>45</v>
      </c>
      <c r="E22" s="1"/>
      <c r="F22" s="2"/>
      <c r="H22" s="3">
        <f>SUM(H3,H14,H17,H21)</f>
        <v>12238222.347785</v>
      </c>
    </row>
    <row r="23" spans="1:8" x14ac:dyDescent="0.35">
      <c r="B23" t="s">
        <v>47</v>
      </c>
      <c r="C23" t="s">
        <v>48</v>
      </c>
      <c r="D23" t="s">
        <v>47</v>
      </c>
      <c r="E23" s="1">
        <v>0.06</v>
      </c>
      <c r="F23" s="2"/>
      <c r="H23" s="3">
        <f>H22*E23</f>
        <v>734293.34086709993</v>
      </c>
    </row>
    <row r="24" spans="1:8" x14ac:dyDescent="0.35">
      <c r="B24" t="s">
        <v>49</v>
      </c>
      <c r="C24" t="s">
        <v>50</v>
      </c>
      <c r="D24" t="s">
        <v>49</v>
      </c>
      <c r="E24" s="1">
        <v>5.5E-2</v>
      </c>
      <c r="F24" s="2"/>
      <c r="H24" s="3">
        <f>SUM(H22,H23)*E24</f>
        <v>713488.36287586554</v>
      </c>
    </row>
    <row r="25" spans="1:8" x14ac:dyDescent="0.35">
      <c r="B25" t="s">
        <v>51</v>
      </c>
      <c r="C25" t="s">
        <v>52</v>
      </c>
      <c r="D25" t="s">
        <v>51</v>
      </c>
      <c r="E25" s="1"/>
      <c r="F25" s="2"/>
      <c r="H25" s="3">
        <f>SUM(H22,H23,H24)</f>
        <v>13686004.051527966</v>
      </c>
    </row>
    <row r="26" spans="1:8" x14ac:dyDescent="0.35">
      <c r="B26" t="s">
        <v>53</v>
      </c>
      <c r="C26" t="s">
        <v>54</v>
      </c>
      <c r="D26" t="s">
        <v>53</v>
      </c>
      <c r="E26" s="1">
        <v>0.1</v>
      </c>
      <c r="F26" s="2"/>
      <c r="H26" s="3">
        <f>H25*E26</f>
        <v>1368600.4051527968</v>
      </c>
    </row>
    <row r="27" spans="1:8" x14ac:dyDescent="0.35">
      <c r="B27" t="s">
        <v>55</v>
      </c>
      <c r="C27" t="s">
        <v>56</v>
      </c>
      <c r="D27" t="s">
        <v>55</v>
      </c>
      <c r="E27" s="1"/>
      <c r="F27" s="2"/>
      <c r="H27" s="3">
        <f>SUM(H25,H26)</f>
        <v>15054604.456680764</v>
      </c>
    </row>
    <row r="28" spans="1:8" x14ac:dyDescent="0.35">
      <c r="B28" t="s">
        <v>57</v>
      </c>
      <c r="C28" t="s">
        <v>58</v>
      </c>
      <c r="D28" t="s">
        <v>57</v>
      </c>
      <c r="E28" s="1">
        <v>0.01</v>
      </c>
      <c r="F28" s="2"/>
      <c r="H28" s="3">
        <f>H27*E28</f>
        <v>150546.04456680763</v>
      </c>
    </row>
    <row r="29" spans="1:8" x14ac:dyDescent="0.35">
      <c r="B29" t="s">
        <v>59</v>
      </c>
      <c r="C29" t="s">
        <v>60</v>
      </c>
      <c r="D29" t="s">
        <v>59</v>
      </c>
      <c r="E29" s="1"/>
      <c r="F29" s="2"/>
      <c r="H29" s="3">
        <f>SUM(H27,H28)</f>
        <v>15205150.501247572</v>
      </c>
    </row>
    <row r="30" spans="1:8" x14ac:dyDescent="0.35">
      <c r="A30">
        <v>2</v>
      </c>
      <c r="B30" t="s">
        <v>66</v>
      </c>
      <c r="C30" t="s">
        <v>64</v>
      </c>
      <c r="D30" t="s">
        <v>36</v>
      </c>
      <c r="E30" s="1"/>
      <c r="F30" s="2"/>
      <c r="H30" s="3"/>
    </row>
    <row r="31" spans="1:8" x14ac:dyDescent="0.35">
      <c r="B31" t="s">
        <v>9</v>
      </c>
      <c r="C31" t="s">
        <v>10</v>
      </c>
      <c r="E31" s="1"/>
      <c r="F31" s="2"/>
      <c r="H31" s="3">
        <f>H41</f>
        <v>198151</v>
      </c>
    </row>
    <row r="32" spans="1:8" x14ac:dyDescent="0.35">
      <c r="B32" t="s">
        <v>11</v>
      </c>
      <c r="C32" t="s">
        <v>12</v>
      </c>
      <c r="D32" t="s">
        <v>13</v>
      </c>
      <c r="E32" s="1">
        <v>1</v>
      </c>
      <c r="F32" s="2">
        <v>23150</v>
      </c>
      <c r="G32">
        <v>1</v>
      </c>
      <c r="H32" s="3">
        <f>F32*G32*E32</f>
        <v>23150</v>
      </c>
    </row>
    <row r="33" spans="2:8" x14ac:dyDescent="0.35">
      <c r="B33" t="s">
        <v>14</v>
      </c>
      <c r="C33" t="s">
        <v>15</v>
      </c>
      <c r="D33" t="s">
        <v>16</v>
      </c>
      <c r="E33" s="1">
        <v>1</v>
      </c>
      <c r="F33" s="2">
        <v>25000</v>
      </c>
      <c r="G33">
        <v>1</v>
      </c>
      <c r="H33" s="3">
        <f t="shared" ref="H33:H40" si="1">F33*G33*E33</f>
        <v>25000</v>
      </c>
    </row>
    <row r="34" spans="2:8" x14ac:dyDescent="0.35">
      <c r="B34" t="s">
        <v>17</v>
      </c>
      <c r="C34" t="s">
        <v>18</v>
      </c>
      <c r="D34" t="s">
        <v>16</v>
      </c>
      <c r="E34" s="1">
        <v>1</v>
      </c>
      <c r="F34" s="2">
        <v>25000</v>
      </c>
      <c r="G34">
        <v>1</v>
      </c>
      <c r="H34" s="3">
        <f t="shared" si="1"/>
        <v>25000</v>
      </c>
    </row>
    <row r="35" spans="2:8" x14ac:dyDescent="0.35">
      <c r="B35" t="s">
        <v>19</v>
      </c>
      <c r="C35" t="s">
        <v>20</v>
      </c>
      <c r="D35" t="s">
        <v>16</v>
      </c>
      <c r="E35" s="1">
        <v>1</v>
      </c>
      <c r="F35" s="2">
        <v>25000</v>
      </c>
      <c r="G35">
        <v>1</v>
      </c>
      <c r="H35" s="3">
        <f t="shared" si="1"/>
        <v>25000</v>
      </c>
    </row>
    <row r="36" spans="2:8" x14ac:dyDescent="0.35">
      <c r="B36" t="s">
        <v>21</v>
      </c>
      <c r="C36" t="s">
        <v>22</v>
      </c>
      <c r="D36" t="s">
        <v>16</v>
      </c>
      <c r="E36" s="1">
        <v>1</v>
      </c>
      <c r="F36" s="2">
        <v>1</v>
      </c>
      <c r="G36">
        <v>1</v>
      </c>
      <c r="H36" s="3">
        <f t="shared" si="1"/>
        <v>1</v>
      </c>
    </row>
    <row r="37" spans="2:8" x14ac:dyDescent="0.35">
      <c r="B37" t="s">
        <v>23</v>
      </c>
      <c r="C37" t="s">
        <v>24</v>
      </c>
      <c r="D37" t="s">
        <v>16</v>
      </c>
      <c r="E37" s="1">
        <v>1</v>
      </c>
      <c r="F37" s="2">
        <v>25000</v>
      </c>
      <c r="G37">
        <v>1</v>
      </c>
      <c r="H37" s="3">
        <f t="shared" si="1"/>
        <v>25000</v>
      </c>
    </row>
    <row r="38" spans="2:8" x14ac:dyDescent="0.35">
      <c r="B38" t="s">
        <v>25</v>
      </c>
      <c r="C38" t="s">
        <v>26</v>
      </c>
      <c r="D38" t="s">
        <v>16</v>
      </c>
      <c r="E38" s="1">
        <v>1</v>
      </c>
      <c r="F38" s="2">
        <v>25000</v>
      </c>
      <c r="G38">
        <v>1</v>
      </c>
      <c r="H38" s="3">
        <f t="shared" si="1"/>
        <v>25000</v>
      </c>
    </row>
    <row r="39" spans="2:8" x14ac:dyDescent="0.35">
      <c r="B39" t="s">
        <v>27</v>
      </c>
      <c r="C39" t="s">
        <v>28</v>
      </c>
      <c r="D39" t="s">
        <v>16</v>
      </c>
      <c r="E39" s="1">
        <v>1</v>
      </c>
      <c r="F39" s="2">
        <v>25000</v>
      </c>
      <c r="G39">
        <v>1</v>
      </c>
      <c r="H39" s="3">
        <f t="shared" si="1"/>
        <v>25000</v>
      </c>
    </row>
    <row r="40" spans="2:8" x14ac:dyDescent="0.35">
      <c r="B40" t="s">
        <v>29</v>
      </c>
      <c r="C40" t="s">
        <v>30</v>
      </c>
      <c r="D40" t="s">
        <v>16</v>
      </c>
      <c r="E40" s="1">
        <v>1</v>
      </c>
      <c r="F40" s="2">
        <v>25000</v>
      </c>
      <c r="G40">
        <v>1</v>
      </c>
      <c r="H40" s="3">
        <f t="shared" si="1"/>
        <v>25000</v>
      </c>
    </row>
    <row r="41" spans="2:8" x14ac:dyDescent="0.35">
      <c r="B41" t="s">
        <v>61</v>
      </c>
      <c r="C41" t="s">
        <v>31</v>
      </c>
      <c r="E41" s="1"/>
      <c r="F41" s="2"/>
      <c r="H41" s="3">
        <f>SUM(H32:H40)</f>
        <v>198151</v>
      </c>
    </row>
    <row r="42" spans="2:8" x14ac:dyDescent="0.35">
      <c r="B42" t="s">
        <v>32</v>
      </c>
      <c r="C42" t="s">
        <v>33</v>
      </c>
      <c r="E42" s="1"/>
      <c r="F42" s="2"/>
      <c r="H42" s="3">
        <f>H44</f>
        <v>11739120.759</v>
      </c>
    </row>
    <row r="43" spans="2:8" x14ac:dyDescent="0.35">
      <c r="B43" t="s">
        <v>34</v>
      </c>
      <c r="C43" t="s">
        <v>35</v>
      </c>
      <c r="D43" t="s">
        <v>36</v>
      </c>
      <c r="E43" s="1">
        <v>63.9</v>
      </c>
      <c r="F43" s="2">
        <v>59071</v>
      </c>
      <c r="G43">
        <v>1</v>
      </c>
      <c r="H43" s="3">
        <f>E43*F43*G43</f>
        <v>3774636.9</v>
      </c>
    </row>
    <row r="44" spans="2:8" x14ac:dyDescent="0.35">
      <c r="B44" t="s">
        <v>62</v>
      </c>
      <c r="C44" t="s">
        <v>37</v>
      </c>
      <c r="E44" s="1">
        <v>1</v>
      </c>
      <c r="F44" s="2">
        <v>3774636.9</v>
      </c>
      <c r="G44">
        <v>3.11</v>
      </c>
      <c r="H44" s="3">
        <f>E44*F44*G44</f>
        <v>11739120.759</v>
      </c>
    </row>
    <row r="45" spans="2:8" x14ac:dyDescent="0.35">
      <c r="B45" t="s">
        <v>38</v>
      </c>
      <c r="C45" t="s">
        <v>39</v>
      </c>
      <c r="E45" s="1"/>
      <c r="F45" s="2"/>
      <c r="H45" s="3">
        <f>H48</f>
        <v>120090.15999999999</v>
      </c>
    </row>
    <row r="46" spans="2:8" x14ac:dyDescent="0.35">
      <c r="B46" t="s">
        <v>40</v>
      </c>
      <c r="C46" t="s">
        <v>41</v>
      </c>
      <c r="D46" t="s">
        <v>42</v>
      </c>
      <c r="E46" s="1">
        <v>0.15</v>
      </c>
      <c r="F46" s="2">
        <v>51876</v>
      </c>
      <c r="G46">
        <v>1</v>
      </c>
      <c r="H46" s="3">
        <f>E46*F46*G46</f>
        <v>7781.4</v>
      </c>
    </row>
    <row r="47" spans="2:8" x14ac:dyDescent="0.35">
      <c r="B47" t="s">
        <v>61</v>
      </c>
      <c r="C47" t="s">
        <v>31</v>
      </c>
      <c r="E47" s="1"/>
      <c r="F47" s="2"/>
      <c r="H47" s="3">
        <f>SUM(H46:H46)</f>
        <v>7781.4</v>
      </c>
    </row>
    <row r="48" spans="2:8" x14ac:dyDescent="0.35">
      <c r="B48" t="s">
        <v>62</v>
      </c>
      <c r="C48" t="s">
        <v>37</v>
      </c>
      <c r="E48" s="1">
        <v>1</v>
      </c>
      <c r="F48" s="2">
        <v>103526</v>
      </c>
      <c r="G48">
        <v>1.1599999999999999</v>
      </c>
      <c r="H48" s="3">
        <f>E48*F48*G48</f>
        <v>120090.15999999999</v>
      </c>
    </row>
    <row r="49" spans="2:8" x14ac:dyDescent="0.35">
      <c r="B49" t="s">
        <v>43</v>
      </c>
      <c r="C49" t="s">
        <v>44</v>
      </c>
      <c r="D49" t="s">
        <v>43</v>
      </c>
      <c r="E49" s="1">
        <v>1.4999999999999999E-2</v>
      </c>
      <c r="F49" s="2"/>
      <c r="G49">
        <v>1</v>
      </c>
      <c r="H49" s="3">
        <f>SUM(H31,H42,H45)*E49</f>
        <v>180860.428785</v>
      </c>
    </row>
    <row r="50" spans="2:8" x14ac:dyDescent="0.35">
      <c r="B50" t="s">
        <v>45</v>
      </c>
      <c r="C50" t="s">
        <v>46</v>
      </c>
      <c r="D50" t="s">
        <v>45</v>
      </c>
      <c r="E50" s="1"/>
      <c r="F50" s="2"/>
      <c r="H50" s="3">
        <f>SUM(H31,H42,H45,H49)</f>
        <v>12238222.347785</v>
      </c>
    </row>
    <row r="51" spans="2:8" x14ac:dyDescent="0.35">
      <c r="B51" t="s">
        <v>47</v>
      </c>
      <c r="C51" t="s">
        <v>48</v>
      </c>
      <c r="D51" t="s">
        <v>47</v>
      </c>
      <c r="E51" s="1">
        <v>0.06</v>
      </c>
      <c r="F51" s="2"/>
      <c r="H51" s="3">
        <f>H50*E51</f>
        <v>734293.34086709993</v>
      </c>
    </row>
    <row r="52" spans="2:8" x14ac:dyDescent="0.35">
      <c r="B52" t="s">
        <v>49</v>
      </c>
      <c r="C52" t="s">
        <v>50</v>
      </c>
      <c r="D52" t="s">
        <v>49</v>
      </c>
      <c r="E52" s="1">
        <v>5.5E-2</v>
      </c>
      <c r="F52" s="2"/>
      <c r="H52" s="3">
        <f>SUM(H50,H51)*E52</f>
        <v>713488.36287586554</v>
      </c>
    </row>
    <row r="53" spans="2:8" x14ac:dyDescent="0.35">
      <c r="B53" t="s">
        <v>51</v>
      </c>
      <c r="C53" t="s">
        <v>52</v>
      </c>
      <c r="D53" t="s">
        <v>51</v>
      </c>
      <c r="E53" s="1"/>
      <c r="F53" s="2"/>
      <c r="H53" s="3">
        <f>SUM(H50,H51,H52)</f>
        <v>13686004.051527966</v>
      </c>
    </row>
    <row r="54" spans="2:8" x14ac:dyDescent="0.35">
      <c r="B54" t="s">
        <v>53</v>
      </c>
      <c r="C54" t="s">
        <v>54</v>
      </c>
      <c r="D54" t="s">
        <v>53</v>
      </c>
      <c r="E54" s="1">
        <v>0.1</v>
      </c>
      <c r="F54" s="2"/>
      <c r="H54" s="3">
        <f>H53*E54</f>
        <v>1368600.4051527968</v>
      </c>
    </row>
    <row r="55" spans="2:8" x14ac:dyDescent="0.35">
      <c r="B55" t="s">
        <v>55</v>
      </c>
      <c r="C55" t="s">
        <v>56</v>
      </c>
      <c r="D55" t="s">
        <v>55</v>
      </c>
      <c r="E55" s="1"/>
      <c r="F55" s="2"/>
      <c r="H55" s="3">
        <f>SUM(H53,H54)</f>
        <v>15054604.456680764</v>
      </c>
    </row>
    <row r="56" spans="2:8" x14ac:dyDescent="0.35">
      <c r="B56" t="s">
        <v>57</v>
      </c>
      <c r="C56" t="s">
        <v>58</v>
      </c>
      <c r="D56" t="s">
        <v>57</v>
      </c>
      <c r="E56" s="1">
        <v>0.01</v>
      </c>
      <c r="F56" s="2"/>
      <c r="H56" s="3">
        <f>H55*E56</f>
        <v>150546.04456680763</v>
      </c>
    </row>
    <row r="57" spans="2:8" x14ac:dyDescent="0.35">
      <c r="B57" t="s">
        <v>59</v>
      </c>
      <c r="C57" t="s">
        <v>60</v>
      </c>
      <c r="D57" t="s">
        <v>59</v>
      </c>
      <c r="E57" s="1"/>
      <c r="F57" s="2"/>
      <c r="H57" s="3">
        <f>SUM(H55,H56)</f>
        <v>15205150.501247572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Thi Binh</dc:creator>
  <cp:lastModifiedBy>Huy</cp:lastModifiedBy>
  <dcterms:created xsi:type="dcterms:W3CDTF">2016-12-06T08:14:40Z</dcterms:created>
  <dcterms:modified xsi:type="dcterms:W3CDTF">2016-12-22T08:48:05Z</dcterms:modified>
</cp:coreProperties>
</file>