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ma\Desktop\SAE\report\Setup\"/>
    </mc:Choice>
  </mc:AlternateContent>
  <xr:revisionPtr revIDLastSave="0" documentId="13_ncr:1_{DD82B11C-9FBA-48E7-9F2C-A59D628D6F98}" xr6:coauthVersionLast="47" xr6:coauthVersionMax="47" xr10:uidLastSave="{00000000-0000-0000-0000-000000000000}"/>
  <bookViews>
    <workbookView xWindow="-120" yWindow="-120" windowWidth="20730" windowHeight="11160" xr2:uid="{1D65C814-A804-4973-9206-5B79A69F4D93}"/>
  </bookViews>
  <sheets>
    <sheet name="Data Insert" sheetId="1" r:id="rId1"/>
    <sheet name="Differences" sheetId="3" r:id="rId2"/>
    <sheet name="Options for Menu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" i="1" l="1"/>
  <c r="AM8" i="1"/>
  <c r="AL8" i="1"/>
  <c r="AK8" i="1"/>
  <c r="AD7" i="1"/>
  <c r="AD8" i="1"/>
  <c r="AM5" i="1"/>
  <c r="AL5" i="1"/>
  <c r="AK5" i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AK6" i="3" a="1"/>
  <c r="AK6" i="3" s="1"/>
  <c r="AL6" i="3" a="1"/>
  <c r="AL6" i="3" s="1"/>
  <c r="AM6" i="3" a="1"/>
  <c r="AM6" i="3" s="1"/>
  <c r="AN6" i="3" a="1"/>
  <c r="AN6" i="3" s="1"/>
  <c r="AO6" i="3" a="1"/>
  <c r="AO6" i="3" s="1"/>
  <c r="AP6" i="3" a="1"/>
  <c r="AP6" i="3" s="1"/>
  <c r="AQ6" i="3" a="1"/>
  <c r="AQ6" i="3" s="1"/>
  <c r="AR6" i="3" a="1"/>
  <c r="AR6" i="3" s="1"/>
  <c r="AS6" i="3" a="1"/>
  <c r="AS6" i="3" s="1"/>
  <c r="AT6" i="3" a="1"/>
  <c r="AT6" i="3" s="1"/>
  <c r="AU6" i="3" a="1"/>
  <c r="AU6" i="3" s="1"/>
  <c r="AV6" i="3" a="1"/>
  <c r="AV6" i="3" s="1"/>
  <c r="AW6" i="3" a="1"/>
  <c r="AW6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 s="1"/>
  <c r="AM7" i="3" a="1"/>
  <c r="AM7" i="3" s="1"/>
  <c r="AN7" i="3" a="1"/>
  <c r="AN7" i="3" s="1"/>
  <c r="AO7" i="3" a="1"/>
  <c r="AO7" i="3" s="1"/>
  <c r="AP7" i="3" a="1"/>
  <c r="AP7" i="3" s="1"/>
  <c r="AQ7" i="3" a="1"/>
  <c r="AQ7" i="3" s="1"/>
  <c r="AR7" i="3" a="1"/>
  <c r="AR7" i="3" s="1"/>
  <c r="AS7" i="3" a="1"/>
  <c r="AS7" i="3" s="1"/>
  <c r="AT7" i="3" a="1"/>
  <c r="AT7" i="3" s="1"/>
  <c r="AU7" i="3" a="1"/>
  <c r="AU7" i="3" s="1"/>
  <c r="AV7" i="3" a="1"/>
  <c r="AV7" i="3" s="1"/>
  <c r="AW7" i="3" a="1"/>
  <c r="AW7" i="3" s="1"/>
  <c r="F7" i="3" a="1"/>
  <c r="F7" i="3" s="1"/>
  <c r="F6" i="3" a="1"/>
  <c r="F6" i="3" s="1"/>
  <c r="AK6" i="1"/>
  <c r="AL6" i="1"/>
  <c r="AM6" i="1"/>
  <c r="AM7" i="1"/>
  <c r="AL7" i="1"/>
  <c r="AK7" i="1"/>
  <c r="AN8" i="1" l="1"/>
  <c r="AN5" i="1"/>
  <c r="AN6" i="1"/>
  <c r="AN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<sst xmlns="http://schemas.openxmlformats.org/spreadsheetml/2006/main" count="222" uniqueCount="99">
  <si>
    <t>Date</t>
  </si>
  <si>
    <t xml:space="preserve">Car </t>
  </si>
  <si>
    <t>Pilot</t>
  </si>
  <si>
    <t>Place</t>
  </si>
  <si>
    <t>Track condition</t>
  </si>
  <si>
    <t>Temperature</t>
  </si>
  <si>
    <t>Asphalt</t>
  </si>
  <si>
    <t>External</t>
  </si>
  <si>
    <t>Test type</t>
  </si>
  <si>
    <t>Front</t>
  </si>
  <si>
    <t>Rear</t>
  </si>
  <si>
    <t>Wheel Angles</t>
  </si>
  <si>
    <t>External Conditions</t>
  </si>
  <si>
    <t>Suspensions</t>
  </si>
  <si>
    <t>LOW Vel</t>
  </si>
  <si>
    <t>HIGH Vel</t>
  </si>
  <si>
    <t>Spring</t>
  </si>
  <si>
    <t>Rod Length</t>
  </si>
  <si>
    <t>Chassis Joint</t>
  </si>
  <si>
    <t>Tyres</t>
  </si>
  <si>
    <t>W/D</t>
  </si>
  <si>
    <t>Compound</t>
  </si>
  <si>
    <t>Pressure</t>
  </si>
  <si>
    <t>Conditions</t>
  </si>
  <si>
    <t>Braking System</t>
  </si>
  <si>
    <t>prop.Valve</t>
  </si>
  <si>
    <t>Lev. Ratio</t>
  </si>
  <si>
    <t>Balance bar</t>
  </si>
  <si>
    <t>% front</t>
  </si>
  <si>
    <t>Total Repartition</t>
  </si>
  <si>
    <t>Aerodynamics</t>
  </si>
  <si>
    <t xml:space="preserve">Front </t>
  </si>
  <si>
    <t>Balancing</t>
  </si>
  <si>
    <t>Fenice</t>
  </si>
  <si>
    <t>Cars</t>
  </si>
  <si>
    <t>Fenice Evo</t>
  </si>
  <si>
    <t xml:space="preserve">Vadena </t>
  </si>
  <si>
    <t>Povo</t>
  </si>
  <si>
    <t>Driver</t>
  </si>
  <si>
    <t>Driver 1</t>
  </si>
  <si>
    <t>Driver 2</t>
  </si>
  <si>
    <t>Driver 6</t>
  </si>
  <si>
    <t>Track Cond</t>
  </si>
  <si>
    <t>Dry</t>
  </si>
  <si>
    <t>Wet</t>
  </si>
  <si>
    <t>Dry -&gt; Wet</t>
  </si>
  <si>
    <t>Wet -&gt; Dry</t>
  </si>
  <si>
    <t>Compounds</t>
  </si>
  <si>
    <t>Test Type</t>
  </si>
  <si>
    <t>Acceleration</t>
  </si>
  <si>
    <t>Autocross</t>
  </si>
  <si>
    <t>Braking</t>
  </si>
  <si>
    <t>Endurance</t>
  </si>
  <si>
    <t>Skid pad</t>
  </si>
  <si>
    <t>%Front</t>
  </si>
  <si>
    <t>Total mass</t>
  </si>
  <si>
    <t>Right</t>
  </si>
  <si>
    <t>Left</t>
  </si>
  <si>
    <t>%Left</t>
  </si>
  <si>
    <t xml:space="preserve">Diagonal </t>
  </si>
  <si>
    <t>FR - RL</t>
  </si>
  <si>
    <t>FL - RR</t>
  </si>
  <si>
    <t>Diagonal</t>
  </si>
  <si>
    <t>kg</t>
  </si>
  <si>
    <t>Rebound (tic)</t>
  </si>
  <si>
    <t>Precharge (kg)</t>
  </si>
  <si>
    <t>Lap done</t>
  </si>
  <si>
    <t>°C</t>
  </si>
  <si>
    <t>Toe [°]</t>
  </si>
  <si>
    <t>Camber [°]</t>
  </si>
  <si>
    <t>bar</t>
  </si>
  <si>
    <t>SETUP NOTES</t>
  </si>
  <si>
    <t>DRIVER NOTES</t>
  </si>
  <si>
    <t>ESTRAZIONE DEI DUE SETUP</t>
  </si>
  <si>
    <t>Blasi</t>
  </si>
  <si>
    <t>Tino</t>
  </si>
  <si>
    <t>Mason</t>
  </si>
  <si>
    <t>Hoosier LCO</t>
  </si>
  <si>
    <t>Hoosier R20</t>
  </si>
  <si>
    <t>Le Cont</t>
  </si>
  <si>
    <t>Hoosier wet</t>
  </si>
  <si>
    <t>No front wings in the weigh-in</t>
  </si>
  <si>
    <t>free test</t>
  </si>
  <si>
    <t xml:space="preserve">Camber </t>
  </si>
  <si>
    <t xml:space="preserve">Toe </t>
  </si>
  <si>
    <t>°</t>
  </si>
  <si>
    <t>Rebound</t>
  </si>
  <si>
    <t>click (from all close)</t>
  </si>
  <si>
    <t>N/mm</t>
  </si>
  <si>
    <t>PreLoad</t>
  </si>
  <si>
    <t>mm</t>
  </si>
  <si>
    <t>Balance</t>
  </si>
  <si>
    <t>Kg</t>
  </si>
  <si>
    <t>Diagonals</t>
  </si>
  <si>
    <t>Total</t>
  </si>
  <si>
    <t>*positive toe means toe in</t>
  </si>
  <si>
    <t>Ivan</t>
  </si>
  <si>
    <t>Thomas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</si>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</sst>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4.9989318521683403E-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2" fontId="0" fillId="0" borderId="0" xfId="0" applyNumberFormat="1"/>
    <xf numFmtId="14" fontId="0" fillId="0" borderId="1" xfId="0" applyNumberFormat="1" applyBorder="1"/>
    <xf numFmtId="0" fontId="0" fillId="0" borderId="2" xfId="0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6" borderId="13" xfId="0" applyFill="1" applyBorder="1"/>
    <xf numFmtId="0" fontId="0" fillId="7" borderId="13" xfId="0" applyFill="1" applyBorder="1"/>
    <xf numFmtId="0" fontId="0" fillId="7" borderId="13" xfId="0" applyFill="1" applyBorder="1" applyAlignment="1">
      <alignment horizontal="center"/>
    </xf>
    <xf numFmtId="0" fontId="0" fillId="7" borderId="14" xfId="0" applyFill="1" applyBorder="1"/>
    <xf numFmtId="0" fontId="0" fillId="5" borderId="15" xfId="0" applyFill="1" applyBorder="1"/>
    <xf numFmtId="2" fontId="0" fillId="7" borderId="7" xfId="0" applyNumberFormat="1" applyFill="1" applyBorder="1" applyAlignment="1">
      <alignment horizontal="center"/>
    </xf>
    <xf numFmtId="2" fontId="0" fillId="7" borderId="7" xfId="0" applyNumberFormat="1" applyFill="1" applyBorder="1"/>
    <xf numFmtId="2" fontId="0" fillId="7" borderId="8" xfId="0" applyNumberFormat="1" applyFill="1" applyBorder="1"/>
    <xf numFmtId="2" fontId="0" fillId="7" borderId="10" xfId="0" applyNumberFormat="1" applyFill="1" applyBorder="1" applyAlignment="1">
      <alignment horizontal="center"/>
    </xf>
    <xf numFmtId="2" fontId="0" fillId="7" borderId="10" xfId="0" applyNumberFormat="1" applyFill="1" applyBorder="1"/>
    <xf numFmtId="2" fontId="0" fillId="7" borderId="11" xfId="0" applyNumberFormat="1" applyFill="1" applyBorder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D918-77D2-4A47-91C8-601462FED719}">
  <dimension ref="A1:AP54"/>
  <sheetViews>
    <sheetView tabSelected="1" zoomScaleNormal="100" workbookViewId="0">
      <selection activeCell="T6" sqref="T6"/>
    </sheetView>
  </sheetViews>
  <sheetFormatPr defaultRowHeight="15" x14ac:dyDescent="0.25"/>
  <cols>
    <col min="1" max="1" width="10.7109375" style="6" customWidth="1"/>
    <col min="2" max="2" width="10.7109375" customWidth="1"/>
    <col min="3" max="3" width="8.5703125" customWidth="1"/>
    <col min="4" max="4" width="10" customWidth="1"/>
    <col min="5" max="5" width="9.85546875" customWidth="1"/>
    <col min="6" max="6" width="14.140625" customWidth="1"/>
    <col min="7" max="8" width="8.5703125" customWidth="1"/>
    <col min="9" max="9" width="7.85546875" customWidth="1"/>
    <col min="10" max="12" width="8.5703125" customWidth="1"/>
    <col min="13" max="24" width="7.140625" customWidth="1"/>
    <col min="25" max="26" width="11.28515625" bestFit="1" customWidth="1"/>
    <col min="27" max="28" width="7.140625" customWidth="1"/>
    <col min="29" max="30" width="8.5703125" customWidth="1"/>
    <col min="31" max="32" width="7.140625" customWidth="1"/>
    <col min="33" max="39" width="8.5703125" customWidth="1"/>
    <col min="40" max="40" width="10" customWidth="1"/>
    <col min="41" max="41" width="40.28515625" customWidth="1"/>
    <col min="42" max="42" width="41.7109375" customWidth="1"/>
  </cols>
  <sheetData>
    <row r="1" spans="1:42" x14ac:dyDescent="0.25">
      <c r="A1" s="51" t="s">
        <v>95</v>
      </c>
      <c r="B1" s="51"/>
      <c r="C1" s="51"/>
      <c r="D1" s="51"/>
      <c r="E1" s="51"/>
      <c r="F1" s="52" t="s">
        <v>12</v>
      </c>
      <c r="G1" s="52"/>
      <c r="H1" s="52"/>
      <c r="I1" s="53" t="s">
        <v>11</v>
      </c>
      <c r="J1" s="53"/>
      <c r="K1" s="53"/>
      <c r="L1" s="53"/>
      <c r="M1" s="49" t="s">
        <v>13</v>
      </c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0" t="s">
        <v>19</v>
      </c>
      <c r="Z1" s="50"/>
      <c r="AA1" s="50"/>
      <c r="AB1" s="50"/>
      <c r="AC1" s="54" t="s">
        <v>51</v>
      </c>
      <c r="AD1" s="54"/>
      <c r="AE1" s="2" t="s">
        <v>30</v>
      </c>
      <c r="AF1" s="2"/>
      <c r="AG1" s="48" t="s">
        <v>32</v>
      </c>
      <c r="AH1" s="48"/>
      <c r="AI1" s="48"/>
      <c r="AJ1" s="48"/>
      <c r="AK1" s="48"/>
      <c r="AL1" s="48"/>
      <c r="AM1" s="48"/>
      <c r="AN1" s="48"/>
    </row>
    <row r="2" spans="1:42" x14ac:dyDescent="0.25">
      <c r="A2" s="51"/>
      <c r="B2" s="51"/>
      <c r="C2" s="51"/>
      <c r="D2" s="51"/>
      <c r="E2" s="51"/>
      <c r="F2" s="1"/>
      <c r="G2" s="52" t="s">
        <v>5</v>
      </c>
      <c r="H2" s="52"/>
      <c r="I2" s="53" t="s">
        <v>83</v>
      </c>
      <c r="J2" s="53"/>
      <c r="K2" s="53" t="s">
        <v>84</v>
      </c>
      <c r="L2" s="53"/>
      <c r="M2" s="49" t="s">
        <v>86</v>
      </c>
      <c r="N2" s="49"/>
      <c r="O2" s="49" t="s">
        <v>14</v>
      </c>
      <c r="P2" s="49"/>
      <c r="Q2" s="49" t="s">
        <v>15</v>
      </c>
      <c r="R2" s="49"/>
      <c r="S2" s="49" t="s">
        <v>16</v>
      </c>
      <c r="T2" s="49"/>
      <c r="U2" s="49" t="s">
        <v>89</v>
      </c>
      <c r="V2" s="49"/>
      <c r="W2" s="49" t="s">
        <v>17</v>
      </c>
      <c r="X2" s="49"/>
      <c r="Y2" s="50" t="s">
        <v>21</v>
      </c>
      <c r="Z2" s="50"/>
      <c r="AA2" s="50" t="s">
        <v>22</v>
      </c>
      <c r="AB2" s="50"/>
      <c r="AC2" s="5"/>
      <c r="AD2" s="5"/>
      <c r="AE2" s="2"/>
      <c r="AF2" s="2"/>
      <c r="AG2" s="48" t="s">
        <v>9</v>
      </c>
      <c r="AH2" s="48"/>
      <c r="AI2" s="48" t="s">
        <v>10</v>
      </c>
      <c r="AJ2" s="48"/>
      <c r="AK2" s="9"/>
      <c r="AL2" s="48" t="s">
        <v>93</v>
      </c>
      <c r="AM2" s="48"/>
      <c r="AN2" s="8" t="s">
        <v>94</v>
      </c>
    </row>
    <row r="3" spans="1:42" x14ac:dyDescent="0.25">
      <c r="A3" s="51"/>
      <c r="B3" s="51"/>
      <c r="C3" s="51"/>
      <c r="D3" s="51"/>
      <c r="E3" s="51"/>
      <c r="F3" s="1"/>
      <c r="G3" s="52" t="s">
        <v>67</v>
      </c>
      <c r="H3" s="52"/>
      <c r="I3" s="53" t="s">
        <v>85</v>
      </c>
      <c r="J3" s="53"/>
      <c r="K3" s="53" t="s">
        <v>85</v>
      </c>
      <c r="L3" s="53"/>
      <c r="M3" s="49" t="s">
        <v>87</v>
      </c>
      <c r="N3" s="49"/>
      <c r="O3" s="49"/>
      <c r="P3" s="49"/>
      <c r="Q3" s="49"/>
      <c r="R3" s="49"/>
      <c r="S3" s="49" t="s">
        <v>88</v>
      </c>
      <c r="T3" s="49"/>
      <c r="U3" s="49" t="s">
        <v>90</v>
      </c>
      <c r="V3" s="49"/>
      <c r="W3" s="49" t="s">
        <v>90</v>
      </c>
      <c r="X3" s="49"/>
      <c r="Y3" s="4"/>
      <c r="Z3" s="4"/>
      <c r="AA3" s="50" t="s">
        <v>70</v>
      </c>
      <c r="AB3" s="50"/>
      <c r="AC3" s="5" t="s">
        <v>28</v>
      </c>
      <c r="AD3" s="5"/>
      <c r="AE3" s="2"/>
      <c r="AF3" s="2"/>
      <c r="AG3" s="48" t="s">
        <v>92</v>
      </c>
      <c r="AH3" s="48"/>
      <c r="AI3" s="48"/>
      <c r="AJ3" s="48"/>
      <c r="AK3" s="9"/>
      <c r="AL3" s="9"/>
      <c r="AM3" s="9"/>
      <c r="AN3" s="9"/>
    </row>
    <row r="4" spans="1:42" x14ac:dyDescent="0.25">
      <c r="A4" s="6" t="s">
        <v>0</v>
      </c>
      <c r="B4" t="s">
        <v>1</v>
      </c>
      <c r="C4" t="s">
        <v>3</v>
      </c>
      <c r="D4" t="s">
        <v>8</v>
      </c>
      <c r="E4" t="s">
        <v>38</v>
      </c>
      <c r="F4" s="1" t="s">
        <v>4</v>
      </c>
      <c r="G4" s="1" t="s">
        <v>7</v>
      </c>
      <c r="H4" s="1" t="s">
        <v>6</v>
      </c>
      <c r="I4" s="2" t="s">
        <v>9</v>
      </c>
      <c r="J4" s="2" t="s">
        <v>10</v>
      </c>
      <c r="K4" s="2" t="s">
        <v>9</v>
      </c>
      <c r="L4" s="2" t="s">
        <v>10</v>
      </c>
      <c r="M4" s="3" t="s">
        <v>9</v>
      </c>
      <c r="N4" s="3" t="s">
        <v>10</v>
      </c>
      <c r="O4" s="3" t="s">
        <v>9</v>
      </c>
      <c r="P4" s="3" t="s">
        <v>10</v>
      </c>
      <c r="Q4" s="3" t="s">
        <v>9</v>
      </c>
      <c r="R4" s="3" t="s">
        <v>10</v>
      </c>
      <c r="S4" s="3" t="s">
        <v>9</v>
      </c>
      <c r="T4" s="3" t="s">
        <v>10</v>
      </c>
      <c r="U4" s="3" t="s">
        <v>9</v>
      </c>
      <c r="V4" s="3" t="s">
        <v>10</v>
      </c>
      <c r="W4" s="3" t="s">
        <v>9</v>
      </c>
      <c r="X4" s="3" t="s">
        <v>10</v>
      </c>
      <c r="Y4" s="4" t="s">
        <v>9</v>
      </c>
      <c r="Z4" s="4" t="s">
        <v>10</v>
      </c>
      <c r="AA4" s="4" t="s">
        <v>9</v>
      </c>
      <c r="AB4" s="4" t="s">
        <v>10</v>
      </c>
      <c r="AC4" s="5" t="s">
        <v>91</v>
      </c>
      <c r="AD4" s="5" t="s">
        <v>29</v>
      </c>
      <c r="AE4" s="2" t="s">
        <v>31</v>
      </c>
      <c r="AF4" s="2" t="s">
        <v>10</v>
      </c>
      <c r="AG4" s="9" t="s">
        <v>56</v>
      </c>
      <c r="AH4" s="9" t="s">
        <v>57</v>
      </c>
      <c r="AI4" s="9" t="s">
        <v>56</v>
      </c>
      <c r="AJ4" s="9" t="s">
        <v>57</v>
      </c>
      <c r="AK4" s="8" t="s">
        <v>54</v>
      </c>
      <c r="AL4" s="9" t="s">
        <v>60</v>
      </c>
      <c r="AM4" s="9" t="s">
        <v>61</v>
      </c>
      <c r="AN4" s="9" t="s">
        <v>55</v>
      </c>
      <c r="AO4" t="s">
        <v>71</v>
      </c>
      <c r="AP4" t="s">
        <v>72</v>
      </c>
    </row>
    <row r="5" spans="1:42" x14ac:dyDescent="0.25">
      <c r="A5" s="11">
        <v>45243</v>
      </c>
      <c r="B5" s="12" t="s">
        <v>35</v>
      </c>
      <c r="C5" s="12" t="s">
        <v>36</v>
      </c>
      <c r="D5" s="12" t="s">
        <v>50</v>
      </c>
      <c r="E5" s="12" t="s">
        <v>75</v>
      </c>
      <c r="F5" s="16" t="s">
        <v>43</v>
      </c>
      <c r="G5" s="17">
        <v>10</v>
      </c>
      <c r="H5" s="17">
        <v>2</v>
      </c>
      <c r="I5" s="18">
        <v>-1.5</v>
      </c>
      <c r="J5" s="18">
        <v>-0.6</v>
      </c>
      <c r="K5" s="18">
        <v>0.7</v>
      </c>
      <c r="L5" s="18">
        <v>0.55000000000000004</v>
      </c>
      <c r="M5" s="19">
        <v>2</v>
      </c>
      <c r="N5" s="19">
        <v>2</v>
      </c>
      <c r="O5" s="19">
        <v>5</v>
      </c>
      <c r="P5" s="19">
        <v>5</v>
      </c>
      <c r="Q5" s="19">
        <v>10</v>
      </c>
      <c r="R5" s="19">
        <v>9</v>
      </c>
      <c r="S5" s="19">
        <v>39.4</v>
      </c>
      <c r="T5" s="19">
        <v>39.4</v>
      </c>
      <c r="U5" s="19">
        <v>5</v>
      </c>
      <c r="V5" s="19">
        <v>5</v>
      </c>
      <c r="W5" s="19">
        <v>346</v>
      </c>
      <c r="X5" s="19">
        <v>227</v>
      </c>
      <c r="Y5" s="41" t="s">
        <v>77</v>
      </c>
      <c r="Z5" s="41" t="s">
        <v>77</v>
      </c>
      <c r="AA5" s="20">
        <v>1.1000000000000001</v>
      </c>
      <c r="AB5" s="20">
        <v>0.9</v>
      </c>
      <c r="AC5" s="21">
        <v>50</v>
      </c>
      <c r="AD5" s="21"/>
      <c r="AE5" s="18"/>
      <c r="AF5" s="18"/>
      <c r="AG5" s="22">
        <v>64.42</v>
      </c>
      <c r="AH5" s="22">
        <v>64.48</v>
      </c>
      <c r="AI5" s="22">
        <v>67.2</v>
      </c>
      <c r="AJ5" s="22">
        <v>66.2</v>
      </c>
      <c r="AK5" s="42">
        <f>SUM(AG5:AH5)/SUM(AG5:AJ5)*100</f>
        <v>49.142203583682807</v>
      </c>
      <c r="AL5" s="43">
        <f>SUM(AG5,AJ5)</f>
        <v>130.62</v>
      </c>
      <c r="AM5" s="43">
        <f>SUM(AH5,AI5)</f>
        <v>131.68</v>
      </c>
      <c r="AN5" s="44">
        <f>SUM(AL5:AM5)</f>
        <v>262.3</v>
      </c>
      <c r="AO5" t="s">
        <v>81</v>
      </c>
    </row>
    <row r="6" spans="1:42" x14ac:dyDescent="0.25">
      <c r="A6" s="6">
        <v>45135</v>
      </c>
      <c r="B6" t="s">
        <v>35</v>
      </c>
      <c r="C6" t="s">
        <v>36</v>
      </c>
      <c r="D6" t="s">
        <v>51</v>
      </c>
      <c r="E6" t="s">
        <v>74</v>
      </c>
      <c r="F6" s="23" t="s">
        <v>43</v>
      </c>
      <c r="G6" s="24">
        <v>10</v>
      </c>
      <c r="H6" s="24">
        <v>10</v>
      </c>
      <c r="I6" s="25">
        <v>-2</v>
      </c>
      <c r="J6" s="25">
        <v>0</v>
      </c>
      <c r="K6" s="25">
        <v>1</v>
      </c>
      <c r="L6" s="25">
        <v>-1</v>
      </c>
      <c r="M6" s="26">
        <v>10</v>
      </c>
      <c r="N6" s="26">
        <v>10</v>
      </c>
      <c r="O6" s="26">
        <v>1</v>
      </c>
      <c r="P6" s="26">
        <v>7</v>
      </c>
      <c r="Q6" s="26">
        <v>1</v>
      </c>
      <c r="R6" s="26">
        <v>1</v>
      </c>
      <c r="S6" s="26">
        <v>39.4</v>
      </c>
      <c r="T6" s="26">
        <v>39.4</v>
      </c>
      <c r="U6" s="26">
        <v>5</v>
      </c>
      <c r="V6" s="26">
        <v>5</v>
      </c>
      <c r="W6" s="26">
        <v>346</v>
      </c>
      <c r="X6" s="26">
        <v>227</v>
      </c>
      <c r="Y6" s="27" t="s">
        <v>77</v>
      </c>
      <c r="Z6" s="27" t="s">
        <v>77</v>
      </c>
      <c r="AA6" s="27">
        <v>1.2</v>
      </c>
      <c r="AB6" s="27">
        <v>1.2</v>
      </c>
      <c r="AC6" s="28">
        <v>50</v>
      </c>
      <c r="AD6" s="28">
        <f>(AC6*4/6)/(AC6*4/6+(100-AC6)*2/6)</f>
        <v>0.66666666666666674</v>
      </c>
      <c r="AE6" s="25"/>
      <c r="AF6" s="25"/>
      <c r="AG6" s="29">
        <v>53.8</v>
      </c>
      <c r="AH6" s="29">
        <v>53.1</v>
      </c>
      <c r="AI6" s="29">
        <v>77.599999999999994</v>
      </c>
      <c r="AJ6" s="29">
        <v>75.5</v>
      </c>
      <c r="AK6" s="45">
        <f>SUM(AG6:AH6)/SUM(AG6:AJ6)*100</f>
        <v>41.11538461538462</v>
      </c>
      <c r="AL6" s="46">
        <f>SUM(AG6,AJ6)</f>
        <v>129.30000000000001</v>
      </c>
      <c r="AM6" s="46">
        <f>SUM(AH6,AI6)</f>
        <v>130.69999999999999</v>
      </c>
      <c r="AN6" s="47">
        <f>SUM(AL6:AM6)</f>
        <v>260</v>
      </c>
    </row>
    <row r="7" spans="1:42" x14ac:dyDescent="0.25">
      <c r="A7" s="13">
        <v>45134</v>
      </c>
      <c r="B7" t="s">
        <v>35</v>
      </c>
      <c r="C7" t="s">
        <v>37</v>
      </c>
      <c r="D7" t="s">
        <v>52</v>
      </c>
      <c r="E7" t="s">
        <v>74</v>
      </c>
      <c r="F7" s="23" t="s">
        <v>45</v>
      </c>
      <c r="G7" s="24">
        <v>10</v>
      </c>
      <c r="H7" s="24">
        <v>10</v>
      </c>
      <c r="I7" s="25">
        <v>-2</v>
      </c>
      <c r="J7" s="25">
        <v>0</v>
      </c>
      <c r="K7" s="25">
        <v>1</v>
      </c>
      <c r="L7" s="25">
        <v>-1</v>
      </c>
      <c r="M7" s="26">
        <v>10</v>
      </c>
      <c r="N7" s="26">
        <v>10</v>
      </c>
      <c r="O7" s="26">
        <v>1</v>
      </c>
      <c r="P7" s="26">
        <v>7</v>
      </c>
      <c r="Q7" s="26">
        <v>1</v>
      </c>
      <c r="R7" s="26">
        <v>1</v>
      </c>
      <c r="S7" s="26">
        <v>39.4</v>
      </c>
      <c r="T7" s="26">
        <v>39.4</v>
      </c>
      <c r="U7" s="26">
        <v>5</v>
      </c>
      <c r="V7" s="26">
        <v>5</v>
      </c>
      <c r="W7" s="26">
        <v>346</v>
      </c>
      <c r="X7" s="26">
        <v>227</v>
      </c>
      <c r="Y7" s="27" t="s">
        <v>77</v>
      </c>
      <c r="Z7" s="27" t="s">
        <v>77</v>
      </c>
      <c r="AA7" s="27">
        <v>1.2</v>
      </c>
      <c r="AB7" s="27">
        <v>1.2</v>
      </c>
      <c r="AC7" s="28">
        <v>50</v>
      </c>
      <c r="AD7" s="28">
        <f t="shared" ref="AD7:AD8" si="0">(AC7*4/6)/(AC7*4/6+(100-AC7)*2/6)</f>
        <v>0.66666666666666674</v>
      </c>
      <c r="AE7" s="25"/>
      <c r="AF7" s="25"/>
      <c r="AG7" s="29">
        <v>53.8</v>
      </c>
      <c r="AH7" s="29">
        <v>53.1</v>
      </c>
      <c r="AI7" s="29">
        <v>77.599999999999994</v>
      </c>
      <c r="AJ7" s="29">
        <v>75.5</v>
      </c>
      <c r="AK7" s="45">
        <f>SUM(AG7:AH7)/SUM(AG7:AJ7)*100</f>
        <v>41.11538461538462</v>
      </c>
      <c r="AL7" s="46">
        <f>SUM(AG7,AJ7)</f>
        <v>129.30000000000001</v>
      </c>
      <c r="AM7" s="46">
        <f>SUM(AH7,AI7)</f>
        <v>130.69999999999999</v>
      </c>
      <c r="AN7" s="47">
        <f>SUM(AL7:AM7)</f>
        <v>260</v>
      </c>
    </row>
    <row r="8" spans="1:42" x14ac:dyDescent="0.25">
      <c r="A8" s="13">
        <v>44997</v>
      </c>
      <c r="B8" t="s">
        <v>35</v>
      </c>
      <c r="C8" t="s">
        <v>36</v>
      </c>
      <c r="D8" t="s">
        <v>50</v>
      </c>
      <c r="E8" t="s">
        <v>96</v>
      </c>
      <c r="F8" s="23" t="s">
        <v>43</v>
      </c>
      <c r="G8" s="24"/>
      <c r="H8" s="24"/>
      <c r="I8" s="25">
        <v>-1.5</v>
      </c>
      <c r="J8" s="25">
        <v>-0.2</v>
      </c>
      <c r="K8" s="25">
        <v>0</v>
      </c>
      <c r="L8" s="25" t="s">
        <v>98</v>
      </c>
      <c r="M8" s="26">
        <v>5</v>
      </c>
      <c r="N8" s="26">
        <v>11</v>
      </c>
      <c r="O8" s="26">
        <v>7</v>
      </c>
      <c r="P8" s="26">
        <v>7</v>
      </c>
      <c r="Q8" s="26">
        <v>9</v>
      </c>
      <c r="R8" s="26">
        <v>8</v>
      </c>
      <c r="S8" s="26">
        <v>39.4</v>
      </c>
      <c r="T8" s="26">
        <v>39.4</v>
      </c>
      <c r="U8" s="26">
        <v>5</v>
      </c>
      <c r="V8" s="26">
        <v>5</v>
      </c>
      <c r="W8" s="26"/>
      <c r="X8" s="26"/>
      <c r="Y8" s="27" t="s">
        <v>77</v>
      </c>
      <c r="Z8" s="27" t="s">
        <v>77</v>
      </c>
      <c r="AA8" s="27">
        <v>0.8</v>
      </c>
      <c r="AB8" s="27">
        <v>0.7</v>
      </c>
      <c r="AC8" s="28">
        <v>50</v>
      </c>
      <c r="AD8" s="28">
        <f t="shared" si="0"/>
        <v>0.66666666666666674</v>
      </c>
      <c r="AE8" s="25"/>
      <c r="AF8" s="25"/>
      <c r="AG8" s="29">
        <v>48</v>
      </c>
      <c r="AH8" s="29">
        <v>51</v>
      </c>
      <c r="AI8" s="29">
        <v>55</v>
      </c>
      <c r="AJ8" s="29">
        <v>54</v>
      </c>
      <c r="AK8" s="45">
        <f>SUM(AG8:AH8)/SUM(AG8:AJ8)*100</f>
        <v>47.596153846153847</v>
      </c>
      <c r="AL8" s="46">
        <f>SUM(AG8,AJ8)</f>
        <v>102</v>
      </c>
      <c r="AM8" s="46">
        <f>SUM(AH8,AI8)</f>
        <v>106</v>
      </c>
      <c r="AN8" s="47">
        <f>SUM(AL8:AM8)</f>
        <v>208</v>
      </c>
    </row>
    <row r="9" spans="1:42" x14ac:dyDescent="0.25">
      <c r="A9" s="13"/>
      <c r="F9" s="23"/>
      <c r="G9" s="24"/>
      <c r="H9" s="24"/>
      <c r="I9" s="25"/>
      <c r="J9" s="25"/>
      <c r="K9" s="25"/>
      <c r="L9" s="25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  <c r="Z9" s="27"/>
      <c r="AA9" s="27"/>
      <c r="AB9" s="27"/>
      <c r="AC9" s="28"/>
      <c r="AD9" s="28"/>
      <c r="AE9" s="25"/>
      <c r="AF9" s="25"/>
      <c r="AG9" s="29"/>
      <c r="AH9" s="29"/>
      <c r="AI9" s="29"/>
      <c r="AJ9" s="29"/>
      <c r="AK9" s="30"/>
      <c r="AL9" s="29"/>
      <c r="AM9" s="29"/>
      <c r="AN9" s="31"/>
    </row>
    <row r="10" spans="1:42" x14ac:dyDescent="0.25">
      <c r="A10" s="13"/>
      <c r="F10" s="23"/>
      <c r="G10" s="24"/>
      <c r="H10" s="24"/>
      <c r="I10" s="25"/>
      <c r="J10" s="25"/>
      <c r="K10" s="25"/>
      <c r="L10" s="25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7"/>
      <c r="Z10" s="27"/>
      <c r="AA10" s="27"/>
      <c r="AB10" s="27"/>
      <c r="AC10" s="28"/>
      <c r="AD10" s="28"/>
      <c r="AE10" s="25"/>
      <c r="AF10" s="25"/>
      <c r="AG10" s="29"/>
      <c r="AH10" s="29"/>
      <c r="AI10" s="29"/>
      <c r="AJ10" s="29"/>
      <c r="AK10" s="30"/>
      <c r="AL10" s="29"/>
      <c r="AM10" s="29"/>
      <c r="AN10" s="31"/>
    </row>
    <row r="11" spans="1:42" x14ac:dyDescent="0.25">
      <c r="A11" s="13"/>
      <c r="F11" s="23"/>
      <c r="G11" s="24"/>
      <c r="H11" s="24"/>
      <c r="I11" s="25"/>
      <c r="J11" s="25"/>
      <c r="K11" s="25"/>
      <c r="L11" s="25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/>
      <c r="Z11" s="27"/>
      <c r="AA11" s="27"/>
      <c r="AB11" s="27"/>
      <c r="AC11" s="28"/>
      <c r="AD11" s="28"/>
      <c r="AE11" s="25"/>
      <c r="AF11" s="25"/>
      <c r="AG11" s="29"/>
      <c r="AH11" s="29"/>
      <c r="AI11" s="29"/>
      <c r="AJ11" s="29"/>
      <c r="AK11" s="30"/>
      <c r="AL11" s="29"/>
      <c r="AM11" s="29"/>
      <c r="AN11" s="31"/>
    </row>
    <row r="12" spans="1:42" x14ac:dyDescent="0.25">
      <c r="A12" s="13"/>
      <c r="F12" s="23"/>
      <c r="G12" s="24"/>
      <c r="H12" s="24"/>
      <c r="I12" s="25"/>
      <c r="J12" s="25"/>
      <c r="K12" s="25"/>
      <c r="L12" s="25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7"/>
      <c r="Z12" s="27"/>
      <c r="AA12" s="27"/>
      <c r="AB12" s="27"/>
      <c r="AC12" s="28"/>
      <c r="AD12" s="28"/>
      <c r="AE12" s="25"/>
      <c r="AF12" s="25"/>
      <c r="AG12" s="29"/>
      <c r="AH12" s="29"/>
      <c r="AI12" s="29"/>
      <c r="AJ12" s="29"/>
      <c r="AK12" s="30"/>
      <c r="AL12" s="29"/>
      <c r="AM12" s="29"/>
      <c r="AN12" s="31"/>
    </row>
    <row r="13" spans="1:42" x14ac:dyDescent="0.25">
      <c r="A13" s="13"/>
      <c r="F13" s="23"/>
      <c r="G13" s="24"/>
      <c r="H13" s="24"/>
      <c r="I13" s="25"/>
      <c r="J13" s="25"/>
      <c r="K13" s="25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7"/>
      <c r="Z13" s="27"/>
      <c r="AA13" s="27"/>
      <c r="AB13" s="27"/>
      <c r="AC13" s="28"/>
      <c r="AD13" s="28"/>
      <c r="AE13" s="25"/>
      <c r="AF13" s="25"/>
      <c r="AG13" s="29"/>
      <c r="AH13" s="29"/>
      <c r="AI13" s="29"/>
      <c r="AJ13" s="29"/>
      <c r="AK13" s="30"/>
      <c r="AL13" s="29"/>
      <c r="AM13" s="29"/>
      <c r="AN13" s="31"/>
    </row>
    <row r="14" spans="1:42" x14ac:dyDescent="0.25">
      <c r="A14" s="13"/>
      <c r="F14" s="23"/>
      <c r="G14" s="24"/>
      <c r="H14" s="24"/>
      <c r="I14" s="25"/>
      <c r="J14" s="25"/>
      <c r="K14" s="25"/>
      <c r="L14" s="25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7"/>
      <c r="Z14" s="27"/>
      <c r="AA14" s="27"/>
      <c r="AB14" s="27"/>
      <c r="AC14" s="28"/>
      <c r="AD14" s="28"/>
      <c r="AE14" s="25"/>
      <c r="AF14" s="25"/>
      <c r="AG14" s="29"/>
      <c r="AH14" s="29"/>
      <c r="AI14" s="29"/>
      <c r="AJ14" s="29"/>
      <c r="AK14" s="30"/>
      <c r="AL14" s="29"/>
      <c r="AM14" s="29"/>
      <c r="AN14" s="31"/>
    </row>
    <row r="15" spans="1:42" x14ac:dyDescent="0.25">
      <c r="A15" s="13"/>
      <c r="F15" s="23"/>
      <c r="G15" s="24"/>
      <c r="H15" s="24"/>
      <c r="I15" s="25"/>
      <c r="J15" s="25"/>
      <c r="K15" s="25"/>
      <c r="L15" s="25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/>
      <c r="Z15" s="27"/>
      <c r="AA15" s="27"/>
      <c r="AB15" s="27"/>
      <c r="AC15" s="28"/>
      <c r="AD15" s="28"/>
      <c r="AE15" s="25"/>
      <c r="AF15" s="25"/>
      <c r="AG15" s="29"/>
      <c r="AH15" s="29"/>
      <c r="AI15" s="29"/>
      <c r="AJ15" s="29"/>
      <c r="AK15" s="30"/>
      <c r="AL15" s="29"/>
      <c r="AM15" s="29"/>
      <c r="AN15" s="31"/>
    </row>
    <row r="16" spans="1:42" x14ac:dyDescent="0.25">
      <c r="A16" s="13"/>
      <c r="F16" s="23"/>
      <c r="G16" s="24"/>
      <c r="H16" s="24"/>
      <c r="I16" s="25"/>
      <c r="J16" s="25"/>
      <c r="K16" s="25"/>
      <c r="L16" s="25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/>
      <c r="Z16" s="27"/>
      <c r="AA16" s="27"/>
      <c r="AB16" s="27"/>
      <c r="AC16" s="28"/>
      <c r="AD16" s="28"/>
      <c r="AE16" s="25"/>
      <c r="AF16" s="25"/>
      <c r="AG16" s="29"/>
      <c r="AH16" s="29"/>
      <c r="AI16" s="29"/>
      <c r="AJ16" s="29"/>
      <c r="AK16" s="30"/>
      <c r="AL16" s="29"/>
      <c r="AM16" s="29"/>
      <c r="AN16" s="31"/>
    </row>
    <row r="17" spans="1:40" x14ac:dyDescent="0.25">
      <c r="A17" s="13"/>
      <c r="F17" s="23"/>
      <c r="G17" s="24"/>
      <c r="H17" s="24"/>
      <c r="I17" s="25"/>
      <c r="J17" s="25"/>
      <c r="K17" s="25"/>
      <c r="L17" s="2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7"/>
      <c r="Z17" s="27"/>
      <c r="AA17" s="27"/>
      <c r="AB17" s="27"/>
      <c r="AC17" s="28"/>
      <c r="AD17" s="28"/>
      <c r="AE17" s="25"/>
      <c r="AF17" s="25"/>
      <c r="AG17" s="29"/>
      <c r="AH17" s="29"/>
      <c r="AI17" s="29"/>
      <c r="AJ17" s="29"/>
      <c r="AK17" s="30"/>
      <c r="AL17" s="29"/>
      <c r="AM17" s="29"/>
      <c r="AN17" s="31"/>
    </row>
    <row r="18" spans="1:40" x14ac:dyDescent="0.25">
      <c r="A18" s="13"/>
      <c r="F18" s="23"/>
      <c r="G18" s="24"/>
      <c r="H18" s="24"/>
      <c r="I18" s="25"/>
      <c r="J18" s="25"/>
      <c r="K18" s="25"/>
      <c r="L18" s="25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7"/>
      <c r="Z18" s="27"/>
      <c r="AA18" s="27"/>
      <c r="AB18" s="27"/>
      <c r="AC18" s="28"/>
      <c r="AD18" s="28"/>
      <c r="AE18" s="25"/>
      <c r="AF18" s="25"/>
      <c r="AG18" s="29"/>
      <c r="AH18" s="29"/>
      <c r="AI18" s="29"/>
      <c r="AJ18" s="29"/>
      <c r="AK18" s="30"/>
      <c r="AL18" s="29"/>
      <c r="AM18" s="29"/>
      <c r="AN18" s="31"/>
    </row>
    <row r="19" spans="1:40" x14ac:dyDescent="0.25">
      <c r="A19" s="14"/>
      <c r="B19" s="15"/>
      <c r="C19" s="15"/>
      <c r="D19" s="15"/>
      <c r="E19" s="15"/>
      <c r="F19" s="32"/>
      <c r="G19" s="33"/>
      <c r="H19" s="33"/>
      <c r="I19" s="34"/>
      <c r="J19" s="34"/>
      <c r="K19" s="34"/>
      <c r="L19" s="34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6"/>
      <c r="Z19" s="36"/>
      <c r="AA19" s="36"/>
      <c r="AB19" s="36"/>
      <c r="AC19" s="37"/>
      <c r="AD19" s="37"/>
      <c r="AE19" s="34"/>
      <c r="AF19" s="34"/>
      <c r="AG19" s="38"/>
      <c r="AH19" s="38"/>
      <c r="AI19" s="38"/>
      <c r="AJ19" s="38"/>
      <c r="AK19" s="39"/>
      <c r="AL19" s="38"/>
      <c r="AM19" s="38"/>
      <c r="AN19" s="40"/>
    </row>
    <row r="20" spans="1:40" x14ac:dyDescent="0.25">
      <c r="F20" s="1"/>
      <c r="G20" s="1"/>
      <c r="H20" s="1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  <c r="AA20" s="4"/>
      <c r="AB20" s="4"/>
      <c r="AC20" s="5"/>
      <c r="AD20" s="5"/>
      <c r="AE20" s="2"/>
      <c r="AF20" s="2"/>
      <c r="AG20" s="9"/>
      <c r="AH20" s="9"/>
      <c r="AI20" s="9"/>
      <c r="AJ20" s="9"/>
      <c r="AK20" s="8"/>
      <c r="AL20" s="9"/>
      <c r="AM20" s="9"/>
      <c r="AN20" s="9"/>
    </row>
    <row r="21" spans="1:40" x14ac:dyDescent="0.25">
      <c r="F21" s="1"/>
      <c r="G21" s="1"/>
      <c r="H21" s="1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  <c r="AA21" s="4"/>
      <c r="AB21" s="4"/>
      <c r="AC21" s="5"/>
      <c r="AD21" s="5"/>
      <c r="AE21" s="2"/>
      <c r="AF21" s="2"/>
      <c r="AG21" s="9"/>
      <c r="AH21" s="9"/>
      <c r="AI21" s="9"/>
      <c r="AJ21" s="9"/>
      <c r="AK21" s="8"/>
      <c r="AL21" s="9"/>
      <c r="AM21" s="9"/>
      <c r="AN21" s="9"/>
    </row>
    <row r="22" spans="1:40" x14ac:dyDescent="0.25">
      <c r="F22" s="1"/>
      <c r="G22" s="1"/>
      <c r="H22" s="1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  <c r="AA22" s="4"/>
      <c r="AB22" s="4"/>
      <c r="AC22" s="5"/>
      <c r="AD22" s="5"/>
      <c r="AE22" s="2"/>
      <c r="AF22" s="2"/>
      <c r="AG22" s="9"/>
      <c r="AH22" s="9"/>
      <c r="AI22" s="9"/>
      <c r="AJ22" s="9"/>
      <c r="AK22" s="8"/>
      <c r="AL22" s="9"/>
      <c r="AM22" s="9"/>
      <c r="AN22" s="9"/>
    </row>
    <row r="23" spans="1:40" x14ac:dyDescent="0.25">
      <c r="F23" s="1"/>
      <c r="G23" s="1"/>
      <c r="H23" s="1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  <c r="AA23" s="4"/>
      <c r="AB23" s="4"/>
      <c r="AC23" s="5"/>
      <c r="AD23" s="5"/>
      <c r="AE23" s="2"/>
      <c r="AF23" s="2"/>
      <c r="AG23" s="9"/>
      <c r="AH23" s="9"/>
      <c r="AI23" s="9"/>
      <c r="AJ23" s="9"/>
      <c r="AK23" s="8"/>
      <c r="AL23" s="9"/>
      <c r="AM23" s="9"/>
      <c r="AN23" s="9"/>
    </row>
    <row r="24" spans="1:40" x14ac:dyDescent="0.25">
      <c r="F24" s="1"/>
      <c r="G24" s="1"/>
      <c r="H24" s="1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  <c r="AA24" s="4"/>
      <c r="AB24" s="4"/>
      <c r="AC24" s="5"/>
      <c r="AD24" s="5"/>
      <c r="AE24" s="2"/>
      <c r="AF24" s="2"/>
      <c r="AG24" s="9"/>
      <c r="AH24" s="9"/>
      <c r="AI24" s="9"/>
      <c r="AJ24" s="9"/>
      <c r="AK24" s="8"/>
      <c r="AL24" s="9"/>
      <c r="AM24" s="9"/>
      <c r="AN24" s="9"/>
    </row>
    <row r="25" spans="1:40" x14ac:dyDescent="0.25">
      <c r="F25" s="1"/>
      <c r="G25" s="1"/>
      <c r="H25" s="1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5"/>
      <c r="AD25" s="5"/>
      <c r="AE25" s="2"/>
      <c r="AF25" s="2"/>
      <c r="AG25" s="9"/>
      <c r="AH25" s="9"/>
      <c r="AI25" s="9"/>
      <c r="AJ25" s="9"/>
      <c r="AK25" s="8"/>
      <c r="AL25" s="9"/>
      <c r="AM25" s="9"/>
      <c r="AN25" s="9"/>
    </row>
    <row r="26" spans="1:40" x14ac:dyDescent="0.25">
      <c r="F26" s="1"/>
      <c r="G26" s="1"/>
      <c r="H26" s="1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5"/>
      <c r="AD26" s="5"/>
      <c r="AE26" s="2"/>
      <c r="AF26" s="2"/>
      <c r="AG26" s="9"/>
      <c r="AH26" s="9"/>
      <c r="AI26" s="9"/>
      <c r="AJ26" s="9"/>
      <c r="AK26" s="8"/>
      <c r="AL26" s="9"/>
      <c r="AM26" s="9"/>
      <c r="AN26" s="9"/>
    </row>
    <row r="27" spans="1:40" x14ac:dyDescent="0.25">
      <c r="F27" s="1"/>
      <c r="G27" s="1"/>
      <c r="H27" s="1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5"/>
      <c r="AD27" s="5"/>
      <c r="AE27" s="2"/>
      <c r="AF27" s="2"/>
      <c r="AG27" s="9"/>
      <c r="AH27" s="9"/>
      <c r="AI27" s="9"/>
      <c r="AJ27" s="9"/>
      <c r="AK27" s="8"/>
      <c r="AL27" s="9"/>
      <c r="AM27" s="9"/>
      <c r="AN27" s="9"/>
    </row>
    <row r="28" spans="1:40" x14ac:dyDescent="0.25">
      <c r="F28" s="1"/>
      <c r="G28" s="1"/>
      <c r="H28" s="1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  <c r="AA28" s="4"/>
      <c r="AB28" s="4"/>
      <c r="AC28" s="5"/>
      <c r="AD28" s="5"/>
      <c r="AE28" s="2"/>
      <c r="AF28" s="2"/>
      <c r="AG28" s="9"/>
      <c r="AH28" s="9"/>
      <c r="AI28" s="9"/>
      <c r="AJ28" s="9"/>
      <c r="AK28" s="8"/>
      <c r="AL28" s="9"/>
      <c r="AM28" s="9"/>
      <c r="AN28" s="9"/>
    </row>
    <row r="29" spans="1:40" x14ac:dyDescent="0.25">
      <c r="F29" s="1"/>
      <c r="G29" s="1"/>
      <c r="H29" s="1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  <c r="AA29" s="4"/>
      <c r="AB29" s="4"/>
      <c r="AC29" s="5"/>
      <c r="AD29" s="5"/>
      <c r="AE29" s="2"/>
      <c r="AF29" s="2"/>
      <c r="AG29" s="9"/>
      <c r="AH29" s="9"/>
      <c r="AI29" s="9"/>
      <c r="AJ29" s="9"/>
      <c r="AK29" s="8"/>
      <c r="AL29" s="9"/>
      <c r="AM29" s="9"/>
      <c r="AN29" s="9"/>
    </row>
    <row r="30" spans="1:40" x14ac:dyDescent="0.25">
      <c r="F30" s="1"/>
      <c r="G30" s="1"/>
      <c r="H30" s="1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4"/>
      <c r="AC30" s="5"/>
      <c r="AD30" s="5"/>
      <c r="AE30" s="2"/>
      <c r="AF30" s="2"/>
      <c r="AG30" s="9"/>
      <c r="AH30" s="9"/>
      <c r="AI30" s="9"/>
      <c r="AJ30" s="9"/>
      <c r="AK30" s="8"/>
      <c r="AL30" s="9"/>
      <c r="AM30" s="9"/>
      <c r="AN30" s="9"/>
    </row>
    <row r="31" spans="1:40" x14ac:dyDescent="0.25">
      <c r="F31" s="1"/>
      <c r="G31" s="1"/>
      <c r="H31" s="1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5"/>
      <c r="AD31" s="5"/>
      <c r="AE31" s="2"/>
      <c r="AF31" s="2"/>
      <c r="AG31" s="9"/>
      <c r="AH31" s="9"/>
      <c r="AI31" s="9"/>
      <c r="AJ31" s="9"/>
      <c r="AK31" s="8"/>
      <c r="AL31" s="9"/>
      <c r="AM31" s="9"/>
      <c r="AN31" s="9"/>
    </row>
    <row r="32" spans="1:40" x14ac:dyDescent="0.25">
      <c r="F32" s="1"/>
      <c r="G32" s="1"/>
      <c r="H32" s="1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5"/>
      <c r="AD32" s="5"/>
      <c r="AE32" s="2"/>
      <c r="AF32" s="2"/>
      <c r="AG32" s="9"/>
      <c r="AH32" s="9"/>
      <c r="AI32" s="9"/>
      <c r="AJ32" s="9"/>
      <c r="AK32" s="8"/>
      <c r="AL32" s="9"/>
      <c r="AM32" s="9"/>
      <c r="AN32" s="9"/>
    </row>
    <row r="33" spans="6:40" x14ac:dyDescent="0.25">
      <c r="F33" s="1"/>
      <c r="G33" s="1"/>
      <c r="H33" s="1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5"/>
      <c r="AD33" s="5"/>
      <c r="AE33" s="2"/>
      <c r="AF33" s="2"/>
      <c r="AG33" s="9"/>
      <c r="AH33" s="9"/>
      <c r="AI33" s="9"/>
      <c r="AJ33" s="9"/>
      <c r="AK33" s="8"/>
      <c r="AL33" s="9"/>
      <c r="AM33" s="9"/>
      <c r="AN33" s="9"/>
    </row>
    <row r="34" spans="6:40" x14ac:dyDescent="0.25">
      <c r="F34" s="1"/>
      <c r="G34" s="1"/>
      <c r="H34" s="1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  <c r="AC34" s="5"/>
      <c r="AD34" s="5"/>
      <c r="AE34" s="2"/>
      <c r="AF34" s="2"/>
      <c r="AG34" s="9"/>
      <c r="AH34" s="9"/>
      <c r="AI34" s="9"/>
      <c r="AJ34" s="9"/>
      <c r="AK34" s="8"/>
      <c r="AL34" s="9"/>
      <c r="AM34" s="9"/>
      <c r="AN34" s="9"/>
    </row>
    <row r="35" spans="6:40" x14ac:dyDescent="0.25">
      <c r="F35" s="1"/>
      <c r="G35" s="1"/>
      <c r="H35" s="1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  <c r="AC35" s="5"/>
      <c r="AD35" s="5"/>
      <c r="AE35" s="2"/>
      <c r="AF35" s="2"/>
      <c r="AG35" s="9"/>
      <c r="AH35" s="9"/>
      <c r="AI35" s="9"/>
      <c r="AJ35" s="9"/>
      <c r="AK35" s="8"/>
      <c r="AL35" s="9"/>
      <c r="AM35" s="9"/>
      <c r="AN35" s="9"/>
    </row>
    <row r="40" spans="6:40" x14ac:dyDescent="0.25">
      <c r="AK40" s="10"/>
    </row>
    <row r="47" spans="6:40" x14ac:dyDescent="0.25">
      <c r="AK47" s="10"/>
    </row>
    <row r="54" spans="37:37" x14ac:dyDescent="0.25">
      <c r="AK54" s="10"/>
    </row>
  </sheetData>
  <sortState xmlns:xlrd2="http://schemas.microsoft.com/office/spreadsheetml/2017/richdata2" ref="A5:AN7">
    <sortCondition descending="1" ref="A5:A7"/>
  </sortState>
  <mergeCells count="30">
    <mergeCell ref="AG1:AN1"/>
    <mergeCell ref="AC1:AD1"/>
    <mergeCell ref="M2:N2"/>
    <mergeCell ref="AA2:AB2"/>
    <mergeCell ref="Y2:Z2"/>
    <mergeCell ref="AI2:AJ2"/>
    <mergeCell ref="AG2:AH2"/>
    <mergeCell ref="M1:X1"/>
    <mergeCell ref="W2:X2"/>
    <mergeCell ref="U2:V2"/>
    <mergeCell ref="S2:T2"/>
    <mergeCell ref="Q2:R2"/>
    <mergeCell ref="O2:P2"/>
    <mergeCell ref="Y1:AB1"/>
    <mergeCell ref="A1:E3"/>
    <mergeCell ref="G3:H3"/>
    <mergeCell ref="I3:J3"/>
    <mergeCell ref="K3:L3"/>
    <mergeCell ref="M3:R3"/>
    <mergeCell ref="G2:H2"/>
    <mergeCell ref="I1:L1"/>
    <mergeCell ref="F1:H1"/>
    <mergeCell ref="I2:J2"/>
    <mergeCell ref="K2:L2"/>
    <mergeCell ref="AG3:AJ3"/>
    <mergeCell ref="AL2:AM2"/>
    <mergeCell ref="S3:T3"/>
    <mergeCell ref="U3:V3"/>
    <mergeCell ref="W3:X3"/>
    <mergeCell ref="AA3:AB3"/>
  </mergeCells>
  <dataValidations count="1">
    <dataValidation type="date" allowBlank="1" showInputMessage="1" showErrorMessage="1" sqref="A5:A254" xr:uid="{50637AF7-6384-4717-A65B-6A96FA6BE629}">
      <formula1>43831</formula1>
      <formula2>47848</formula2>
    </dataValidation>
  </dataValidation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188E61A5-2A4F-48BA-B564-A99F6D5AD122}">
          <x14:formula1>
            <xm:f>'Options for Menus'!$A$2:$A$4</xm:f>
          </x14:formula1>
          <xm:sqref>B5:B332</xm:sqref>
        </x14:dataValidation>
        <x14:dataValidation type="list" allowBlank="1" showInputMessage="1" showErrorMessage="1" xr:uid="{74FCB680-AF3C-4C0C-8C67-7D86EF241D51}">
          <x14:formula1>
            <xm:f>'Options for Menus'!$B$2:$B$4</xm:f>
          </x14:formula1>
          <xm:sqref>C5:C46</xm:sqref>
        </x14:dataValidation>
        <x14:dataValidation type="list" allowBlank="1" showInputMessage="1" showErrorMessage="1" xr:uid="{847528DB-E55A-44D9-8697-A5979E5C37A7}">
          <x14:formula1>
            <xm:f>'Options for Menus'!$C$2:$C$7</xm:f>
          </x14:formula1>
          <xm:sqref>D8:D305</xm:sqref>
        </x14:dataValidation>
        <x14:dataValidation type="list" allowBlank="1" showInputMessage="1" showErrorMessage="1" xr:uid="{A5B4403B-A2ED-4537-8F28-DE3C6621CE12}">
          <x14:formula1>
            <xm:f>'Options for Menus'!$D$2:$D$8</xm:f>
          </x14:formula1>
          <xm:sqref>E5:E162</xm:sqref>
        </x14:dataValidation>
        <x14:dataValidation type="list" allowBlank="1" showInputMessage="1" showErrorMessage="1" xr:uid="{28981A53-ECF2-497A-9A9C-1E5A7B57A52E}">
          <x14:formula1>
            <xm:f>'Options for Menus'!$E$2:$E$6</xm:f>
          </x14:formula1>
          <xm:sqref>F5:F339</xm:sqref>
        </x14:dataValidation>
        <x14:dataValidation type="list" allowBlank="1" showInputMessage="1" showErrorMessage="1" xr:uid="{79ADBBFF-4857-4C5D-A500-9A5FFF8A911D}">
          <x14:formula1>
            <xm:f>'Options for Menus'!$F$2:$F$5</xm:f>
          </x14:formula1>
          <xm:sqref>S5:T190</xm:sqref>
        </x14:dataValidation>
        <x14:dataValidation type="list" allowBlank="1" showInputMessage="1" showErrorMessage="1" xr:uid="{CFE2C479-7C02-444C-A3AA-3289F93B4CCC}">
          <x14:formula1>
            <xm:f>'Options for Menus'!$G$2:$G$5</xm:f>
          </x14:formula1>
          <xm:sqref>Y8:Z256</xm:sqref>
        </x14:dataValidation>
        <x14:dataValidation type="list" allowBlank="1" showInputMessage="1" showErrorMessage="1" xr:uid="{2A38436B-961C-4168-9130-C6C0F9F5AEC2}">
          <x14:formula1>
            <xm:f>'Options for Menus'!$G$2:$G$6</xm:f>
          </x14:formula1>
          <xm:sqref>Y5:Z7</xm:sqref>
        </x14:dataValidation>
        <x14:dataValidation type="list" allowBlank="1" showInputMessage="1" showErrorMessage="1" xr:uid="{63B3F2BA-941E-4ECC-ACD0-AE23EDF0A5FF}">
          <x14:formula1>
            <xm:f>'Options for Menus'!$C$2:$C$8</xm:f>
          </x14:formula1>
          <xm:sqref>D5:D7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6C6B-95EA-4090-B889-6BEBE6207CE5}">
  <dimension ref="A1:AW7"/>
  <sheetViews>
    <sheetView topLeftCell="D1" workbookViewId="0">
      <selection activeCell="C10" sqref="C10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2.28515625" customWidth="1"/>
    <col min="4" max="4" width="10.28515625" customWidth="1"/>
    <col min="6" max="6" width="13.7109375" bestFit="1" customWidth="1"/>
  </cols>
  <sheetData>
    <row r="1" spans="1:49" x14ac:dyDescent="0.25">
      <c r="A1" s="51" t="s">
        <v>73</v>
      </c>
      <c r="B1" s="51"/>
      <c r="C1" s="51"/>
    </row>
    <row r="2" spans="1:49" x14ac:dyDescent="0.25">
      <c r="A2" s="6"/>
      <c r="F2" s="52" t="s">
        <v>12</v>
      </c>
      <c r="G2" s="52"/>
      <c r="H2" s="52"/>
      <c r="I2" s="53" t="s">
        <v>11</v>
      </c>
      <c r="J2" s="53"/>
      <c r="K2" s="53"/>
      <c r="L2" s="53"/>
      <c r="M2" s="49" t="s">
        <v>13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" t="s">
        <v>19</v>
      </c>
      <c r="AA2" s="4"/>
      <c r="AB2" s="4"/>
      <c r="AC2" s="4"/>
      <c r="AD2" s="4"/>
      <c r="AE2" s="4"/>
      <c r="AF2" s="4"/>
      <c r="AG2" s="54" t="s">
        <v>24</v>
      </c>
      <c r="AH2" s="54"/>
      <c r="AI2" s="54"/>
      <c r="AJ2" s="54"/>
      <c r="AK2" s="2" t="s">
        <v>30</v>
      </c>
      <c r="AL2" s="2"/>
      <c r="AM2" s="48" t="s">
        <v>32</v>
      </c>
      <c r="AN2" s="48"/>
      <c r="AO2" s="48"/>
      <c r="AP2" s="48"/>
      <c r="AQ2" s="48"/>
      <c r="AR2" s="48"/>
      <c r="AS2" s="48"/>
      <c r="AT2" s="48"/>
      <c r="AU2" s="48"/>
    </row>
    <row r="3" spans="1:49" x14ac:dyDescent="0.25">
      <c r="A3" s="6"/>
      <c r="F3" s="1"/>
      <c r="G3" s="52" t="s">
        <v>5</v>
      </c>
      <c r="H3" s="52"/>
      <c r="I3" s="53" t="s">
        <v>69</v>
      </c>
      <c r="J3" s="53"/>
      <c r="K3" s="53" t="s">
        <v>68</v>
      </c>
      <c r="L3" s="53"/>
      <c r="M3" s="49" t="s">
        <v>64</v>
      </c>
      <c r="N3" s="49"/>
      <c r="O3" s="49" t="s">
        <v>14</v>
      </c>
      <c r="P3" s="49"/>
      <c r="Q3" s="49" t="s">
        <v>15</v>
      </c>
      <c r="R3" s="49"/>
      <c r="S3" s="49" t="s">
        <v>16</v>
      </c>
      <c r="T3" s="49"/>
      <c r="U3" s="49" t="s">
        <v>65</v>
      </c>
      <c r="V3" s="49"/>
      <c r="W3" s="49" t="s">
        <v>17</v>
      </c>
      <c r="X3" s="49"/>
      <c r="Y3" s="3"/>
      <c r="Z3" s="4" t="s">
        <v>20</v>
      </c>
      <c r="AA3" s="50" t="s">
        <v>21</v>
      </c>
      <c r="AB3" s="50"/>
      <c r="AC3" s="50" t="s">
        <v>22</v>
      </c>
      <c r="AD3" s="50"/>
      <c r="AE3" s="50" t="s">
        <v>23</v>
      </c>
      <c r="AF3" s="50"/>
      <c r="AG3" s="5"/>
      <c r="AH3" s="5"/>
      <c r="AI3" s="5"/>
      <c r="AJ3" s="5"/>
      <c r="AK3" s="2"/>
      <c r="AL3" s="2"/>
      <c r="AM3" s="48" t="s">
        <v>9</v>
      </c>
      <c r="AN3" s="48"/>
      <c r="AO3" s="48" t="s">
        <v>10</v>
      </c>
      <c r="AP3" s="48"/>
      <c r="AQ3" s="9"/>
      <c r="AR3" s="9"/>
      <c r="AS3" s="9"/>
      <c r="AT3" s="9"/>
      <c r="AU3" s="8" t="s">
        <v>55</v>
      </c>
    </row>
    <row r="4" spans="1:49" x14ac:dyDescent="0.25">
      <c r="A4" s="6"/>
      <c r="F4" s="1"/>
      <c r="G4" s="1" t="s">
        <v>67</v>
      </c>
      <c r="H4" s="1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7" t="s">
        <v>18</v>
      </c>
      <c r="Z4" s="4"/>
      <c r="AA4" s="4"/>
      <c r="AB4" s="4"/>
      <c r="AC4" s="4" t="s">
        <v>70</v>
      </c>
      <c r="AD4" s="4"/>
      <c r="AE4" s="4" t="s">
        <v>66</v>
      </c>
      <c r="AF4" s="4"/>
      <c r="AG4" s="5"/>
      <c r="AH4" s="5"/>
      <c r="AI4" s="5" t="s">
        <v>28</v>
      </c>
      <c r="AJ4" s="5"/>
      <c r="AK4" s="2"/>
      <c r="AL4" s="2"/>
      <c r="AM4" s="9"/>
      <c r="AN4" s="9"/>
      <c r="AO4" s="9"/>
      <c r="AP4" s="9"/>
      <c r="AQ4" s="9"/>
      <c r="AR4" s="9"/>
      <c r="AS4" s="9" t="s">
        <v>60</v>
      </c>
      <c r="AT4" s="9" t="s">
        <v>61</v>
      </c>
      <c r="AU4" s="9"/>
    </row>
    <row r="5" spans="1:49" x14ac:dyDescent="0.25">
      <c r="A5" s="6" t="s">
        <v>0</v>
      </c>
      <c r="B5" t="s">
        <v>1</v>
      </c>
      <c r="C5" t="s">
        <v>3</v>
      </c>
      <c r="D5" t="s">
        <v>8</v>
      </c>
      <c r="E5" t="s">
        <v>2</v>
      </c>
      <c r="F5" s="1" t="s">
        <v>4</v>
      </c>
      <c r="G5" s="1" t="s">
        <v>7</v>
      </c>
      <c r="H5" s="1" t="s">
        <v>6</v>
      </c>
      <c r="I5" s="2" t="s">
        <v>9</v>
      </c>
      <c r="J5" s="2" t="s">
        <v>10</v>
      </c>
      <c r="K5" s="2" t="s">
        <v>9</v>
      </c>
      <c r="L5" s="2" t="s">
        <v>10</v>
      </c>
      <c r="M5" s="3" t="s">
        <v>9</v>
      </c>
      <c r="N5" s="3" t="s">
        <v>10</v>
      </c>
      <c r="O5" s="3" t="s">
        <v>9</v>
      </c>
      <c r="P5" s="3" t="s">
        <v>10</v>
      </c>
      <c r="Q5" s="3" t="s">
        <v>9</v>
      </c>
      <c r="R5" s="3" t="s">
        <v>10</v>
      </c>
      <c r="S5" s="3" t="s">
        <v>9</v>
      </c>
      <c r="T5" s="3" t="s">
        <v>10</v>
      </c>
      <c r="U5" s="3" t="s">
        <v>9</v>
      </c>
      <c r="V5" s="3" t="s">
        <v>10</v>
      </c>
      <c r="W5" s="3" t="s">
        <v>9</v>
      </c>
      <c r="X5" s="3" t="s">
        <v>10</v>
      </c>
      <c r="Y5" s="3"/>
      <c r="Z5" s="4"/>
      <c r="AA5" s="4" t="s">
        <v>9</v>
      </c>
      <c r="AB5" s="4" t="s">
        <v>10</v>
      </c>
      <c r="AC5" s="4" t="s">
        <v>9</v>
      </c>
      <c r="AD5" s="4" t="s">
        <v>10</v>
      </c>
      <c r="AE5" s="4" t="s">
        <v>9</v>
      </c>
      <c r="AF5" s="4" t="s">
        <v>10</v>
      </c>
      <c r="AG5" s="5" t="s">
        <v>25</v>
      </c>
      <c r="AH5" s="5" t="s">
        <v>26</v>
      </c>
      <c r="AI5" s="5" t="s">
        <v>27</v>
      </c>
      <c r="AJ5" s="5" t="s">
        <v>29</v>
      </c>
      <c r="AK5" s="2" t="s">
        <v>31</v>
      </c>
      <c r="AL5" s="2" t="s">
        <v>10</v>
      </c>
      <c r="AM5" s="9" t="s">
        <v>56</v>
      </c>
      <c r="AN5" s="9" t="s">
        <v>57</v>
      </c>
      <c r="AO5" s="9" t="s">
        <v>56</v>
      </c>
      <c r="AP5" s="9" t="s">
        <v>57</v>
      </c>
      <c r="AQ5" s="8" t="s">
        <v>54</v>
      </c>
      <c r="AR5" s="8" t="s">
        <v>58</v>
      </c>
      <c r="AS5" s="9" t="s">
        <v>59</v>
      </c>
      <c r="AT5" s="9" t="s">
        <v>62</v>
      </c>
      <c r="AU5" s="9" t="s">
        <v>63</v>
      </c>
      <c r="AV5" t="s">
        <v>71</v>
      </c>
      <c r="AW5" t="s">
        <v>72</v>
      </c>
    </row>
    <row r="6" spans="1:49" x14ac:dyDescent="0.25">
      <c r="A6" s="11">
        <v>45134</v>
      </c>
      <c r="B6" s="12" t="s">
        <v>35</v>
      </c>
      <c r="C6" s="12" t="s">
        <v>37</v>
      </c>
      <c r="D6" s="12" t="s">
        <v>52</v>
      </c>
      <c r="E6" s="12" t="s">
        <v>39</v>
      </c>
      <c r="F6" t="e" cm="1">
        <f t="array" ref="F6">INDEX('Data Insert'!A5:AP35,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G6" t="e" cm="1">
        <f t="array" ref="G6">INDEX('Data Insert'!B5:AQ35,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H6" t="e" cm="1">
        <f t="array" ref="H6">INDEX('Data Insert'!C5:AR35,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I6" t="e" cm="1">
        <f t="array" ref="I6">INDEX('Data Insert'!D5:AS35,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J6" t="e" cm="1">
        <f t="array" ref="J6">INDEX('Data Insert'!E5:AT35,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K6" t="e" cm="1">
        <f t="array" ref="K6">INDEX('Data Insert'!F5:AU35,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L6" t="e" cm="1">
        <f t="array" ref="L6">INDEX('Data Insert'!G5:AV35,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M6" t="e" cm="1">
        <f t="array" ref="M6">INDEX('Data Insert'!H5:AW35,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N6" t="e" cm="1">
        <f t="array" ref="N6">INDEX('Data Insert'!I5:AX35,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O6" t="e" cm="1">
        <f t="array" ref="O6">INDEX('Data Insert'!J5:AY35,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P6" t="e" cm="1">
        <f t="array" ref="P6">INDEX('Data Insert'!K5:AZ35,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Q6" t="e" cm="1">
        <f t="array" ref="Q6">INDEX('Data Insert'!L5:BA35,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R6" t="e" cm="1">
        <f t="array" ref="R6">INDEX('Data Insert'!M5:BB35,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S6" t="e" cm="1">
        <f t="array" ref="S6">INDEX('Data Insert'!N5:BC35,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T6" t="e" cm="1">
        <f t="array" ref="T6">INDEX('Data Insert'!O5:BD35,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U6" t="e" cm="1">
        <f t="array" ref="U6">INDEX('Data Insert'!P5:BE35,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V6" t="e" cm="1">
        <f t="array" ref="V6">INDEX('Data Insert'!Q5:BF35,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W6" t="e" cm="1">
        <f t="array" ref="W6">INDEX('Data Insert'!R5:BG35,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X6" t="e" cm="1">
        <f t="array" ref="X6">INDEX('Data Insert'!S5:BH35,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Y6" t="e" cm="1">
        <f t="array" ref="Y6">INDEX('Data Insert'!T5:BI35,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Z6" t="e" cm="1">
        <f t="array" ref="Z6">INDEX('Data Insert'!U5:BJ35,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A6" t="e" cm="1">
        <f t="array" ref="AA6">INDEX('Data Insert'!V5:BK35,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B6" t="e" cm="1">
        <f t="array" ref="AB6">INDEX('Data Insert'!W5:BL35,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C6" t="e" cm="1">
        <f t="array" ref="AC6">INDEX('Data Insert'!X5:BM35,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D6" t="e" cm="1">
        <f t="array" ref="AD6">INDEX('Data Insert'!Y5:BN35,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E6" t="e" cm="1">
        <f t="array" ref="AE6">INDEX('Data Insert'!Y5:BO35,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F6" t="e" cm="1">
        <f t="array" ref="AF6">INDEX('Data Insert'!Y5:BP35,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G6" t="e" cm="1">
        <f t="array" ref="AG6">INDEX('Data Insert'!Z5:BQ35,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H6" t="e" cm="1">
        <f t="array" ref="AH6">INDEX('Data Insert'!AA5:BR35,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I6" t="e" cm="1">
        <f t="array" ref="AI6">INDEX('Data Insert'!AB5:BS35,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J6" t="e" cm="1">
        <f t="array" ref="AJ6">INDEX('Data Insert'!AC5:BT35,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K6" t="e" cm="1">
        <f t="array" ref="AK6">INDEX('Data Insert'!AC5:BU35,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L6" t="e" cm="1">
        <f t="array" ref="AL6">INDEX('Data Insert'!AC5:BV35,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M6" t="e" cm="1">
        <f t="array" ref="AM6">INDEX('Data Insert'!AC5:BW35,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N6" t="e" cm="1">
        <f t="array" ref="AN6">INDEX('Data Insert'!AC5:BX35,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O6" t="e" cm="1">
        <f t="array" ref="AO6">INDEX('Data Insert'!AD5:BY35,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P6" t="e" cm="1">
        <f t="array" ref="AP6">INDEX('Data Insert'!AE5:BZ35,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Q6" t="e" cm="1">
        <f t="array" ref="AQ6">INDEX('Data Insert'!AF5:CA35,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R6" t="e" cm="1">
        <f t="array" ref="AR6">INDEX('Data Insert'!AG5:CB35,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S6" t="e" cm="1">
        <f t="array" ref="AS6">INDEX('Data Insert'!AH5:CC35,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T6" t="e" cm="1">
        <f t="array" ref="AT6">INDEX('Data Insert'!AI5:CD35,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U6" t="e" cm="1">
        <f t="array" ref="AU6">INDEX('Data Insert'!AJ5:CE35,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V6" t="e" cm="1">
        <f t="array" ref="AV6">INDEX('Data Insert'!AK5:CF35, MATCH(1, (Differences!$A6='Data Insert'!$A$5:$A$35)*(Differences!$B6='Data Insert'!$B$5:$B$35)*(Differences!$C6='Data Insert'!$C$5:$C$35)*(Differences!$D6='Data Insert'!$D$5:$D$35)*(Differences!$E6='Data Insert'!$E$5:$E$35), 0), 6)</f>
        <v>#N/A</v>
      </c>
      <c r="AW6" t="e" cm="1">
        <f t="array" ref="AW6">INDEX('Data Insert'!AL5:CG35, MATCH(1, (Differences!$A6='Data Insert'!$A$5:$A$35)*(Differences!$B6='Data Insert'!$B$5:$B$35)*(Differences!$C6='Data Insert'!$C$5:$C$35)*(Differences!$D6='Data Insert'!$D$5:$D$35)*(Differences!$E6='Data Insert'!$E$5:$E$35), 0), 6)</f>
        <v>#N/A</v>
      </c>
    </row>
    <row r="7" spans="1:49" x14ac:dyDescent="0.25">
      <c r="A7" s="6">
        <v>45135</v>
      </c>
      <c r="B7" t="s">
        <v>35</v>
      </c>
      <c r="C7" t="s">
        <v>36</v>
      </c>
      <c r="D7" t="s">
        <v>51</v>
      </c>
      <c r="E7" t="s">
        <v>40</v>
      </c>
      <c r="F7" t="e" cm="1">
        <f t="array" ref="F7">INDEX('Data Insert'!A5:AP35,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G7" t="e" cm="1">
        <f t="array" ref="G7">INDEX('Data Insert'!B5:AQ35,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H7" t="e" cm="1">
        <f t="array" ref="H7">INDEX('Data Insert'!C5:AR35,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I7" t="e" cm="1">
        <f t="array" ref="I7">INDEX('Data Insert'!D5:AS35,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J7" t="e" cm="1">
        <f t="array" ref="J7">INDEX('Data Insert'!E5:AT35,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K7" t="e" cm="1">
        <f t="array" ref="K7">INDEX('Data Insert'!F5:AU35,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L7" t="e" cm="1">
        <f t="array" ref="L7">INDEX('Data Insert'!G5:AV35,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M7" t="e" cm="1">
        <f t="array" ref="M7">INDEX('Data Insert'!H5:AW35,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N7" t="e" cm="1">
        <f t="array" ref="N7">INDEX('Data Insert'!I5:AX35,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O7" t="e" cm="1">
        <f t="array" ref="O7">INDEX('Data Insert'!J5:AY35,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P7" t="e" cm="1">
        <f t="array" ref="P7">INDEX('Data Insert'!K5:AZ35,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Q7" t="e" cm="1">
        <f t="array" ref="Q7">INDEX('Data Insert'!L5:BA35,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R7" t="e" cm="1">
        <f t="array" ref="R7">INDEX('Data Insert'!M5:BB35,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S7" t="e" cm="1">
        <f t="array" ref="S7">INDEX('Data Insert'!N5:BC35,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T7" t="e" cm="1">
        <f t="array" ref="T7">INDEX('Data Insert'!O5:BD35,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U7" t="e" cm="1">
        <f t="array" ref="U7">INDEX('Data Insert'!P5:BE35,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V7" t="e" cm="1">
        <f t="array" ref="V7">INDEX('Data Insert'!Q5:BF35,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W7" t="e" cm="1">
        <f t="array" ref="W7">INDEX('Data Insert'!R5:BG35,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X7" t="e" cm="1">
        <f t="array" ref="X7">INDEX('Data Insert'!S5:BH35,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Y7" t="e" cm="1">
        <f t="array" ref="Y7">INDEX('Data Insert'!T5:BI35,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Z7" t="e" cm="1">
        <f t="array" ref="Z7">INDEX('Data Insert'!U5:BJ35,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A7" t="e" cm="1">
        <f t="array" ref="AA7">INDEX('Data Insert'!V5:BK35,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B7" t="e" cm="1">
        <f t="array" ref="AB7">INDEX('Data Insert'!W5:BL35,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C7" t="e" cm="1">
        <f t="array" ref="AC7">INDEX('Data Insert'!X5:BM35,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D7" t="e" cm="1">
        <f t="array" ref="AD7">INDEX('Data Insert'!Y5:BN35,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E7" t="e" cm="1">
        <f t="array" ref="AE7">INDEX('Data Insert'!Y5:BO35,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F7" t="e" cm="1">
        <f t="array" ref="AF7">INDEX('Data Insert'!Y5:BP35,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G7" t="e" cm="1">
        <f t="array" ref="AG7">INDEX('Data Insert'!Z5:BQ35,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H7" t="e" cm="1">
        <f t="array" ref="AH7">INDEX('Data Insert'!AA5:BR35,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I7" t="e" cm="1">
        <f t="array" ref="AI7">INDEX('Data Insert'!AB5:BS35,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J7" t="e" cm="1">
        <f t="array" ref="AJ7">INDEX('Data Insert'!AC5:BT35,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K7" t="e" cm="1">
        <f t="array" ref="AK7">INDEX('Data Insert'!AC5:BU35,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L7" t="e" cm="1">
        <f t="array" ref="AL7">INDEX('Data Insert'!AC5:BV35,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M7" t="e" cm="1">
        <f t="array" ref="AM7">INDEX('Data Insert'!AC5:BW35,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N7" t="e" cm="1">
        <f t="array" ref="AN7">INDEX('Data Insert'!AC5:BX35,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O7" t="e" cm="1">
        <f t="array" ref="AO7">INDEX('Data Insert'!AD5:BY35,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P7" t="e" cm="1">
        <f t="array" ref="AP7">INDEX('Data Insert'!AE5:BZ35,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Q7" t="e" cm="1">
        <f t="array" ref="AQ7">INDEX('Data Insert'!AF5:CA35,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R7" t="e" cm="1">
        <f t="array" ref="AR7">INDEX('Data Insert'!AG5:CB35,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S7" t="e" cm="1">
        <f t="array" ref="AS7">INDEX('Data Insert'!AH5:CC35,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T7" t="e" cm="1">
        <f t="array" ref="AT7">INDEX('Data Insert'!AI5:CD35,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U7" t="e" cm="1">
        <f t="array" ref="AU7">INDEX('Data Insert'!AJ5:CE35,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V7" t="e" cm="1">
        <f t="array" ref="AV7">INDEX('Data Insert'!AK5:CF35, MATCH(1, (Differences!$A7='Data Insert'!$A$5:$A$35)*(Differences!$B7='Data Insert'!$B$5:$B$35)*(Differences!$C7='Data Insert'!$C$5:$C$35)*(Differences!$D7='Data Insert'!$D$5:$D$35)*(Differences!$E7='Data Insert'!$E$5:$E$35), 0), 6)</f>
        <v>#N/A</v>
      </c>
      <c r="AW7" t="e" cm="1">
        <f t="array" ref="AW7">INDEX('Data Insert'!AL5:CG35, MATCH(1, (Differences!$A7='Data Insert'!$A$5:$A$35)*(Differences!$B7='Data Insert'!$B$5:$B$35)*(Differences!$C7='Data Insert'!$C$5:$C$35)*(Differences!$D7='Data Insert'!$D$5:$D$35)*(Differences!$E7='Data Insert'!$E$5:$E$35), 0), 6)</f>
        <v>#N/A</v>
      </c>
    </row>
  </sheetData>
  <mergeCells count="20">
    <mergeCell ref="Q3:R3"/>
    <mergeCell ref="A1:C1"/>
    <mergeCell ref="F2:H2"/>
    <mergeCell ref="I2:L2"/>
    <mergeCell ref="M2:Y2"/>
    <mergeCell ref="G3:H3"/>
    <mergeCell ref="I3:J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AG2:AJ2"/>
    <mergeCell ref="AM2:AU2"/>
    <mergeCell ref="AM3:AN3"/>
    <mergeCell ref="AO3:AP3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747CE72-F43B-471B-BC68-1DD05D53C5C5}">
          <x14:formula1>
            <xm:f>'Data Insert'!$A$5:$A$35</xm:f>
          </x14:formula1>
          <xm:sqref>A6:A7</xm:sqref>
        </x14:dataValidation>
        <x14:dataValidation type="list" allowBlank="1" showInputMessage="1" showErrorMessage="1" xr:uid="{9FF510F6-CB5C-4CB7-ACC6-BFA7DA9F49F8}">
          <x14:formula1>
            <xm:f>'Data Insert'!$B$5:$B$35</xm:f>
          </x14:formula1>
          <xm:sqref>B6:B7</xm:sqref>
        </x14:dataValidation>
        <x14:dataValidation type="list" allowBlank="1" showInputMessage="1" showErrorMessage="1" xr:uid="{CA3B6D39-ED29-4299-8D02-336B24686C78}">
          <x14:formula1>
            <xm:f>'Data Insert'!$C$5:$C$35</xm:f>
          </x14:formula1>
          <xm:sqref>C6:C7</xm:sqref>
        </x14:dataValidation>
        <x14:dataValidation type="list" allowBlank="1" showInputMessage="1" showErrorMessage="1" xr:uid="{FBB2E6F9-B4D9-4E3A-BDDB-A796AD28CACB}">
          <x14:formula1>
            <xm:f>'Data Insert'!$D$5:$D$35</xm:f>
          </x14:formula1>
          <xm:sqref>D6:D7</xm:sqref>
        </x14:dataValidation>
        <x14:dataValidation type="list" allowBlank="1" showInputMessage="1" showErrorMessage="1" xr:uid="{C35C6804-53FE-4F70-A120-E4B86C976C25}">
          <x14:formula1>
            <xm:f>'Data Insert'!$E$5:$E$35</xm:f>
          </x14:formula1>
          <xm:sqref>E6:E7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2D5-94C4-474C-8160-83663DD06F4F}">
  <dimension ref="A1:G8"/>
  <sheetViews>
    <sheetView workbookViewId="0">
      <selection activeCell="D8" sqref="D8"/>
    </sheetView>
  </sheetViews>
  <sheetFormatPr defaultRowHeight="15" x14ac:dyDescent="0.25"/>
  <cols>
    <col min="1" max="1" width="9.7109375" bestFit="1" customWidth="1"/>
    <col min="3" max="3" width="11.28515625" bestFit="1" customWidth="1"/>
    <col min="4" max="5" width="10.140625" bestFit="1" customWidth="1"/>
    <col min="7" max="7" width="11.28515625" bestFit="1" customWidth="1"/>
  </cols>
  <sheetData>
    <row r="1" spans="1:7" x14ac:dyDescent="0.25">
      <c r="A1" t="s">
        <v>34</v>
      </c>
      <c r="B1" t="s">
        <v>3</v>
      </c>
      <c r="C1" t="s">
        <v>48</v>
      </c>
      <c r="D1" t="s">
        <v>38</v>
      </c>
      <c r="E1" t="s">
        <v>42</v>
      </c>
      <c r="F1" t="s">
        <v>16</v>
      </c>
      <c r="G1" t="s">
        <v>47</v>
      </c>
    </row>
    <row r="3" spans="1:7" x14ac:dyDescent="0.25">
      <c r="A3" t="s">
        <v>33</v>
      </c>
      <c r="B3" t="s">
        <v>36</v>
      </c>
      <c r="C3" t="s">
        <v>49</v>
      </c>
      <c r="D3" t="s">
        <v>74</v>
      </c>
      <c r="E3" t="s">
        <v>43</v>
      </c>
      <c r="F3">
        <v>39.4</v>
      </c>
      <c r="G3" t="s">
        <v>77</v>
      </c>
    </row>
    <row r="4" spans="1:7" x14ac:dyDescent="0.25">
      <c r="A4" t="s">
        <v>35</v>
      </c>
      <c r="B4" t="s">
        <v>37</v>
      </c>
      <c r="C4" t="s">
        <v>50</v>
      </c>
      <c r="D4" t="s">
        <v>75</v>
      </c>
      <c r="E4" t="s">
        <v>44</v>
      </c>
      <c r="F4">
        <v>78.8</v>
      </c>
      <c r="G4" t="s">
        <v>78</v>
      </c>
    </row>
    <row r="5" spans="1:7" x14ac:dyDescent="0.25">
      <c r="C5" t="s">
        <v>51</v>
      </c>
      <c r="D5" t="s">
        <v>76</v>
      </c>
      <c r="E5" t="s">
        <v>45</v>
      </c>
      <c r="F5">
        <v>118.2</v>
      </c>
      <c r="G5" t="s">
        <v>79</v>
      </c>
    </row>
    <row r="6" spans="1:7" x14ac:dyDescent="0.25">
      <c r="C6" t="s">
        <v>52</v>
      </c>
      <c r="D6" t="s">
        <v>96</v>
      </c>
      <c r="E6" t="s">
        <v>46</v>
      </c>
      <c r="G6" t="s">
        <v>80</v>
      </c>
    </row>
    <row r="7" spans="1:7" x14ac:dyDescent="0.25">
      <c r="C7" t="s">
        <v>53</v>
      </c>
      <c r="D7" t="s">
        <v>97</v>
      </c>
    </row>
    <row r="8" spans="1:7" x14ac:dyDescent="0.25">
      <c r="C8" t="s">
        <v>82</v>
      </c>
      <c r="D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 Insert</vt:lpstr>
      <vt:lpstr>Differences</vt:lpstr>
      <vt:lpstr>Options for 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Vello</dc:creator>
  <cp:lastModifiedBy>Massimiliano Lavarini</cp:lastModifiedBy>
  <dcterms:created xsi:type="dcterms:W3CDTF">2023-07-26T12:44:54Z</dcterms:created>
  <dcterms:modified xsi:type="dcterms:W3CDTF">2024-03-20T11:34:42Z</dcterms:modified>
</cp:coreProperties>
</file>