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ivshuba\Desktop\"/>
    </mc:Choice>
  </mc:AlternateContent>
  <xr:revisionPtr revIDLastSave="0" documentId="13_ncr:1_{6236CA2E-AE93-4719-9351-62A3D196AF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1 вкладка 28.08" sheetId="11" r:id="rId1"/>
    <sheet name="2 вкладка" sheetId="6" r:id="rId2"/>
    <sheet name=" 3 вкладка 28" sheetId="13" r:id="rId3"/>
    <sheet name="4 вкладка" sheetId="8" r:id="rId4"/>
    <sheet name="5 вкладка " sheetId="14" r:id="rId5"/>
  </sheets>
  <definedNames>
    <definedName name="_xlnm._FilterDatabase" localSheetId="0" hidden="1">' 1 вкладка 28.08'!$A$4:$B$110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8" l="1"/>
  <c r="C76" i="8"/>
  <c r="C70" i="8"/>
  <c r="C69" i="8"/>
  <c r="C68" i="8"/>
  <c r="C67" i="8"/>
  <c r="C66" i="8"/>
  <c r="C65" i="8"/>
  <c r="C64" i="8"/>
  <c r="C62" i="8"/>
  <c r="C61" i="8"/>
  <c r="C60" i="8"/>
  <c r="C59" i="8"/>
  <c r="C58" i="8"/>
  <c r="C57" i="8"/>
  <c r="C56" i="8"/>
  <c r="C54" i="8"/>
  <c r="C50" i="8"/>
  <c r="C49" i="8"/>
  <c r="C48" i="8"/>
  <c r="C47" i="8"/>
  <c r="C46" i="8"/>
  <c r="C45" i="8"/>
  <c r="C44" i="8"/>
  <c r="C43" i="8"/>
  <c r="C42" i="8"/>
  <c r="C41" i="8"/>
  <c r="C40" i="8"/>
  <c r="C39" i="8"/>
  <c r="B77" i="8" l="1"/>
  <c r="B70" i="8"/>
  <c r="B62" i="8"/>
  <c r="B54" i="8"/>
  <c r="C53" i="8" s="1"/>
  <c r="C52" i="8"/>
  <c r="B50" i="8"/>
  <c r="C34" i="8" s="1"/>
  <c r="C38" i="8"/>
  <c r="C37" i="8"/>
  <c r="C36" i="8"/>
  <c r="C35" i="8"/>
  <c r="C27" i="8"/>
  <c r="C26" i="8"/>
  <c r="C25" i="8"/>
  <c r="C24" i="8"/>
  <c r="B17" i="8"/>
  <c r="C15" i="8" s="1"/>
  <c r="G38" i="6"/>
  <c r="F38" i="6"/>
  <c r="E38" i="6"/>
  <c r="D38" i="6"/>
  <c r="C37" i="6"/>
  <c r="B37" i="6" s="1"/>
  <c r="C36" i="6"/>
  <c r="B36" i="6"/>
  <c r="C35" i="6"/>
  <c r="B35" i="6"/>
  <c r="C34" i="6"/>
  <c r="B34" i="6"/>
  <c r="C33" i="6"/>
  <c r="B33" i="6"/>
  <c r="C32" i="6"/>
  <c r="B32" i="6" s="1"/>
  <c r="C31" i="6"/>
  <c r="B31" i="6" s="1"/>
  <c r="C30" i="6"/>
  <c r="B30" i="6"/>
  <c r="C29" i="6"/>
  <c r="B29" i="6" s="1"/>
  <c r="C28" i="6"/>
  <c r="B28" i="6" s="1"/>
  <c r="C27" i="6"/>
  <c r="B27" i="6"/>
  <c r="C26" i="6"/>
  <c r="B26" i="6"/>
  <c r="C25" i="6"/>
  <c r="B25" i="6" s="1"/>
  <c r="C24" i="6"/>
  <c r="B24" i="6" s="1"/>
  <c r="C23" i="6"/>
  <c r="B23" i="6"/>
  <c r="C22" i="6"/>
  <c r="B22" i="6"/>
  <c r="C21" i="6"/>
  <c r="B21" i="6"/>
  <c r="C20" i="6"/>
  <c r="B20" i="6"/>
  <c r="C19" i="6"/>
  <c r="B19" i="6" s="1"/>
  <c r="C18" i="6"/>
  <c r="B18" i="6"/>
  <c r="C17" i="6"/>
  <c r="B17" i="6"/>
  <c r="C16" i="6"/>
  <c r="B16" i="6" s="1"/>
  <c r="C15" i="6"/>
  <c r="B15" i="6" s="1"/>
  <c r="C14" i="6"/>
  <c r="B14" i="6"/>
  <c r="C13" i="6"/>
  <c r="B13" i="6" s="1"/>
  <c r="C12" i="6"/>
  <c r="B12" i="6" s="1"/>
  <c r="C11" i="6"/>
  <c r="B11" i="6" s="1"/>
  <c r="C10" i="6"/>
  <c r="B10" i="6"/>
  <c r="C9" i="6"/>
  <c r="B9" i="6"/>
  <c r="C8" i="6"/>
  <c r="B8" i="6"/>
  <c r="C7" i="6"/>
  <c r="J30" i="13"/>
  <c r="C35" i="13"/>
  <c r="C24" i="13"/>
  <c r="B42" i="13"/>
  <c r="C41" i="13" s="1"/>
  <c r="J12" i="13"/>
  <c r="J9" i="13"/>
  <c r="B15" i="13"/>
  <c r="C11" i="13" s="1"/>
  <c r="I42" i="13"/>
  <c r="J27" i="13" s="1"/>
  <c r="I15" i="13"/>
  <c r="J13" i="13" s="1"/>
  <c r="B105" i="11"/>
  <c r="B100" i="11"/>
  <c r="B95" i="11"/>
  <c r="B90" i="11"/>
  <c r="B85" i="11"/>
  <c r="B80" i="11"/>
  <c r="B75" i="11"/>
  <c r="B65" i="11"/>
  <c r="B60" i="11"/>
  <c r="B55" i="11"/>
  <c r="B50" i="11"/>
  <c r="B45" i="11"/>
  <c r="B70" i="11"/>
  <c r="B40" i="11"/>
  <c r="B35" i="11"/>
  <c r="B30" i="11"/>
  <c r="B25" i="11"/>
  <c r="B20" i="11"/>
  <c r="B15" i="11"/>
  <c r="B10" i="11"/>
  <c r="B108" i="11"/>
  <c r="B107" i="11"/>
  <c r="B109" i="11"/>
  <c r="C38" i="6" l="1"/>
  <c r="B110" i="11"/>
  <c r="C75" i="8"/>
  <c r="C73" i="8"/>
  <c r="C72" i="8"/>
  <c r="C74" i="8"/>
  <c r="C29" i="8"/>
  <c r="C30" i="8"/>
  <c r="C31" i="8"/>
  <c r="C28" i="8"/>
  <c r="C32" i="8"/>
  <c r="C33" i="8"/>
  <c r="C16" i="8"/>
  <c r="C13" i="8"/>
  <c r="C14" i="8"/>
  <c r="C12" i="8"/>
  <c r="B7" i="6"/>
  <c r="B38" i="6" s="1"/>
  <c r="J24" i="13"/>
  <c r="J26" i="13"/>
  <c r="J38" i="13"/>
  <c r="J34" i="13"/>
  <c r="J41" i="13"/>
  <c r="J37" i="13"/>
  <c r="J33" i="13"/>
  <c r="J29" i="13"/>
  <c r="J25" i="13"/>
  <c r="J40" i="13"/>
  <c r="J36" i="13"/>
  <c r="J32" i="13"/>
  <c r="J28" i="13"/>
  <c r="J39" i="13"/>
  <c r="J35" i="13"/>
  <c r="J31" i="13"/>
  <c r="C39" i="13"/>
  <c r="C31" i="13"/>
  <c r="C27" i="13"/>
  <c r="C40" i="13"/>
  <c r="C38" i="13"/>
  <c r="C34" i="13"/>
  <c r="C30" i="13"/>
  <c r="C26" i="13"/>
  <c r="C37" i="13"/>
  <c r="C33" i="13"/>
  <c r="C29" i="13"/>
  <c r="C25" i="13"/>
  <c r="C36" i="13"/>
  <c r="C32" i="13"/>
  <c r="C28" i="13"/>
  <c r="C13" i="13"/>
  <c r="J11" i="13"/>
  <c r="C10" i="13"/>
  <c r="J10" i="13"/>
  <c r="C14" i="13"/>
  <c r="J14" i="13"/>
  <c r="C12" i="13"/>
  <c r="C9" i="13"/>
  <c r="C17" i="8" l="1"/>
  <c r="J42" i="13"/>
  <c r="C15" i="13"/>
  <c r="C42" i="13"/>
  <c r="J15" i="13"/>
</calcChain>
</file>

<file path=xl/sharedStrings.xml><?xml version="1.0" encoding="utf-8"?>
<sst xmlns="http://schemas.openxmlformats.org/spreadsheetml/2006/main" count="355" uniqueCount="158">
  <si>
    <t>прибыло</t>
  </si>
  <si>
    <t>убыло</t>
  </si>
  <si>
    <t>итого</t>
  </si>
  <si>
    <t>ст</t>
  </si>
  <si>
    <t>мр</t>
  </si>
  <si>
    <t>Лемтранс</t>
  </si>
  <si>
    <t>Рейл Лоджистик</t>
  </si>
  <si>
    <t>Аглоруда</t>
  </si>
  <si>
    <t xml:space="preserve">ст уз </t>
  </si>
  <si>
    <t>Вагон - Инвест</t>
  </si>
  <si>
    <t>остаток</t>
  </si>
  <si>
    <t>Дата</t>
  </si>
  <si>
    <t>Среднемесячный остаток</t>
  </si>
  <si>
    <t>было</t>
  </si>
  <si>
    <t>МТ</t>
  </si>
  <si>
    <t>Авангард</t>
  </si>
  <si>
    <t>Евролоджистик</t>
  </si>
  <si>
    <t>МТО</t>
  </si>
  <si>
    <t>ЦГЛ</t>
  </si>
  <si>
    <t>Техностил</t>
  </si>
  <si>
    <t>ДТЛК</t>
  </si>
  <si>
    <t>БГС Рейл</t>
  </si>
  <si>
    <t>Прочие</t>
  </si>
  <si>
    <t>АМКР (ПВ + ЦС)</t>
  </si>
  <si>
    <t>Фильтр по дате :</t>
  </si>
  <si>
    <t>2. Ж.д. сутки - отчет формируется на выбранные сутки на 20:00  ( например выбрали сутки 10.05.2023 - отчет сформировался на 10.05.2023 20:00)</t>
  </si>
  <si>
    <t>4. Произвольный выбор - в календаре выбираем дату и время . Отчет формируется на заданную дату</t>
  </si>
  <si>
    <t>Оператор</t>
  </si>
  <si>
    <t>3. Календарные сутки - отчет формируется на выбранные сутки на 23:59  ( например выбрали сутки 20.05.2023 - отчет сформировался на 20.05.2023 23:59)</t>
  </si>
  <si>
    <t>ЦТЛ</t>
  </si>
  <si>
    <t>1 вкладка - Оператор</t>
  </si>
  <si>
    <t>Отчет формируется по операторам</t>
  </si>
  <si>
    <t>Арендованные  цистерны</t>
  </si>
  <si>
    <t xml:space="preserve">ИТОГО : </t>
  </si>
  <si>
    <t>2 вкладка - ИТОГ</t>
  </si>
  <si>
    <t xml:space="preserve">1. Добавить - Текущая дата. При  выборке  данного фильтра формируется массив на текущую дату и время </t>
  </si>
  <si>
    <t>3 вкладка - Разметка</t>
  </si>
  <si>
    <t xml:space="preserve">Делим поле на 4 части </t>
  </si>
  <si>
    <t xml:space="preserve">Кол-во </t>
  </si>
  <si>
    <t>Разметка по прибытию</t>
  </si>
  <si>
    <t>%</t>
  </si>
  <si>
    <t>Выстроить по убыванию</t>
  </si>
  <si>
    <t xml:space="preserve">Разметка текущая </t>
  </si>
  <si>
    <t xml:space="preserve">В верхней части указываем общее количество вагонов </t>
  </si>
  <si>
    <t>В нижней части разбиваем по операторам</t>
  </si>
  <si>
    <t>РЛ</t>
  </si>
  <si>
    <t>Кол-во ваг</t>
  </si>
  <si>
    <t>ДАННЫЕ РАЗМЕТКА ПО ПРИБЫТИЮ</t>
  </si>
  <si>
    <t>ДАННЫЕ РАЗМЕТКА ТЕКУЩАЯ</t>
  </si>
  <si>
    <t>АМКР</t>
  </si>
  <si>
    <t>Делим экран на две части</t>
  </si>
  <si>
    <t>Род вагона</t>
  </si>
  <si>
    <t>ПВ</t>
  </si>
  <si>
    <t>ЦС</t>
  </si>
  <si>
    <t>В нижней части разбиваем по станциям</t>
  </si>
  <si>
    <t>Станция</t>
  </si>
  <si>
    <t>Прокатная</t>
  </si>
  <si>
    <t>Южная</t>
  </si>
  <si>
    <t>Коксовая</t>
  </si>
  <si>
    <t>Аглофабрика ГД</t>
  </si>
  <si>
    <t>4 вкладка - Род  вагона</t>
  </si>
  <si>
    <t>5 вкладка - Станция отправления</t>
  </si>
  <si>
    <t>Отчет формируется по станции отправления и роду грза.</t>
  </si>
  <si>
    <t>При выборе в фильтрах "Разметка по ПРИБ", " Разметка текущ", "Оператор"  - отчет формируется по заданным  параметрам</t>
  </si>
  <si>
    <t>При выборе в фильтрах "Род вагона", " Станция нахождения", "Оператор"  - отчет формируется по заданным  параметрам</t>
  </si>
  <si>
    <t>При выборе в фильтре "Оператор" , "Станции отправления", "Груз ПРИБ" - отчет формируется по заданным параметрам</t>
  </si>
  <si>
    <t>Денди</t>
  </si>
  <si>
    <t>ЕЛТ</t>
  </si>
  <si>
    <t>КТЛ</t>
  </si>
  <si>
    <t>УЭТ</t>
  </si>
  <si>
    <t>ИКС Рейл</t>
  </si>
  <si>
    <t>Вагон - Инвест ОД</t>
  </si>
  <si>
    <t xml:space="preserve">сс уз </t>
  </si>
  <si>
    <t xml:space="preserve">т.гр </t>
  </si>
  <si>
    <t>сс</t>
  </si>
  <si>
    <t>Оператор Рейл Лоджистик</t>
  </si>
  <si>
    <t>сс.</t>
  </si>
  <si>
    <t>ИТОГО сс.</t>
  </si>
  <si>
    <t>ВИ</t>
  </si>
  <si>
    <t>ПР</t>
  </si>
  <si>
    <t>cc.</t>
  </si>
  <si>
    <t>ИТОГО cc.</t>
  </si>
  <si>
    <t>Апостолово</t>
  </si>
  <si>
    <t>Вагоны из/в ремонт</t>
  </si>
  <si>
    <t>Блакитное</t>
  </si>
  <si>
    <t>Известняк для флюсования</t>
  </si>
  <si>
    <t>Брэтушень</t>
  </si>
  <si>
    <t>Губиниха</t>
  </si>
  <si>
    <t>Вагоны порожние</t>
  </si>
  <si>
    <t>Еперешке</t>
  </si>
  <si>
    <t>Максимовка-Тернопольская</t>
  </si>
  <si>
    <t>Негин</t>
  </si>
  <si>
    <t>Незалежна</t>
  </si>
  <si>
    <t>Нижнеднепровск</t>
  </si>
  <si>
    <t>Никополь</t>
  </si>
  <si>
    <t>Одесса-Застава I</t>
  </si>
  <si>
    <t>Пятихатки</t>
  </si>
  <si>
    <t>СЛАВКОВ ЛХС</t>
  </si>
  <si>
    <t>Мелочь коксовая</t>
  </si>
  <si>
    <t>Тритузная</t>
  </si>
  <si>
    <t>Удачная</t>
  </si>
  <si>
    <t>Концентрат угольный</t>
  </si>
  <si>
    <t>Чиерна над Тисоу</t>
  </si>
  <si>
    <t>Шебелинка</t>
  </si>
  <si>
    <t>Шмаково</t>
  </si>
  <si>
    <t>Руда железная доменная</t>
  </si>
  <si>
    <t>Общий итог</t>
  </si>
  <si>
    <t>Итого по станции</t>
  </si>
  <si>
    <t>Станция отправления</t>
  </si>
  <si>
    <t>Род груза</t>
  </si>
  <si>
    <t>Кол-во</t>
  </si>
  <si>
    <t>БГСРКарго</t>
  </si>
  <si>
    <t>ВИ-Одесса</t>
  </si>
  <si>
    <t>ІКС РЛ</t>
  </si>
  <si>
    <t>ЛЕМ</t>
  </si>
  <si>
    <t>Техностил Груп</t>
  </si>
  <si>
    <t xml:space="preserve">Справка о среднемесячном остатке вагонов на подъездном пути </t>
  </si>
  <si>
    <t>за август 2023 года</t>
  </si>
  <si>
    <t xml:space="preserve">Остаток вагонов по КИСу </t>
  </si>
  <si>
    <t xml:space="preserve">ВСЕГО: платных вагонов по КИСу </t>
  </si>
  <si>
    <t xml:space="preserve">СОГЛАСНО ДОГОВОРНЫХ УСЛОВИЙ </t>
  </si>
  <si>
    <t xml:space="preserve">ВСЕГО: б/оплатные </t>
  </si>
  <si>
    <t>ВСЕГО: вагоны АМКР (цистерны)</t>
  </si>
  <si>
    <t>платные: ЦТЛ</t>
  </si>
  <si>
    <t>письма операторов с ПЗП=0</t>
  </si>
  <si>
    <t>ЦССН</t>
  </si>
  <si>
    <t>ЦСТН</t>
  </si>
  <si>
    <t>ЦМВ</t>
  </si>
  <si>
    <t>Аглофабрика</t>
  </si>
  <si>
    <t>Бункерная</t>
  </si>
  <si>
    <t>ВП</t>
  </si>
  <si>
    <t>ВР</t>
  </si>
  <si>
    <t>ВС</t>
  </si>
  <si>
    <t>Доменная</t>
  </si>
  <si>
    <t>Копровая-1</t>
  </si>
  <si>
    <t>Копровая-2</t>
  </si>
  <si>
    <t>Металлургическая</t>
  </si>
  <si>
    <t xml:space="preserve">Новобункерная </t>
  </si>
  <si>
    <t>Новодоменная</t>
  </si>
  <si>
    <t>Прокатная-2</t>
  </si>
  <si>
    <t>Промежуточная</t>
  </si>
  <si>
    <t>Промышленная</t>
  </si>
  <si>
    <t>Промышленная ГД</t>
  </si>
  <si>
    <t>Разливочная</t>
  </si>
  <si>
    <t>Складская</t>
  </si>
  <si>
    <t>Стальная-2</t>
  </si>
  <si>
    <t>Шихтовая</t>
  </si>
  <si>
    <t>Южная ГД</t>
  </si>
  <si>
    <t>Пустые</t>
  </si>
  <si>
    <t>?</t>
  </si>
  <si>
    <t>ИТОГО ПВ</t>
  </si>
  <si>
    <t>ИТОГО ЦМВ</t>
  </si>
  <si>
    <t>ИТОГО ЦС</t>
  </si>
  <si>
    <t>ИТОГО ЦССН</t>
  </si>
  <si>
    <t>Прмышленная</t>
  </si>
  <si>
    <t>ИТОГО ЦСТН</t>
  </si>
  <si>
    <t>отчет на 20:00 28.08.2023</t>
  </si>
  <si>
    <t>пока АМКР не сверяем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</si>
</sst>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0"/>
      <color theme="1"/>
      <name val="Calibri"/>
      <family val="2"/>
      <charset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/>
    <xf numFmtId="0" fontId="0" fillId="2" borderId="0" xfId="0" applyFill="1"/>
    <xf numFmtId="0" fontId="0" fillId="3" borderId="4" xfId="0" applyFill="1" applyBorder="1"/>
    <xf numFmtId="0" fontId="0" fillId="4" borderId="0" xfId="0" applyFill="1"/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0" fillId="0" borderId="4" xfId="0" applyBorder="1" applyAlignment="1">
      <alignment horizontal="left"/>
    </xf>
    <xf numFmtId="0" fontId="0" fillId="5" borderId="4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8" fillId="4" borderId="0" xfId="0" applyFont="1" applyFill="1"/>
    <xf numFmtId="0" fontId="6" fillId="4" borderId="0" xfId="0" applyFont="1" applyFill="1"/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7" borderId="4" xfId="0" applyFont="1" applyFill="1" applyBorder="1"/>
    <xf numFmtId="164" fontId="0" fillId="7" borderId="4" xfId="0" applyNumberFormat="1" applyFill="1" applyBorder="1"/>
    <xf numFmtId="164" fontId="0" fillId="8" borderId="4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/>
    <xf numFmtId="0" fontId="1" fillId="0" borderId="4" xfId="0" applyFont="1" applyBorder="1"/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4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11" borderId="2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11" borderId="22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1" fontId="4" fillId="0" borderId="2" xfId="0" applyNumberFormat="1" applyFont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0" fontId="0" fillId="13" borderId="4" xfId="0" applyFill="1" applyBorder="1"/>
    <xf numFmtId="0" fontId="0" fillId="14" borderId="4" xfId="0" applyFill="1" applyBorder="1" applyAlignment="1">
      <alignment vertical="top"/>
    </xf>
    <xf numFmtId="164" fontId="0" fillId="0" borderId="4" xfId="0" applyNumberFormat="1" applyBorder="1"/>
    <xf numFmtId="164" fontId="0" fillId="13" borderId="4" xfId="0" applyNumberFormat="1" applyFill="1" applyBorder="1"/>
    <xf numFmtId="164" fontId="0" fillId="14" borderId="4" xfId="0" applyNumberFormat="1" applyFill="1" applyBorder="1" applyAlignment="1">
      <alignment vertical="top"/>
    </xf>
    <xf numFmtId="2" fontId="0" fillId="0" borderId="4" xfId="0" applyNumberFormat="1" applyBorder="1"/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5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6" fillId="2" borderId="0" xfId="0" applyFont="1" applyFill="1"/>
    <xf numFmtId="0" fontId="2" fillId="0" borderId="2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BFFFF"/>
      <color rgb="FFFABEC5"/>
      <color rgb="FFF5EBFF"/>
      <color rgb="FFF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0</xdr:rowOff>
    </xdr:from>
    <xdr:to>
      <xdr:col>14</xdr:col>
      <xdr:colOff>38100</xdr:colOff>
      <xdr:row>19</xdr:row>
      <xdr:rowOff>0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657E3B86-3909-4C79-9252-E033AFADA675}"/>
            </a:ext>
          </a:extLst>
        </xdr:cNvPr>
        <xdr:cNvCxnSpPr/>
      </xdr:nvCxnSpPr>
      <xdr:spPr>
        <a:xfrm>
          <a:off x="57150" y="3971925"/>
          <a:ext cx="1028700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7</xdr:row>
      <xdr:rowOff>66675</xdr:rowOff>
    </xdr:from>
    <xdr:to>
      <xdr:col>6</xdr:col>
      <xdr:colOff>9525</xdr:colOff>
      <xdr:row>52</xdr:row>
      <xdr:rowOff>19050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52D4E096-CF3B-4622-9C14-F60D5458AEAB}"/>
            </a:ext>
          </a:extLst>
        </xdr:cNvPr>
        <xdr:cNvCxnSpPr/>
      </xdr:nvCxnSpPr>
      <xdr:spPr>
        <a:xfrm flipH="1" flipV="1">
          <a:off x="4676775" y="1447800"/>
          <a:ext cx="19050" cy="65436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76202</xdr:colOff>
      <xdr:row>7</xdr:row>
      <xdr:rowOff>85726</xdr:rowOff>
    </xdr:from>
    <xdr:to>
      <xdr:col>10</xdr:col>
      <xdr:colOff>219076</xdr:colOff>
      <xdr:row>17</xdr:row>
      <xdr:rowOff>74701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D358ADF-2129-10D8-F4C5-4ACC124D8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2" y="1466851"/>
          <a:ext cx="2581274" cy="189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57150</xdr:colOff>
      <xdr:row>18</xdr:row>
      <xdr:rowOff>123825</xdr:rowOff>
    </xdr:from>
    <xdr:to>
      <xdr:col>11</xdr:col>
      <xdr:colOff>76200</xdr:colOff>
      <xdr:row>18</xdr:row>
      <xdr:rowOff>142875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156BD39B-34E4-E3C0-E9B9-F5845B0FA74A}"/>
            </a:ext>
          </a:extLst>
        </xdr:cNvPr>
        <xdr:cNvCxnSpPr/>
      </xdr:nvCxnSpPr>
      <xdr:spPr>
        <a:xfrm>
          <a:off x="57150" y="3600450"/>
          <a:ext cx="8153400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581025</xdr:colOff>
      <xdr:row>19</xdr:row>
      <xdr:rowOff>123825</xdr:rowOff>
    </xdr:from>
    <xdr:to>
      <xdr:col>12</xdr:col>
      <xdr:colOff>285750</xdr:colOff>
      <xdr:row>32</xdr:row>
      <xdr:rowOff>48306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D9E2DF8-942F-5E6B-B489-00650F4DC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3829050"/>
          <a:ext cx="3971925" cy="2400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57</xdr:row>
      <xdr:rowOff>133350</xdr:rowOff>
    </xdr:from>
    <xdr:to>
      <xdr:col>9</xdr:col>
      <xdr:colOff>295275</xdr:colOff>
      <xdr:row>70</xdr:row>
      <xdr:rowOff>114059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F13AF0-23CA-4507-856C-2BDE1946F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848975"/>
          <a:ext cx="11001375" cy="2457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3B41-12FF-48E6-8F20-4458678CFB9A}">
  <dimension ref="A2:G110"/>
  <sheetViews>
    <sheetView tabSelected="1" workbookViewId="0">
      <selection activeCell="G26" sqref="G26"/>
    </sheetView>
  </sheetViews>
  <sheetFormatPr defaultRowHeight="15" x14ac:dyDescent="0.25"/>
  <cols>
    <col min="1" max="1" width="20.140625" customWidth="1"/>
    <col min="2" max="2" width="15.42578125" customWidth="1"/>
    <col min="3" max="3" width="11.85546875" customWidth="1"/>
  </cols>
  <sheetData>
    <row r="2" spans="1:7" ht="18.75" x14ac:dyDescent="0.3">
      <c r="A2" s="14" t="s">
        <v>30</v>
      </c>
      <c r="B2" s="5"/>
      <c r="D2" s="88" t="s">
        <v>156</v>
      </c>
      <c r="E2" s="3"/>
      <c r="F2" s="3"/>
      <c r="G2" s="3"/>
    </row>
    <row r="4" spans="1:7" x14ac:dyDescent="0.25">
      <c r="A4" t="s">
        <v>31</v>
      </c>
    </row>
    <row r="6" spans="1:7" x14ac:dyDescent="0.25">
      <c r="A6" s="63" t="s">
        <v>6</v>
      </c>
      <c r="B6" s="63"/>
    </row>
    <row r="7" spans="1:7" x14ac:dyDescent="0.25">
      <c r="A7" s="4" t="s">
        <v>13</v>
      </c>
      <c r="B7" s="4">
        <v>476</v>
      </c>
    </row>
    <row r="8" spans="1:7" ht="16.5" customHeight="1" x14ac:dyDescent="0.25">
      <c r="A8" s="4" t="s">
        <v>0</v>
      </c>
      <c r="B8" s="4">
        <v>36</v>
      </c>
    </row>
    <row r="9" spans="1:7" ht="15.75" customHeight="1" x14ac:dyDescent="0.25">
      <c r="A9" s="4" t="s">
        <v>1</v>
      </c>
      <c r="B9" s="4">
        <v>11</v>
      </c>
    </row>
    <row r="10" spans="1:7" x14ac:dyDescent="0.25">
      <c r="A10" s="4" t="s">
        <v>10</v>
      </c>
      <c r="B10" s="4">
        <f>B7+B8-B9</f>
        <v>501</v>
      </c>
    </row>
    <row r="11" spans="1:7" x14ac:dyDescent="0.25">
      <c r="A11" s="63" t="s">
        <v>5</v>
      </c>
      <c r="B11" s="63"/>
    </row>
    <row r="12" spans="1:7" x14ac:dyDescent="0.25">
      <c r="A12" s="4" t="s">
        <v>13</v>
      </c>
      <c r="B12" s="4">
        <v>48</v>
      </c>
    </row>
    <row r="13" spans="1:7" ht="15.75" customHeight="1" x14ac:dyDescent="0.25">
      <c r="A13" s="4" t="s">
        <v>0</v>
      </c>
      <c r="B13" s="4"/>
    </row>
    <row r="14" spans="1:7" ht="16.5" customHeight="1" x14ac:dyDescent="0.25">
      <c r="A14" s="4" t="s">
        <v>1</v>
      </c>
      <c r="B14" s="4">
        <v>5</v>
      </c>
    </row>
    <row r="15" spans="1:7" x14ac:dyDescent="0.25">
      <c r="A15" s="4" t="s">
        <v>10</v>
      </c>
      <c r="B15" s="4">
        <f>B12+B13-B14</f>
        <v>43</v>
      </c>
    </row>
    <row r="16" spans="1:7" x14ac:dyDescent="0.25">
      <c r="A16" s="64" t="s">
        <v>9</v>
      </c>
      <c r="B16" s="64"/>
    </row>
    <row r="17" spans="1:2" x14ac:dyDescent="0.25">
      <c r="A17" s="4" t="s">
        <v>13</v>
      </c>
      <c r="B17" s="4">
        <v>247</v>
      </c>
    </row>
    <row r="18" spans="1:2" x14ac:dyDescent="0.25">
      <c r="A18" s="4" t="s">
        <v>0</v>
      </c>
      <c r="B18" s="4">
        <v>51</v>
      </c>
    </row>
    <row r="19" spans="1:2" x14ac:dyDescent="0.25">
      <c r="A19" s="4" t="s">
        <v>1</v>
      </c>
      <c r="B19" s="4">
        <v>19</v>
      </c>
    </row>
    <row r="20" spans="1:2" x14ac:dyDescent="0.25">
      <c r="A20" s="4" t="s">
        <v>10</v>
      </c>
      <c r="B20" s="4">
        <f>B17+B18-B19</f>
        <v>279</v>
      </c>
    </row>
    <row r="21" spans="1:2" x14ac:dyDescent="0.25">
      <c r="A21" s="64" t="s">
        <v>71</v>
      </c>
      <c r="B21" s="64"/>
    </row>
    <row r="22" spans="1:2" x14ac:dyDescent="0.25">
      <c r="A22" s="4" t="s">
        <v>13</v>
      </c>
      <c r="B22" s="4">
        <v>119</v>
      </c>
    </row>
    <row r="23" spans="1:2" x14ac:dyDescent="0.25">
      <c r="A23" s="4" t="s">
        <v>0</v>
      </c>
      <c r="B23" s="4">
        <v>17</v>
      </c>
    </row>
    <row r="24" spans="1:2" x14ac:dyDescent="0.25">
      <c r="A24" s="4" t="s">
        <v>1</v>
      </c>
      <c r="B24" s="4">
        <v>5</v>
      </c>
    </row>
    <row r="25" spans="1:2" x14ac:dyDescent="0.25">
      <c r="A25" s="4" t="s">
        <v>10</v>
      </c>
      <c r="B25" s="4">
        <f>B22+B23-B24</f>
        <v>131</v>
      </c>
    </row>
    <row r="26" spans="1:2" x14ac:dyDescent="0.25">
      <c r="A26" s="64" t="s">
        <v>29</v>
      </c>
      <c r="B26" s="64"/>
    </row>
    <row r="27" spans="1:2" x14ac:dyDescent="0.25">
      <c r="A27" s="4" t="s">
        <v>13</v>
      </c>
      <c r="B27" s="4">
        <v>67</v>
      </c>
    </row>
    <row r="28" spans="1:2" x14ac:dyDescent="0.25">
      <c r="A28" s="4" t="s">
        <v>0</v>
      </c>
      <c r="B28" s="4">
        <v>6</v>
      </c>
    </row>
    <row r="29" spans="1:2" x14ac:dyDescent="0.25">
      <c r="A29" s="4" t="s">
        <v>1</v>
      </c>
      <c r="B29" s="4">
        <v>12</v>
      </c>
    </row>
    <row r="30" spans="1:2" x14ac:dyDescent="0.25">
      <c r="A30" s="4" t="s">
        <v>10</v>
      </c>
      <c r="B30" s="4">
        <f>B27+B28-B29</f>
        <v>61</v>
      </c>
    </row>
    <row r="31" spans="1:2" x14ac:dyDescent="0.25">
      <c r="A31" s="63" t="s">
        <v>14</v>
      </c>
      <c r="B31" s="63"/>
    </row>
    <row r="32" spans="1:2" x14ac:dyDescent="0.25">
      <c r="A32" s="4" t="s">
        <v>13</v>
      </c>
      <c r="B32" s="4">
        <v>1</v>
      </c>
    </row>
    <row r="33" spans="1:2" x14ac:dyDescent="0.25">
      <c r="A33" s="4" t="s">
        <v>0</v>
      </c>
      <c r="B33" s="4"/>
    </row>
    <row r="34" spans="1:2" x14ac:dyDescent="0.25">
      <c r="A34" s="4" t="s">
        <v>1</v>
      </c>
      <c r="B34" s="4"/>
    </row>
    <row r="35" spans="1:2" x14ac:dyDescent="0.25">
      <c r="A35" s="4" t="s">
        <v>10</v>
      </c>
      <c r="B35" s="4">
        <f>B32+B33-B34</f>
        <v>1</v>
      </c>
    </row>
    <row r="36" spans="1:2" x14ac:dyDescent="0.25">
      <c r="A36" s="63" t="s">
        <v>15</v>
      </c>
      <c r="B36" s="63"/>
    </row>
    <row r="37" spans="1:2" x14ac:dyDescent="0.25">
      <c r="A37" s="4" t="s">
        <v>13</v>
      </c>
      <c r="B37" s="4">
        <v>21</v>
      </c>
    </row>
    <row r="38" spans="1:2" x14ac:dyDescent="0.25">
      <c r="A38" s="4" t="s">
        <v>0</v>
      </c>
      <c r="B38" s="4">
        <v>7</v>
      </c>
    </row>
    <row r="39" spans="1:2" x14ac:dyDescent="0.25">
      <c r="A39" s="4" t="s">
        <v>1</v>
      </c>
      <c r="B39" s="4"/>
    </row>
    <row r="40" spans="1:2" x14ac:dyDescent="0.25">
      <c r="A40" s="4" t="s">
        <v>10</v>
      </c>
      <c r="B40" s="4">
        <f>B37+B38-B39</f>
        <v>28</v>
      </c>
    </row>
    <row r="41" spans="1:2" x14ac:dyDescent="0.25">
      <c r="A41" s="63" t="s">
        <v>16</v>
      </c>
      <c r="B41" s="63"/>
    </row>
    <row r="42" spans="1:2" x14ac:dyDescent="0.25">
      <c r="A42" s="4" t="s">
        <v>13</v>
      </c>
      <c r="B42" s="4">
        <v>138</v>
      </c>
    </row>
    <row r="43" spans="1:2" x14ac:dyDescent="0.25">
      <c r="A43" s="4" t="s">
        <v>0</v>
      </c>
      <c r="B43" s="4">
        <v>34</v>
      </c>
    </row>
    <row r="44" spans="1:2" x14ac:dyDescent="0.25">
      <c r="A44" s="4" t="s">
        <v>1</v>
      </c>
      <c r="B44" s="4">
        <v>8</v>
      </c>
    </row>
    <row r="45" spans="1:2" x14ac:dyDescent="0.25">
      <c r="A45" s="4" t="s">
        <v>10</v>
      </c>
      <c r="B45" s="4">
        <f>B42+B43-B44</f>
        <v>164</v>
      </c>
    </row>
    <row r="46" spans="1:2" x14ac:dyDescent="0.25">
      <c r="A46" s="63" t="s">
        <v>17</v>
      </c>
      <c r="B46" s="63"/>
    </row>
    <row r="47" spans="1:2" x14ac:dyDescent="0.25">
      <c r="A47" s="4" t="s">
        <v>13</v>
      </c>
      <c r="B47" s="4">
        <v>208</v>
      </c>
    </row>
    <row r="48" spans="1:2" x14ac:dyDescent="0.25">
      <c r="A48" s="4" t="s">
        <v>0</v>
      </c>
      <c r="B48" s="4">
        <v>47</v>
      </c>
    </row>
    <row r="49" spans="1:2" x14ac:dyDescent="0.25">
      <c r="A49" s="4" t="s">
        <v>1</v>
      </c>
      <c r="B49" s="4">
        <v>23</v>
      </c>
    </row>
    <row r="50" spans="1:2" x14ac:dyDescent="0.25">
      <c r="A50" s="4" t="s">
        <v>10</v>
      </c>
      <c r="B50" s="4">
        <f>B47+B48-B49</f>
        <v>232</v>
      </c>
    </row>
    <row r="51" spans="1:2" x14ac:dyDescent="0.25">
      <c r="A51" s="63" t="s">
        <v>18</v>
      </c>
      <c r="B51" s="63"/>
    </row>
    <row r="52" spans="1:2" x14ac:dyDescent="0.25">
      <c r="A52" s="4" t="s">
        <v>13</v>
      </c>
      <c r="B52" s="4">
        <v>12</v>
      </c>
    </row>
    <row r="53" spans="1:2" x14ac:dyDescent="0.25">
      <c r="A53" s="4" t="s">
        <v>0</v>
      </c>
      <c r="B53" s="4"/>
    </row>
    <row r="54" spans="1:2" x14ac:dyDescent="0.25">
      <c r="A54" s="4" t="s">
        <v>1</v>
      </c>
      <c r="B54" s="4">
        <v>1</v>
      </c>
    </row>
    <row r="55" spans="1:2" x14ac:dyDescent="0.25">
      <c r="A55" s="4" t="s">
        <v>10</v>
      </c>
      <c r="B55" s="4">
        <f>B52+B53-B54</f>
        <v>11</v>
      </c>
    </row>
    <row r="56" spans="1:2" x14ac:dyDescent="0.25">
      <c r="A56" s="63" t="s">
        <v>19</v>
      </c>
      <c r="B56" s="63"/>
    </row>
    <row r="57" spans="1:2" x14ac:dyDescent="0.25">
      <c r="A57" s="4" t="s">
        <v>13</v>
      </c>
      <c r="B57" s="4"/>
    </row>
    <row r="58" spans="1:2" x14ac:dyDescent="0.25">
      <c r="A58" s="4" t="s">
        <v>0</v>
      </c>
      <c r="B58" s="4">
        <v>3</v>
      </c>
    </row>
    <row r="59" spans="1:2" x14ac:dyDescent="0.25">
      <c r="A59" s="4" t="s">
        <v>1</v>
      </c>
      <c r="B59" s="4"/>
    </row>
    <row r="60" spans="1:2" x14ac:dyDescent="0.25">
      <c r="A60" s="4" t="s">
        <v>10</v>
      </c>
      <c r="B60" s="4">
        <f>B57+B58-B59</f>
        <v>3</v>
      </c>
    </row>
    <row r="61" spans="1:2" x14ac:dyDescent="0.25">
      <c r="A61" s="63" t="s">
        <v>20</v>
      </c>
      <c r="B61" s="63"/>
    </row>
    <row r="62" spans="1:2" x14ac:dyDescent="0.25">
      <c r="A62" s="4" t="s">
        <v>13</v>
      </c>
      <c r="B62" s="4">
        <v>29</v>
      </c>
    </row>
    <row r="63" spans="1:2" ht="19.5" customHeight="1" x14ac:dyDescent="0.25">
      <c r="A63" s="4" t="s">
        <v>0</v>
      </c>
      <c r="B63" s="4"/>
    </row>
    <row r="64" spans="1:2" x14ac:dyDescent="0.25">
      <c r="A64" s="4" t="s">
        <v>1</v>
      </c>
      <c r="B64" s="4">
        <v>1</v>
      </c>
    </row>
    <row r="65" spans="1:2" x14ac:dyDescent="0.25">
      <c r="A65" s="4" t="s">
        <v>10</v>
      </c>
      <c r="B65" s="4">
        <f>B62+B63-B64</f>
        <v>28</v>
      </c>
    </row>
    <row r="66" spans="1:2" x14ac:dyDescent="0.25">
      <c r="A66" s="65" t="s">
        <v>66</v>
      </c>
      <c r="B66" s="66"/>
    </row>
    <row r="67" spans="1:2" x14ac:dyDescent="0.25">
      <c r="A67" s="4" t="s">
        <v>13</v>
      </c>
      <c r="B67" s="4">
        <v>53</v>
      </c>
    </row>
    <row r="68" spans="1:2" x14ac:dyDescent="0.25">
      <c r="A68" s="4" t="s">
        <v>0</v>
      </c>
      <c r="B68" s="4"/>
    </row>
    <row r="69" spans="1:2" x14ac:dyDescent="0.25">
      <c r="A69" s="4" t="s">
        <v>1</v>
      </c>
      <c r="B69" s="4"/>
    </row>
    <row r="70" spans="1:2" x14ac:dyDescent="0.25">
      <c r="A70" s="4" t="s">
        <v>10</v>
      </c>
      <c r="B70" s="4">
        <f>B67+B68-B69</f>
        <v>53</v>
      </c>
    </row>
    <row r="71" spans="1:2" x14ac:dyDescent="0.25">
      <c r="A71" s="65" t="s">
        <v>70</v>
      </c>
      <c r="B71" s="66"/>
    </row>
    <row r="72" spans="1:2" x14ac:dyDescent="0.25">
      <c r="A72" s="4" t="s">
        <v>13</v>
      </c>
      <c r="B72" s="4">
        <v>65</v>
      </c>
    </row>
    <row r="73" spans="1:2" x14ac:dyDescent="0.25">
      <c r="A73" s="4" t="s">
        <v>0</v>
      </c>
      <c r="B73" s="4">
        <v>6</v>
      </c>
    </row>
    <row r="74" spans="1:2" x14ac:dyDescent="0.25">
      <c r="A74" s="4" t="s">
        <v>1</v>
      </c>
      <c r="B74" s="4">
        <v>17</v>
      </c>
    </row>
    <row r="75" spans="1:2" x14ac:dyDescent="0.25">
      <c r="A75" s="4" t="s">
        <v>10</v>
      </c>
      <c r="B75" s="4">
        <f>B72+B73-B74</f>
        <v>54</v>
      </c>
    </row>
    <row r="76" spans="1:2" x14ac:dyDescent="0.25">
      <c r="A76" s="65" t="s">
        <v>68</v>
      </c>
      <c r="B76" s="66"/>
    </row>
    <row r="77" spans="1:2" x14ac:dyDescent="0.25">
      <c r="A77" s="4" t="s">
        <v>13</v>
      </c>
      <c r="B77" s="4">
        <v>68</v>
      </c>
    </row>
    <row r="78" spans="1:2" x14ac:dyDescent="0.25">
      <c r="A78" s="4" t="s">
        <v>0</v>
      </c>
      <c r="B78" s="4">
        <v>1</v>
      </c>
    </row>
    <row r="79" spans="1:2" x14ac:dyDescent="0.25">
      <c r="A79" s="4" t="s">
        <v>1</v>
      </c>
      <c r="B79" s="4">
        <v>1</v>
      </c>
    </row>
    <row r="80" spans="1:2" x14ac:dyDescent="0.25">
      <c r="A80" s="4" t="s">
        <v>10</v>
      </c>
      <c r="B80" s="4">
        <f>B77+B78-B79</f>
        <v>68</v>
      </c>
    </row>
    <row r="81" spans="1:2" x14ac:dyDescent="0.25">
      <c r="A81" s="65" t="s">
        <v>69</v>
      </c>
      <c r="B81" s="66"/>
    </row>
    <row r="82" spans="1:2" x14ac:dyDescent="0.25">
      <c r="A82" s="4" t="s">
        <v>13</v>
      </c>
      <c r="B82" s="4">
        <v>9</v>
      </c>
    </row>
    <row r="83" spans="1:2" x14ac:dyDescent="0.25">
      <c r="A83" s="4" t="s">
        <v>0</v>
      </c>
      <c r="B83" s="4"/>
    </row>
    <row r="84" spans="1:2" x14ac:dyDescent="0.25">
      <c r="A84" s="4" t="s">
        <v>1</v>
      </c>
      <c r="B84" s="4">
        <v>3</v>
      </c>
    </row>
    <row r="85" spans="1:2" x14ac:dyDescent="0.25">
      <c r="A85" s="4" t="s">
        <v>10</v>
      </c>
      <c r="B85" s="4">
        <f>B82+B83-B84</f>
        <v>6</v>
      </c>
    </row>
    <row r="86" spans="1:2" x14ac:dyDescent="0.25">
      <c r="A86" s="63" t="s">
        <v>21</v>
      </c>
      <c r="B86" s="63"/>
    </row>
    <row r="87" spans="1:2" x14ac:dyDescent="0.25">
      <c r="A87" s="4" t="s">
        <v>13</v>
      </c>
      <c r="B87" s="4">
        <v>1</v>
      </c>
    </row>
    <row r="88" spans="1:2" x14ac:dyDescent="0.25">
      <c r="A88" s="4" t="s">
        <v>0</v>
      </c>
      <c r="B88" s="4"/>
    </row>
    <row r="89" spans="1:2" x14ac:dyDescent="0.25">
      <c r="A89" s="4" t="s">
        <v>1</v>
      </c>
      <c r="B89" s="4"/>
    </row>
    <row r="90" spans="1:2" x14ac:dyDescent="0.25">
      <c r="A90" s="4" t="s">
        <v>10</v>
      </c>
      <c r="B90" s="4">
        <f>B87+B88-B89</f>
        <v>1</v>
      </c>
    </row>
    <row r="91" spans="1:2" x14ac:dyDescent="0.25">
      <c r="A91" s="63" t="s">
        <v>22</v>
      </c>
      <c r="B91" s="63"/>
    </row>
    <row r="92" spans="1:2" x14ac:dyDescent="0.25">
      <c r="A92" s="4" t="s">
        <v>13</v>
      </c>
      <c r="B92" s="4">
        <v>54</v>
      </c>
    </row>
    <row r="93" spans="1:2" x14ac:dyDescent="0.25">
      <c r="A93" s="4" t="s">
        <v>0</v>
      </c>
      <c r="B93" s="4">
        <v>9</v>
      </c>
    </row>
    <row r="94" spans="1:2" x14ac:dyDescent="0.25">
      <c r="A94" s="4" t="s">
        <v>1</v>
      </c>
      <c r="B94" s="4">
        <v>4</v>
      </c>
    </row>
    <row r="95" spans="1:2" x14ac:dyDescent="0.25">
      <c r="A95" s="4" t="s">
        <v>10</v>
      </c>
      <c r="B95" s="4">
        <f>B92+B93-B94</f>
        <v>59</v>
      </c>
    </row>
    <row r="96" spans="1:2" x14ac:dyDescent="0.25">
      <c r="A96" s="63" t="s">
        <v>23</v>
      </c>
      <c r="B96" s="63"/>
    </row>
    <row r="97" spans="1:2" x14ac:dyDescent="0.25">
      <c r="A97" s="4" t="s">
        <v>13</v>
      </c>
      <c r="B97" s="4">
        <v>649</v>
      </c>
    </row>
    <row r="98" spans="1:2" x14ac:dyDescent="0.25">
      <c r="A98" s="4" t="s">
        <v>0</v>
      </c>
      <c r="B98" s="4">
        <v>16</v>
      </c>
    </row>
    <row r="99" spans="1:2" x14ac:dyDescent="0.25">
      <c r="A99" s="4" t="s">
        <v>1</v>
      </c>
      <c r="B99" s="4">
        <v>8</v>
      </c>
    </row>
    <row r="100" spans="1:2" x14ac:dyDescent="0.25">
      <c r="A100" s="4" t="s">
        <v>10</v>
      </c>
      <c r="B100" s="4">
        <f>B97+B98-B99</f>
        <v>657</v>
      </c>
    </row>
    <row r="101" spans="1:2" x14ac:dyDescent="0.25">
      <c r="A101" s="63" t="s">
        <v>32</v>
      </c>
      <c r="B101" s="63"/>
    </row>
    <row r="102" spans="1:2" x14ac:dyDescent="0.25">
      <c r="A102" s="4" t="s">
        <v>13</v>
      </c>
      <c r="B102" s="4">
        <v>73</v>
      </c>
    </row>
    <row r="103" spans="1:2" x14ac:dyDescent="0.25">
      <c r="A103" s="4" t="s">
        <v>0</v>
      </c>
      <c r="B103" s="4"/>
    </row>
    <row r="104" spans="1:2" x14ac:dyDescent="0.25">
      <c r="A104" s="4" t="s">
        <v>1</v>
      </c>
      <c r="B104" s="4"/>
    </row>
    <row r="105" spans="1:2" x14ac:dyDescent="0.25">
      <c r="A105" s="4" t="s">
        <v>10</v>
      </c>
      <c r="B105" s="4">
        <f>B102+B103-B104</f>
        <v>73</v>
      </c>
    </row>
    <row r="106" spans="1:2" x14ac:dyDescent="0.25">
      <c r="A106" s="10" t="s">
        <v>33</v>
      </c>
      <c r="B106" s="10"/>
    </row>
    <row r="107" spans="1:2" x14ac:dyDescent="0.25">
      <c r="A107" s="10" t="s">
        <v>13</v>
      </c>
      <c r="B107" s="10">
        <f>B7+B12+B17+B22+B27+B32+B37+B42+B47+B52+B62+B67+B72+B77+B82+B87+B92+B97+B102+B57</f>
        <v>2338</v>
      </c>
    </row>
    <row r="108" spans="1:2" x14ac:dyDescent="0.25">
      <c r="A108" s="10" t="s">
        <v>0</v>
      </c>
      <c r="B108" s="10">
        <f>B8+B13+B18+B23+B28+B33+B38+B43+B48+B53+B63+B68+B73+B78+B83+B88+B93+B98+B103+B58</f>
        <v>233</v>
      </c>
    </row>
    <row r="109" spans="1:2" x14ac:dyDescent="0.25">
      <c r="A109" s="10" t="s">
        <v>1</v>
      </c>
      <c r="B109" s="10">
        <f>B9+B14+B19+B24+B29+B34+B39+B44+B49+B54+B64+B69+B74+B79+B84+B89+B94+B99+B104</f>
        <v>118</v>
      </c>
    </row>
    <row r="110" spans="1:2" x14ac:dyDescent="0.25">
      <c r="A110" s="10" t="s">
        <v>10</v>
      </c>
      <c r="B110" s="10">
        <f>B10+B15+B20+B25+B30+B35+B40+B45+B50+B55+B65+B70+B75+B80+B85+B90+B95+B100+B105+B60</f>
        <v>2453</v>
      </c>
    </row>
  </sheetData>
  <autoFilter ref="A4:B110" xr:uid="{8F9E8A27-A2E6-4F2B-A164-D658C8AF4907}"/>
  <mergeCells count="20">
    <mergeCell ref="A6:B6"/>
    <mergeCell ref="A11:B11"/>
    <mergeCell ref="A16:B16"/>
    <mergeCell ref="A26:B26"/>
    <mergeCell ref="A31:B31"/>
    <mergeCell ref="A91:B91"/>
    <mergeCell ref="A96:B96"/>
    <mergeCell ref="A101:B101"/>
    <mergeCell ref="A21:B21"/>
    <mergeCell ref="A66:B66"/>
    <mergeCell ref="A71:B71"/>
    <mergeCell ref="A76:B76"/>
    <mergeCell ref="A81:B81"/>
    <mergeCell ref="A41:B41"/>
    <mergeCell ref="A46:B46"/>
    <mergeCell ref="A51:B51"/>
    <mergeCell ref="A56:B56"/>
    <mergeCell ref="A61:B61"/>
    <mergeCell ref="A86:B86"/>
    <mergeCell ref="A36:B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497C-FFF5-4ECC-94F6-035B41C4CABA}">
  <dimension ref="A1:H38"/>
  <sheetViews>
    <sheetView workbookViewId="0">
      <selection activeCell="D1" sqref="D1"/>
    </sheetView>
  </sheetViews>
  <sheetFormatPr defaultRowHeight="15" x14ac:dyDescent="0.25"/>
  <cols>
    <col min="1" max="1" width="16.28515625" customWidth="1"/>
    <col min="2" max="2" width="13.85546875" customWidth="1"/>
    <col min="3" max="3" width="14" customWidth="1"/>
    <col min="4" max="4" width="18.5703125" customWidth="1"/>
    <col min="5" max="5" width="18.28515625" customWidth="1"/>
    <col min="6" max="6" width="14" customWidth="1"/>
    <col min="7" max="7" width="14.7109375" customWidth="1"/>
    <col min="8" max="8" width="15.42578125" customWidth="1"/>
  </cols>
  <sheetData>
    <row r="1" spans="1:8" ht="18.75" x14ac:dyDescent="0.3">
      <c r="A1" s="13" t="s">
        <v>34</v>
      </c>
      <c r="B1" s="5"/>
      <c r="D1" s="88" t="s">
        <v>156</v>
      </c>
      <c r="E1" s="3"/>
    </row>
    <row r="3" spans="1:8" ht="15" customHeight="1" x14ac:dyDescent="0.25">
      <c r="A3" s="76" t="s">
        <v>116</v>
      </c>
      <c r="B3" s="76"/>
      <c r="C3" s="76"/>
      <c r="D3" s="76"/>
      <c r="E3" s="76"/>
      <c r="F3" s="76"/>
      <c r="G3" s="76"/>
    </row>
    <row r="4" spans="1:8" ht="24.75" customHeight="1" thickBot="1" x14ac:dyDescent="0.3">
      <c r="A4" s="33"/>
      <c r="B4" s="33"/>
      <c r="C4" s="67" t="s">
        <v>117</v>
      </c>
      <c r="D4" s="67"/>
      <c r="E4" s="33"/>
      <c r="F4" s="33"/>
      <c r="G4" s="33"/>
    </row>
    <row r="5" spans="1:8" x14ac:dyDescent="0.25">
      <c r="A5" s="68" t="s">
        <v>11</v>
      </c>
      <c r="B5" s="68" t="s">
        <v>118</v>
      </c>
      <c r="C5" s="68" t="s">
        <v>119</v>
      </c>
      <c r="D5" s="70" t="s">
        <v>120</v>
      </c>
      <c r="E5" s="71"/>
      <c r="F5" s="72" t="s">
        <v>121</v>
      </c>
      <c r="G5" s="74" t="s">
        <v>122</v>
      </c>
      <c r="H5" s="89" t="s">
        <v>157</v>
      </c>
    </row>
    <row r="6" spans="1:8" ht="26.25" thickBot="1" x14ac:dyDescent="0.3">
      <c r="A6" s="69"/>
      <c r="B6" s="69"/>
      <c r="C6" s="69"/>
      <c r="D6" s="34" t="s">
        <v>123</v>
      </c>
      <c r="E6" s="35" t="s">
        <v>124</v>
      </c>
      <c r="F6" s="73"/>
      <c r="G6" s="75"/>
      <c r="H6" s="89"/>
    </row>
    <row r="7" spans="1:8" x14ac:dyDescent="0.25">
      <c r="A7" s="36">
        <v>45108</v>
      </c>
      <c r="B7" s="37">
        <f>SUM(C7,F7)</f>
        <v>1318</v>
      </c>
      <c r="C7" s="37">
        <f>SUM(D7:E7)</f>
        <v>1314</v>
      </c>
      <c r="D7" s="38">
        <v>32</v>
      </c>
      <c r="E7" s="38">
        <v>1282</v>
      </c>
      <c r="F7" s="39">
        <v>4</v>
      </c>
      <c r="G7" s="40">
        <v>680</v>
      </c>
      <c r="H7" s="89"/>
    </row>
    <row r="8" spans="1:8" x14ac:dyDescent="0.25">
      <c r="A8" s="36">
        <v>45109</v>
      </c>
      <c r="B8" s="37">
        <f t="shared" ref="B8:B37" si="0">SUM(C8,F8)</f>
        <v>1460</v>
      </c>
      <c r="C8" s="37">
        <f t="shared" ref="C8:C37" si="1">SUM(D8:E8)</f>
        <v>1456</v>
      </c>
      <c r="D8" s="41">
        <v>38</v>
      </c>
      <c r="E8" s="41">
        <v>1418</v>
      </c>
      <c r="F8" s="42">
        <v>4</v>
      </c>
      <c r="G8" s="43">
        <v>702</v>
      </c>
      <c r="H8" s="89"/>
    </row>
    <row r="9" spans="1:8" x14ac:dyDescent="0.25">
      <c r="A9" s="36">
        <v>45110</v>
      </c>
      <c r="B9" s="37">
        <f t="shared" si="0"/>
        <v>1377</v>
      </c>
      <c r="C9" s="37">
        <f t="shared" si="1"/>
        <v>1374</v>
      </c>
      <c r="D9" s="41">
        <v>36</v>
      </c>
      <c r="E9" s="41">
        <v>1338</v>
      </c>
      <c r="F9" s="42">
        <v>3</v>
      </c>
      <c r="G9" s="43">
        <v>724</v>
      </c>
      <c r="H9" s="89"/>
    </row>
    <row r="10" spans="1:8" x14ac:dyDescent="0.25">
      <c r="A10" s="36">
        <v>45111</v>
      </c>
      <c r="B10" s="37">
        <f t="shared" si="0"/>
        <v>1456</v>
      </c>
      <c r="C10" s="37">
        <f t="shared" si="1"/>
        <v>1433</v>
      </c>
      <c r="D10" s="41">
        <v>42</v>
      </c>
      <c r="E10" s="41">
        <v>1391</v>
      </c>
      <c r="F10" s="42">
        <v>23</v>
      </c>
      <c r="G10" s="43">
        <v>732</v>
      </c>
      <c r="H10" s="89"/>
    </row>
    <row r="11" spans="1:8" x14ac:dyDescent="0.25">
      <c r="A11" s="36">
        <v>45112</v>
      </c>
      <c r="B11" s="37">
        <f t="shared" si="0"/>
        <v>1461</v>
      </c>
      <c r="C11" s="37">
        <f t="shared" si="1"/>
        <v>1423</v>
      </c>
      <c r="D11" s="41">
        <v>58</v>
      </c>
      <c r="E11" s="41">
        <v>1365</v>
      </c>
      <c r="F11" s="42">
        <v>38</v>
      </c>
      <c r="G11" s="43">
        <v>744</v>
      </c>
      <c r="H11" s="89"/>
    </row>
    <row r="12" spans="1:8" x14ac:dyDescent="0.25">
      <c r="A12" s="36">
        <v>45113</v>
      </c>
      <c r="B12" s="37">
        <f t="shared" si="0"/>
        <v>1388</v>
      </c>
      <c r="C12" s="37">
        <f t="shared" si="1"/>
        <v>1353</v>
      </c>
      <c r="D12" s="41">
        <v>41</v>
      </c>
      <c r="E12" s="41">
        <v>1312</v>
      </c>
      <c r="F12" s="42">
        <v>35</v>
      </c>
      <c r="G12" s="43">
        <v>737</v>
      </c>
      <c r="H12" s="89"/>
    </row>
    <row r="13" spans="1:8" x14ac:dyDescent="0.25">
      <c r="A13" s="36">
        <v>45114</v>
      </c>
      <c r="B13" s="37">
        <f t="shared" si="0"/>
        <v>1459</v>
      </c>
      <c r="C13" s="37">
        <f t="shared" si="1"/>
        <v>1440</v>
      </c>
      <c r="D13" s="41">
        <v>53</v>
      </c>
      <c r="E13" s="41">
        <v>1387</v>
      </c>
      <c r="F13" s="42">
        <v>19</v>
      </c>
      <c r="G13" s="43">
        <v>731</v>
      </c>
    </row>
    <row r="14" spans="1:8" x14ac:dyDescent="0.25">
      <c r="A14" s="36">
        <v>45115</v>
      </c>
      <c r="B14" s="37">
        <f t="shared" si="0"/>
        <v>1279</v>
      </c>
      <c r="C14" s="37">
        <f t="shared" si="1"/>
        <v>1266</v>
      </c>
      <c r="D14" s="41">
        <v>51</v>
      </c>
      <c r="E14" s="41">
        <v>1215</v>
      </c>
      <c r="F14" s="42">
        <v>13</v>
      </c>
      <c r="G14" s="43">
        <v>758</v>
      </c>
    </row>
    <row r="15" spans="1:8" x14ac:dyDescent="0.25">
      <c r="A15" s="36">
        <v>45116</v>
      </c>
      <c r="B15" s="37">
        <f t="shared" si="0"/>
        <v>1073</v>
      </c>
      <c r="C15" s="37">
        <f t="shared" si="1"/>
        <v>1071</v>
      </c>
      <c r="D15" s="41">
        <v>43</v>
      </c>
      <c r="E15" s="41">
        <v>1028</v>
      </c>
      <c r="F15" s="42">
        <v>2</v>
      </c>
      <c r="G15" s="43">
        <v>724</v>
      </c>
    </row>
    <row r="16" spans="1:8" x14ac:dyDescent="0.25">
      <c r="A16" s="36">
        <v>45117</v>
      </c>
      <c r="B16" s="37">
        <f t="shared" si="0"/>
        <v>981</v>
      </c>
      <c r="C16" s="37">
        <f t="shared" si="1"/>
        <v>976</v>
      </c>
      <c r="D16" s="41">
        <v>44</v>
      </c>
      <c r="E16" s="41">
        <v>932</v>
      </c>
      <c r="F16" s="42">
        <v>5</v>
      </c>
      <c r="G16" s="43">
        <v>716</v>
      </c>
    </row>
    <row r="17" spans="1:7" x14ac:dyDescent="0.25">
      <c r="A17" s="36">
        <v>45118</v>
      </c>
      <c r="B17" s="37">
        <f t="shared" si="0"/>
        <v>1154</v>
      </c>
      <c r="C17" s="37">
        <f t="shared" si="1"/>
        <v>1136</v>
      </c>
      <c r="D17" s="41">
        <v>34</v>
      </c>
      <c r="E17" s="41">
        <v>1102</v>
      </c>
      <c r="F17" s="42">
        <v>18</v>
      </c>
      <c r="G17" s="43">
        <v>747</v>
      </c>
    </row>
    <row r="18" spans="1:7" x14ac:dyDescent="0.25">
      <c r="A18" s="36">
        <v>45119</v>
      </c>
      <c r="B18" s="37">
        <f t="shared" si="0"/>
        <v>1277</v>
      </c>
      <c r="C18" s="37">
        <f t="shared" si="1"/>
        <v>1243</v>
      </c>
      <c r="D18" s="41">
        <v>68</v>
      </c>
      <c r="E18" s="41">
        <v>1175</v>
      </c>
      <c r="F18" s="42">
        <v>34</v>
      </c>
      <c r="G18" s="43">
        <v>734</v>
      </c>
    </row>
    <row r="19" spans="1:7" x14ac:dyDescent="0.25">
      <c r="A19" s="36">
        <v>45120</v>
      </c>
      <c r="B19" s="37">
        <f t="shared" si="0"/>
        <v>1261</v>
      </c>
      <c r="C19" s="37">
        <f t="shared" si="1"/>
        <v>1232</v>
      </c>
      <c r="D19" s="41">
        <v>54</v>
      </c>
      <c r="E19" s="41">
        <v>1178</v>
      </c>
      <c r="F19" s="42">
        <v>29</v>
      </c>
      <c r="G19" s="43">
        <v>748</v>
      </c>
    </row>
    <row r="20" spans="1:7" x14ac:dyDescent="0.25">
      <c r="A20" s="36">
        <v>45121</v>
      </c>
      <c r="B20" s="37">
        <f t="shared" si="0"/>
        <v>1198</v>
      </c>
      <c r="C20" s="37">
        <f t="shared" si="1"/>
        <v>1168</v>
      </c>
      <c r="D20" s="41">
        <v>41</v>
      </c>
      <c r="E20" s="41">
        <v>1127</v>
      </c>
      <c r="F20" s="42">
        <v>30</v>
      </c>
      <c r="G20" s="43">
        <v>746</v>
      </c>
    </row>
    <row r="21" spans="1:7" x14ac:dyDescent="0.25">
      <c r="A21" s="36">
        <v>45122</v>
      </c>
      <c r="B21" s="37">
        <f t="shared" si="0"/>
        <v>1307</v>
      </c>
      <c r="C21" s="37">
        <f t="shared" si="1"/>
        <v>1287</v>
      </c>
      <c r="D21" s="41">
        <v>62</v>
      </c>
      <c r="E21" s="41">
        <v>1225</v>
      </c>
      <c r="F21" s="42">
        <v>20</v>
      </c>
      <c r="G21" s="43">
        <v>758</v>
      </c>
    </row>
    <row r="22" spans="1:7" x14ac:dyDescent="0.25">
      <c r="A22" s="36">
        <v>45123</v>
      </c>
      <c r="B22" s="37">
        <f t="shared" si="0"/>
        <v>1282</v>
      </c>
      <c r="C22" s="37">
        <f t="shared" si="1"/>
        <v>1259</v>
      </c>
      <c r="D22" s="41">
        <v>49</v>
      </c>
      <c r="E22" s="41">
        <v>1210</v>
      </c>
      <c r="F22" s="42">
        <v>23</v>
      </c>
      <c r="G22" s="43">
        <v>744</v>
      </c>
    </row>
    <row r="23" spans="1:7" x14ac:dyDescent="0.25">
      <c r="A23" s="36">
        <v>45124</v>
      </c>
      <c r="B23" s="37">
        <f t="shared" si="0"/>
        <v>1282</v>
      </c>
      <c r="C23" s="37">
        <f t="shared" si="1"/>
        <v>1259</v>
      </c>
      <c r="D23" s="41">
        <v>47</v>
      </c>
      <c r="E23" s="41">
        <v>1212</v>
      </c>
      <c r="F23" s="42">
        <v>23</v>
      </c>
      <c r="G23" s="43">
        <v>1193</v>
      </c>
    </row>
    <row r="24" spans="1:7" x14ac:dyDescent="0.25">
      <c r="A24" s="36">
        <v>45125</v>
      </c>
      <c r="B24" s="37">
        <f t="shared" si="0"/>
        <v>1290</v>
      </c>
      <c r="C24" s="37">
        <f t="shared" si="1"/>
        <v>1282</v>
      </c>
      <c r="D24" s="41">
        <v>45</v>
      </c>
      <c r="E24" s="41">
        <v>1237</v>
      </c>
      <c r="F24" s="42">
        <v>8</v>
      </c>
      <c r="G24" s="43">
        <v>743</v>
      </c>
    </row>
    <row r="25" spans="1:7" x14ac:dyDescent="0.25">
      <c r="A25" s="36">
        <v>45126</v>
      </c>
      <c r="B25" s="37">
        <f t="shared" si="0"/>
        <v>1337</v>
      </c>
      <c r="C25" s="37">
        <f t="shared" si="1"/>
        <v>1318</v>
      </c>
      <c r="D25" s="41">
        <v>47</v>
      </c>
      <c r="E25" s="41">
        <v>1271</v>
      </c>
      <c r="F25" s="42">
        <v>19</v>
      </c>
      <c r="G25" s="43">
        <v>705</v>
      </c>
    </row>
    <row r="26" spans="1:7" x14ac:dyDescent="0.25">
      <c r="A26" s="36">
        <v>45127</v>
      </c>
      <c r="B26" s="37">
        <f t="shared" si="0"/>
        <v>1284</v>
      </c>
      <c r="C26" s="37">
        <f t="shared" si="1"/>
        <v>1270</v>
      </c>
      <c r="D26" s="41">
        <v>38</v>
      </c>
      <c r="E26" s="41">
        <v>1232</v>
      </c>
      <c r="F26" s="42">
        <v>14</v>
      </c>
      <c r="G26" s="43">
        <v>718</v>
      </c>
    </row>
    <row r="27" spans="1:7" x14ac:dyDescent="0.25">
      <c r="A27" s="36">
        <v>45128</v>
      </c>
      <c r="B27" s="37">
        <f t="shared" si="0"/>
        <v>1468</v>
      </c>
      <c r="C27" s="37">
        <f t="shared" si="1"/>
        <v>1454</v>
      </c>
      <c r="D27" s="41">
        <v>41</v>
      </c>
      <c r="E27" s="41">
        <v>1413</v>
      </c>
      <c r="F27" s="42">
        <v>14</v>
      </c>
      <c r="G27" s="43">
        <v>721</v>
      </c>
    </row>
    <row r="28" spans="1:7" x14ac:dyDescent="0.25">
      <c r="A28" s="36">
        <v>45129</v>
      </c>
      <c r="B28" s="37">
        <f t="shared" si="0"/>
        <v>1323</v>
      </c>
      <c r="C28" s="37">
        <f t="shared" si="1"/>
        <v>1313</v>
      </c>
      <c r="D28" s="41">
        <v>32</v>
      </c>
      <c r="E28" s="41">
        <v>1281</v>
      </c>
      <c r="F28" s="42">
        <v>10</v>
      </c>
      <c r="G28" s="43">
        <v>695</v>
      </c>
    </row>
    <row r="29" spans="1:7" x14ac:dyDescent="0.25">
      <c r="A29" s="36">
        <v>45130</v>
      </c>
      <c r="B29" s="37">
        <f t="shared" si="0"/>
        <v>1361</v>
      </c>
      <c r="C29" s="37">
        <f t="shared" si="1"/>
        <v>1351</v>
      </c>
      <c r="D29" s="41">
        <v>58</v>
      </c>
      <c r="E29" s="41">
        <v>1293</v>
      </c>
      <c r="F29" s="42">
        <v>10</v>
      </c>
      <c r="G29" s="43">
        <v>724</v>
      </c>
    </row>
    <row r="30" spans="1:7" x14ac:dyDescent="0.25">
      <c r="A30" s="36">
        <v>45131</v>
      </c>
      <c r="B30" s="37">
        <f t="shared" si="0"/>
        <v>1218</v>
      </c>
      <c r="C30" s="37">
        <f t="shared" si="1"/>
        <v>1216</v>
      </c>
      <c r="D30" s="41">
        <v>27</v>
      </c>
      <c r="E30" s="41">
        <v>1189</v>
      </c>
      <c r="F30" s="42">
        <v>2</v>
      </c>
      <c r="G30" s="43">
        <v>703</v>
      </c>
    </row>
    <row r="31" spans="1:7" x14ac:dyDescent="0.25">
      <c r="A31" s="36">
        <v>45132</v>
      </c>
      <c r="B31" s="37">
        <f t="shared" si="0"/>
        <v>1370</v>
      </c>
      <c r="C31" s="37">
        <f t="shared" si="1"/>
        <v>1363</v>
      </c>
      <c r="D31" s="41">
        <v>53</v>
      </c>
      <c r="E31" s="41">
        <v>1310</v>
      </c>
      <c r="F31" s="42">
        <v>7</v>
      </c>
      <c r="G31" s="43">
        <v>711</v>
      </c>
    </row>
    <row r="32" spans="1:7" x14ac:dyDescent="0.25">
      <c r="A32" s="36">
        <v>45133</v>
      </c>
      <c r="B32" s="37">
        <f t="shared" si="0"/>
        <v>1489</v>
      </c>
      <c r="C32" s="37">
        <f t="shared" si="1"/>
        <v>1458</v>
      </c>
      <c r="D32" s="41">
        <v>53</v>
      </c>
      <c r="E32" s="41">
        <v>1405</v>
      </c>
      <c r="F32" s="42">
        <v>31</v>
      </c>
      <c r="G32" s="43">
        <v>704</v>
      </c>
    </row>
    <row r="33" spans="1:7" x14ac:dyDescent="0.25">
      <c r="A33" s="36">
        <v>45134</v>
      </c>
      <c r="B33" s="37">
        <f t="shared" si="0"/>
        <v>1616</v>
      </c>
      <c r="C33" s="37">
        <f t="shared" si="1"/>
        <v>1566</v>
      </c>
      <c r="D33" s="41">
        <v>67</v>
      </c>
      <c r="E33" s="41">
        <v>1499</v>
      </c>
      <c r="F33" s="42">
        <v>50</v>
      </c>
      <c r="G33" s="43">
        <v>699</v>
      </c>
    </row>
    <row r="34" spans="1:7" x14ac:dyDescent="0.25">
      <c r="A34" s="36">
        <v>45135</v>
      </c>
      <c r="B34" s="44">
        <f t="shared" si="0"/>
        <v>1723</v>
      </c>
      <c r="C34" s="44">
        <f t="shared" si="1"/>
        <v>1668</v>
      </c>
      <c r="D34" s="45">
        <v>61</v>
      </c>
      <c r="E34" s="45">
        <v>1607</v>
      </c>
      <c r="F34" s="46">
        <v>55</v>
      </c>
      <c r="G34" s="47">
        <v>730</v>
      </c>
    </row>
    <row r="35" spans="1:7" x14ac:dyDescent="0.25">
      <c r="A35" s="36">
        <v>45136</v>
      </c>
      <c r="B35" s="37">
        <f t="shared" si="0"/>
        <v>0</v>
      </c>
      <c r="C35" s="37">
        <f t="shared" si="1"/>
        <v>0</v>
      </c>
      <c r="D35" s="41"/>
      <c r="E35" s="41"/>
      <c r="F35" s="42"/>
      <c r="G35" s="48"/>
    </row>
    <row r="36" spans="1:7" x14ac:dyDescent="0.25">
      <c r="A36" s="36">
        <v>45137</v>
      </c>
      <c r="B36" s="41">
        <f t="shared" si="0"/>
        <v>0</v>
      </c>
      <c r="C36" s="41">
        <f t="shared" si="1"/>
        <v>0</v>
      </c>
      <c r="D36" s="49"/>
      <c r="E36" s="49"/>
      <c r="F36" s="50"/>
      <c r="G36" s="6"/>
    </row>
    <row r="37" spans="1:7" ht="15.75" thickBot="1" x14ac:dyDescent="0.3">
      <c r="A37" s="36">
        <v>45138</v>
      </c>
      <c r="B37" s="49">
        <f t="shared" si="0"/>
        <v>0</v>
      </c>
      <c r="C37" s="49">
        <f t="shared" si="1"/>
        <v>0</v>
      </c>
      <c r="D37" s="51"/>
      <c r="E37" s="51"/>
      <c r="F37" s="52"/>
      <c r="G37" s="53"/>
    </row>
    <row r="38" spans="1:7" ht="30.75" thickBot="1" x14ac:dyDescent="0.3">
      <c r="A38" s="54" t="s">
        <v>12</v>
      </c>
      <c r="B38" s="55">
        <f t="shared" ref="B38:G38" si="2">SUM(B7:B37)/31</f>
        <v>1209.4193548387098</v>
      </c>
      <c r="C38" s="56">
        <f t="shared" si="2"/>
        <v>1191.9032258064517</v>
      </c>
      <c r="D38" s="55">
        <f t="shared" si="2"/>
        <v>42.41935483870968</v>
      </c>
      <c r="E38" s="55">
        <f t="shared" si="2"/>
        <v>1149.483870967742</v>
      </c>
      <c r="F38" s="56">
        <f t="shared" si="2"/>
        <v>17.516129032258064</v>
      </c>
      <c r="G38" s="55">
        <f t="shared" si="2"/>
        <v>670.0322580645161</v>
      </c>
    </row>
  </sheetData>
  <mergeCells count="9">
    <mergeCell ref="A3:G3"/>
    <mergeCell ref="H5:H12"/>
    <mergeCell ref="C4:D4"/>
    <mergeCell ref="A5:A6"/>
    <mergeCell ref="B5:B6"/>
    <mergeCell ref="C5:C6"/>
    <mergeCell ref="D5:E5"/>
    <mergeCell ref="F5:F6"/>
    <mergeCell ref="G5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1353-EB3E-4D21-ACBF-8E2EB06C1095}">
  <dimension ref="A1:O42"/>
  <sheetViews>
    <sheetView workbookViewId="0">
      <selection activeCell="F1" sqref="F1"/>
    </sheetView>
  </sheetViews>
  <sheetFormatPr defaultRowHeight="15" x14ac:dyDescent="0.25"/>
  <cols>
    <col min="1" max="1" width="13.28515625" customWidth="1"/>
    <col min="2" max="2" width="17.28515625" customWidth="1"/>
    <col min="3" max="3" width="19.140625" customWidth="1"/>
    <col min="8" max="8" width="15.28515625" customWidth="1"/>
    <col min="9" max="9" width="14.140625" customWidth="1"/>
  </cols>
  <sheetData>
    <row r="1" spans="1:15" ht="18.75" x14ac:dyDescent="0.3">
      <c r="A1" s="13" t="s">
        <v>36</v>
      </c>
      <c r="B1" s="5"/>
      <c r="C1" s="5"/>
      <c r="F1" s="88" t="s">
        <v>156</v>
      </c>
      <c r="G1" s="3"/>
      <c r="H1" s="3"/>
      <c r="O1" s="7" t="s">
        <v>24</v>
      </c>
    </row>
    <row r="2" spans="1:15" ht="18.75" x14ac:dyDescent="0.3">
      <c r="A2" s="13"/>
      <c r="B2" s="5"/>
      <c r="C2" s="5"/>
      <c r="O2" t="s">
        <v>35</v>
      </c>
    </row>
    <row r="3" spans="1:15" x14ac:dyDescent="0.25">
      <c r="C3" s="1"/>
      <c r="O3" t="s">
        <v>25</v>
      </c>
    </row>
    <row r="4" spans="1:15" ht="18.75" x14ac:dyDescent="0.3">
      <c r="A4" s="8" t="s">
        <v>37</v>
      </c>
      <c r="D4" t="s">
        <v>43</v>
      </c>
      <c r="O4" t="s">
        <v>28</v>
      </c>
    </row>
    <row r="5" spans="1:15" ht="18.75" x14ac:dyDescent="0.3">
      <c r="A5" s="8"/>
      <c r="O5" t="s">
        <v>26</v>
      </c>
    </row>
    <row r="6" spans="1:15" ht="18.75" x14ac:dyDescent="0.3">
      <c r="A6" s="80" t="s">
        <v>47</v>
      </c>
      <c r="B6" s="80"/>
      <c r="C6" s="80"/>
      <c r="D6" s="80"/>
      <c r="E6" s="80"/>
      <c r="H6" s="80" t="s">
        <v>48</v>
      </c>
      <c r="I6" s="80"/>
      <c r="J6" s="80"/>
      <c r="K6" s="80"/>
      <c r="L6" s="80"/>
    </row>
    <row r="7" spans="1:15" ht="18.75" x14ac:dyDescent="0.3">
      <c r="A7" s="28"/>
      <c r="B7" s="28"/>
      <c r="C7" s="28"/>
      <c r="D7" s="28"/>
      <c r="E7" s="28" t="s">
        <v>75</v>
      </c>
      <c r="F7" s="29"/>
      <c r="G7" s="29"/>
      <c r="H7" s="28"/>
      <c r="I7" s="28"/>
      <c r="J7" s="28"/>
      <c r="K7" s="28"/>
      <c r="L7" s="28"/>
    </row>
    <row r="8" spans="1:15" ht="54" customHeight="1" x14ac:dyDescent="0.25">
      <c r="A8" s="15" t="s">
        <v>39</v>
      </c>
      <c r="B8" s="15" t="s">
        <v>38</v>
      </c>
      <c r="C8" s="15" t="s">
        <v>40</v>
      </c>
      <c r="H8" s="15" t="s">
        <v>42</v>
      </c>
      <c r="I8" s="15" t="s">
        <v>38</v>
      </c>
      <c r="J8" s="15" t="s">
        <v>40</v>
      </c>
      <c r="O8" t="s">
        <v>63</v>
      </c>
    </row>
    <row r="9" spans="1:15" x14ac:dyDescent="0.25">
      <c r="A9" s="16" t="s">
        <v>72</v>
      </c>
      <c r="B9" s="17">
        <v>5</v>
      </c>
      <c r="C9" s="20">
        <f>B9*100/B$15</f>
        <v>0.99800399201596801</v>
      </c>
      <c r="D9" t="s">
        <v>41</v>
      </c>
      <c r="H9" s="16" t="s">
        <v>72</v>
      </c>
      <c r="I9" s="17">
        <v>5</v>
      </c>
      <c r="J9" s="20">
        <f>I9*100/I$15</f>
        <v>0.99800399201596801</v>
      </c>
      <c r="K9" t="s">
        <v>41</v>
      </c>
    </row>
    <row r="10" spans="1:15" x14ac:dyDescent="0.25">
      <c r="A10" s="16" t="s">
        <v>8</v>
      </c>
      <c r="B10" s="17">
        <v>4</v>
      </c>
      <c r="C10" s="20">
        <f t="shared" ref="C10:C14" si="0">B10*100/B$15</f>
        <v>0.79840319361277445</v>
      </c>
      <c r="H10" s="16" t="s">
        <v>8</v>
      </c>
      <c r="I10" s="17">
        <v>4</v>
      </c>
      <c r="J10" s="20">
        <f t="shared" ref="J10:J14" si="1">I10*100/I$15</f>
        <v>0.79840319361277445</v>
      </c>
    </row>
    <row r="11" spans="1:15" x14ac:dyDescent="0.25">
      <c r="A11" s="16" t="s">
        <v>74</v>
      </c>
      <c r="B11" s="17">
        <v>351</v>
      </c>
      <c r="C11" s="20">
        <f t="shared" si="0"/>
        <v>70.059880239520965</v>
      </c>
      <c r="H11" s="16" t="s">
        <v>74</v>
      </c>
      <c r="I11" s="17">
        <v>351</v>
      </c>
      <c r="J11" s="20">
        <f t="shared" si="1"/>
        <v>70.059880239520965</v>
      </c>
    </row>
    <row r="12" spans="1:15" x14ac:dyDescent="0.25">
      <c r="A12" s="16" t="s">
        <v>4</v>
      </c>
      <c r="B12" s="17">
        <v>1</v>
      </c>
      <c r="C12" s="20">
        <f t="shared" si="0"/>
        <v>0.19960079840319361</v>
      </c>
      <c r="H12" s="16" t="s">
        <v>4</v>
      </c>
      <c r="I12" s="17">
        <v>1</v>
      </c>
      <c r="J12" s="20">
        <f t="shared" si="1"/>
        <v>0.19960079840319361</v>
      </c>
    </row>
    <row r="13" spans="1:15" x14ac:dyDescent="0.25">
      <c r="A13" s="16" t="s">
        <v>3</v>
      </c>
      <c r="B13" s="17">
        <v>138</v>
      </c>
      <c r="C13" s="20">
        <f t="shared" si="0"/>
        <v>27.54491017964072</v>
      </c>
      <c r="E13" s="81"/>
      <c r="F13" s="81"/>
      <c r="H13" s="16" t="s">
        <v>3</v>
      </c>
      <c r="I13" s="17">
        <v>138</v>
      </c>
      <c r="J13" s="20">
        <f t="shared" si="1"/>
        <v>27.54491017964072</v>
      </c>
    </row>
    <row r="14" spans="1:15" x14ac:dyDescent="0.25">
      <c r="A14" s="16" t="s">
        <v>73</v>
      </c>
      <c r="B14" s="17">
        <v>2</v>
      </c>
      <c r="C14" s="20">
        <f t="shared" si="0"/>
        <v>0.39920159680638723</v>
      </c>
      <c r="E14" s="27"/>
      <c r="F14" s="27"/>
      <c r="H14" s="16" t="s">
        <v>73</v>
      </c>
      <c r="I14" s="17">
        <v>2</v>
      </c>
      <c r="J14" s="20">
        <f t="shared" si="1"/>
        <v>0.39920159680638723</v>
      </c>
    </row>
    <row r="15" spans="1:15" x14ac:dyDescent="0.25">
      <c r="A15" s="18" t="s">
        <v>2</v>
      </c>
      <c r="B15" s="19">
        <f>SUM(B9:B14)</f>
        <v>501</v>
      </c>
      <c r="C15" s="19">
        <f>SUM(C9:C14)</f>
        <v>100.00000000000001</v>
      </c>
      <c r="E15" s="81"/>
      <c r="F15" s="81"/>
      <c r="H15" s="19"/>
      <c r="I15" s="19">
        <f>SUM(I9:I14)</f>
        <v>501</v>
      </c>
      <c r="J15" s="19">
        <f>SUM(J9:J14)</f>
        <v>100.00000000000001</v>
      </c>
    </row>
    <row r="16" spans="1:15" x14ac:dyDescent="0.25">
      <c r="E16" s="27"/>
      <c r="F16" s="27"/>
    </row>
    <row r="17" spans="1:11" x14ac:dyDescent="0.25">
      <c r="E17" s="81"/>
      <c r="F17" s="81"/>
    </row>
    <row r="20" spans="1:11" x14ac:dyDescent="0.25">
      <c r="C20" t="s">
        <v>44</v>
      </c>
    </row>
    <row r="22" spans="1:11" x14ac:dyDescent="0.25">
      <c r="A22" s="26" t="s">
        <v>27</v>
      </c>
      <c r="B22" s="26" t="s">
        <v>46</v>
      </c>
      <c r="C22" s="26" t="s">
        <v>40</v>
      </c>
      <c r="H22" s="26" t="s">
        <v>27</v>
      </c>
      <c r="I22" s="26" t="s">
        <v>46</v>
      </c>
      <c r="J22" s="26" t="s">
        <v>40</v>
      </c>
    </row>
    <row r="23" spans="1:11" x14ac:dyDescent="0.25">
      <c r="A23" s="77" t="s">
        <v>76</v>
      </c>
      <c r="B23" s="78"/>
      <c r="C23" s="79"/>
      <c r="H23" s="77" t="s">
        <v>80</v>
      </c>
      <c r="I23" s="78"/>
      <c r="J23" s="79"/>
    </row>
    <row r="24" spans="1:11" x14ac:dyDescent="0.25">
      <c r="A24" s="2" t="s">
        <v>15</v>
      </c>
      <c r="B24" s="2">
        <v>28</v>
      </c>
      <c r="C24" s="21">
        <f>B24*100/B$42</f>
        <v>1.9635343618513323</v>
      </c>
      <c r="D24" t="s">
        <v>41</v>
      </c>
      <c r="H24" s="2" t="s">
        <v>15</v>
      </c>
      <c r="I24" s="12">
        <v>28</v>
      </c>
      <c r="J24" s="21">
        <f>I24*100/I$42</f>
        <v>1.9621583742116329</v>
      </c>
      <c r="K24" t="s">
        <v>41</v>
      </c>
    </row>
    <row r="25" spans="1:11" x14ac:dyDescent="0.25">
      <c r="A25" s="2" t="s">
        <v>49</v>
      </c>
      <c r="B25" s="2">
        <v>257</v>
      </c>
      <c r="C25" s="21">
        <f t="shared" ref="C25:C41" si="2">B25*100/B$42</f>
        <v>18.022440392706873</v>
      </c>
      <c r="H25" s="2" t="s">
        <v>49</v>
      </c>
      <c r="I25" s="12">
        <v>257</v>
      </c>
      <c r="J25" s="21">
        <f t="shared" ref="J25:J41" si="3">I25*100/I$42</f>
        <v>18.009810791871057</v>
      </c>
    </row>
    <row r="26" spans="1:11" x14ac:dyDescent="0.25">
      <c r="A26" s="2" t="s">
        <v>111</v>
      </c>
      <c r="B26" s="2">
        <v>1</v>
      </c>
      <c r="C26" s="21">
        <f t="shared" si="2"/>
        <v>7.0126227208976155E-2</v>
      </c>
      <c r="H26" s="2" t="s">
        <v>111</v>
      </c>
      <c r="I26" s="12">
        <v>1</v>
      </c>
      <c r="J26" s="21">
        <f t="shared" si="3"/>
        <v>7.0077084793272598E-2</v>
      </c>
    </row>
    <row r="27" spans="1:11" x14ac:dyDescent="0.25">
      <c r="A27" s="2" t="s">
        <v>78</v>
      </c>
      <c r="B27" s="2">
        <v>237</v>
      </c>
      <c r="C27" s="21">
        <f t="shared" si="2"/>
        <v>16.619915848527349</v>
      </c>
      <c r="H27" s="2" t="s">
        <v>78</v>
      </c>
      <c r="I27" s="12">
        <v>237</v>
      </c>
      <c r="J27" s="21">
        <f t="shared" si="3"/>
        <v>16.608269096005607</v>
      </c>
    </row>
    <row r="28" spans="1:11" x14ac:dyDescent="0.25">
      <c r="A28" s="2" t="s">
        <v>112</v>
      </c>
      <c r="B28" s="2">
        <v>77</v>
      </c>
      <c r="C28" s="21">
        <f t="shared" si="2"/>
        <v>5.3997194950911638</v>
      </c>
      <c r="H28" s="2" t="s">
        <v>112</v>
      </c>
      <c r="I28" s="12">
        <v>77</v>
      </c>
      <c r="J28" s="21">
        <f t="shared" si="3"/>
        <v>5.3959355290819904</v>
      </c>
    </row>
    <row r="29" spans="1:11" x14ac:dyDescent="0.25">
      <c r="A29" s="2" t="s">
        <v>66</v>
      </c>
      <c r="B29" s="2">
        <v>48</v>
      </c>
      <c r="C29" s="21">
        <f t="shared" si="2"/>
        <v>3.3660589060308554</v>
      </c>
      <c r="H29" s="2" t="s">
        <v>66</v>
      </c>
      <c r="I29" s="12">
        <v>48</v>
      </c>
      <c r="J29" s="21">
        <f t="shared" si="3"/>
        <v>3.3637000700770847</v>
      </c>
    </row>
    <row r="30" spans="1:11" x14ac:dyDescent="0.25">
      <c r="A30" s="2" t="s">
        <v>20</v>
      </c>
      <c r="B30" s="2">
        <v>29</v>
      </c>
      <c r="C30" s="21">
        <f t="shared" si="2"/>
        <v>2.0336605890603088</v>
      </c>
      <c r="H30" s="2" t="s">
        <v>20</v>
      </c>
      <c r="I30" s="12">
        <v>29</v>
      </c>
      <c r="J30" s="21">
        <f t="shared" si="3"/>
        <v>2.0322354590049052</v>
      </c>
    </row>
    <row r="31" spans="1:11" x14ac:dyDescent="0.25">
      <c r="A31" s="2" t="s">
        <v>67</v>
      </c>
      <c r="B31" s="2">
        <v>130</v>
      </c>
      <c r="C31" s="21">
        <f t="shared" si="2"/>
        <v>9.1164095371669003</v>
      </c>
      <c r="H31" s="2" t="s">
        <v>67</v>
      </c>
      <c r="I31" s="12">
        <v>130</v>
      </c>
      <c r="J31" s="21">
        <f t="shared" si="3"/>
        <v>9.1100210231254373</v>
      </c>
    </row>
    <row r="32" spans="1:11" x14ac:dyDescent="0.25">
      <c r="A32" s="2" t="s">
        <v>113</v>
      </c>
      <c r="B32" s="2">
        <v>50</v>
      </c>
      <c r="C32" s="21">
        <f t="shared" si="2"/>
        <v>3.5063113604488079</v>
      </c>
      <c r="H32" s="2" t="s">
        <v>113</v>
      </c>
      <c r="I32" s="12">
        <v>50</v>
      </c>
      <c r="J32" s="21">
        <f t="shared" si="3"/>
        <v>3.5038542396636299</v>
      </c>
    </row>
    <row r="33" spans="1:10" x14ac:dyDescent="0.25">
      <c r="A33" s="2" t="s">
        <v>68</v>
      </c>
      <c r="B33" s="2">
        <v>51</v>
      </c>
      <c r="C33" s="21">
        <f t="shared" si="2"/>
        <v>3.5764375876577841</v>
      </c>
      <c r="H33" s="2" t="s">
        <v>68</v>
      </c>
      <c r="I33" s="12">
        <v>52</v>
      </c>
      <c r="J33" s="21">
        <f t="shared" si="3"/>
        <v>3.644008409250175</v>
      </c>
    </row>
    <row r="34" spans="1:10" x14ac:dyDescent="0.25">
      <c r="A34" s="2" t="s">
        <v>114</v>
      </c>
      <c r="B34" s="2">
        <v>16</v>
      </c>
      <c r="C34" s="21">
        <f t="shared" si="2"/>
        <v>1.1220196353436185</v>
      </c>
      <c r="H34" s="2" t="s">
        <v>114</v>
      </c>
      <c r="I34" s="12">
        <v>16</v>
      </c>
      <c r="J34" s="21">
        <f t="shared" si="3"/>
        <v>1.1212333566923616</v>
      </c>
    </row>
    <row r="35" spans="1:10" x14ac:dyDescent="0.25">
      <c r="A35" s="2" t="s">
        <v>14</v>
      </c>
      <c r="B35" s="2">
        <v>1</v>
      </c>
      <c r="C35" s="21">
        <f t="shared" si="2"/>
        <v>7.0126227208976155E-2</v>
      </c>
      <c r="H35" s="2" t="s">
        <v>14</v>
      </c>
      <c r="I35" s="12">
        <v>1</v>
      </c>
      <c r="J35" s="21">
        <f t="shared" si="3"/>
        <v>7.0077084793272598E-2</v>
      </c>
    </row>
    <row r="36" spans="1:10" x14ac:dyDescent="0.25">
      <c r="A36" s="2" t="s">
        <v>17</v>
      </c>
      <c r="B36" s="2">
        <v>90</v>
      </c>
      <c r="C36" s="21">
        <f t="shared" si="2"/>
        <v>6.3113604488078545</v>
      </c>
      <c r="H36" s="2" t="s">
        <v>17</v>
      </c>
      <c r="I36" s="12">
        <v>90</v>
      </c>
      <c r="J36" s="21">
        <f t="shared" si="3"/>
        <v>6.3069376313945336</v>
      </c>
    </row>
    <row r="37" spans="1:10" x14ac:dyDescent="0.25">
      <c r="A37" s="2" t="s">
        <v>79</v>
      </c>
      <c r="B37" s="2">
        <v>37</v>
      </c>
      <c r="C37" s="21">
        <f t="shared" si="2"/>
        <v>2.594670406732118</v>
      </c>
      <c r="H37" s="2" t="s">
        <v>79</v>
      </c>
      <c r="I37" s="12">
        <v>37</v>
      </c>
      <c r="J37" s="21">
        <f t="shared" si="3"/>
        <v>2.5928521373510862</v>
      </c>
    </row>
    <row r="38" spans="1:10" x14ac:dyDescent="0.25">
      <c r="A38" s="2" t="s">
        <v>45</v>
      </c>
      <c r="B38" s="2">
        <v>351</v>
      </c>
      <c r="C38" s="21">
        <f t="shared" si="2"/>
        <v>24.614305750350631</v>
      </c>
      <c r="H38" s="2" t="s">
        <v>45</v>
      </c>
      <c r="I38" s="12">
        <v>351</v>
      </c>
      <c r="J38" s="21">
        <f t="shared" si="3"/>
        <v>24.597056762438683</v>
      </c>
    </row>
    <row r="39" spans="1:10" x14ac:dyDescent="0.25">
      <c r="A39" s="2" t="s">
        <v>115</v>
      </c>
      <c r="B39" s="2">
        <v>3</v>
      </c>
      <c r="C39" s="21">
        <f t="shared" si="2"/>
        <v>0.21037868162692847</v>
      </c>
      <c r="H39" s="2" t="s">
        <v>115</v>
      </c>
      <c r="I39" s="12">
        <v>3</v>
      </c>
      <c r="J39" s="21">
        <f t="shared" si="3"/>
        <v>0.21023125437981779</v>
      </c>
    </row>
    <row r="40" spans="1:10" x14ac:dyDescent="0.25">
      <c r="A40" s="2" t="s">
        <v>69</v>
      </c>
      <c r="B40" s="2">
        <v>4</v>
      </c>
      <c r="C40" s="21">
        <f t="shared" si="2"/>
        <v>0.28050490883590462</v>
      </c>
      <c r="H40" s="2" t="s">
        <v>69</v>
      </c>
      <c r="I40" s="12">
        <v>4</v>
      </c>
      <c r="J40" s="21">
        <f t="shared" si="3"/>
        <v>0.28030833917309039</v>
      </c>
    </row>
    <row r="41" spans="1:10" x14ac:dyDescent="0.25">
      <c r="A41" s="2" t="s">
        <v>29</v>
      </c>
      <c r="B41" s="2">
        <v>16</v>
      </c>
      <c r="C41" s="21">
        <f t="shared" si="2"/>
        <v>1.1220196353436185</v>
      </c>
      <c r="H41" s="2" t="s">
        <v>29</v>
      </c>
      <c r="I41" s="12">
        <v>16</v>
      </c>
      <c r="J41" s="21">
        <f t="shared" si="3"/>
        <v>1.1212333566923616</v>
      </c>
    </row>
    <row r="42" spans="1:10" x14ac:dyDescent="0.25">
      <c r="A42" s="23" t="s">
        <v>77</v>
      </c>
      <c r="B42" s="11">
        <f>SUM(B24:B41)</f>
        <v>1426</v>
      </c>
      <c r="C42" s="24">
        <f>SUM(C24:C41)</f>
        <v>100.00000000000003</v>
      </c>
      <c r="H42" s="23" t="s">
        <v>81</v>
      </c>
      <c r="I42" s="22">
        <f>SUM(I24:I41)</f>
        <v>1427</v>
      </c>
      <c r="J42" s="22">
        <f>SUM(J24:J41)</f>
        <v>100</v>
      </c>
    </row>
  </sheetData>
  <mergeCells count="7">
    <mergeCell ref="A23:C23"/>
    <mergeCell ref="H23:J23"/>
    <mergeCell ref="A6:E6"/>
    <mergeCell ref="H6:L6"/>
    <mergeCell ref="E13:F13"/>
    <mergeCell ref="E15:F15"/>
    <mergeCell ref="E17:F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8CA0-456C-4578-92E9-8FA2D19E8B0E}">
  <dimension ref="A1:N77"/>
  <sheetViews>
    <sheetView workbookViewId="0">
      <selection activeCell="C1" sqref="C1"/>
    </sheetView>
  </sheetViews>
  <sheetFormatPr defaultRowHeight="15" x14ac:dyDescent="0.25"/>
  <cols>
    <col min="1" max="1" width="24.7109375" customWidth="1"/>
    <col min="2" max="2" width="11.5703125" customWidth="1"/>
    <col min="3" max="3" width="12.5703125" customWidth="1"/>
  </cols>
  <sheetData>
    <row r="1" spans="1:14" ht="18.75" x14ac:dyDescent="0.3">
      <c r="A1" s="13" t="s">
        <v>60</v>
      </c>
      <c r="C1" s="88" t="s">
        <v>156</v>
      </c>
      <c r="D1" s="3"/>
      <c r="E1" s="3"/>
      <c r="N1" s="7" t="s">
        <v>24</v>
      </c>
    </row>
    <row r="2" spans="1:14" x14ac:dyDescent="0.25">
      <c r="N2" t="s">
        <v>35</v>
      </c>
    </row>
    <row r="3" spans="1:14" x14ac:dyDescent="0.25">
      <c r="N3" t="s">
        <v>25</v>
      </c>
    </row>
    <row r="4" spans="1:14" x14ac:dyDescent="0.25">
      <c r="N4" t="s">
        <v>28</v>
      </c>
    </row>
    <row r="5" spans="1:14" x14ac:dyDescent="0.25">
      <c r="N5" t="s">
        <v>26</v>
      </c>
    </row>
    <row r="8" spans="1:14" x14ac:dyDescent="0.25">
      <c r="N8" t="s">
        <v>64</v>
      </c>
    </row>
    <row r="9" spans="1:14" x14ac:dyDescent="0.25">
      <c r="A9" t="s">
        <v>50</v>
      </c>
    </row>
    <row r="11" spans="1:14" x14ac:dyDescent="0.25">
      <c r="A11" s="15" t="s">
        <v>51</v>
      </c>
      <c r="B11" s="15" t="s">
        <v>38</v>
      </c>
      <c r="C11" s="15" t="s">
        <v>40</v>
      </c>
    </row>
    <row r="12" spans="1:14" x14ac:dyDescent="0.25">
      <c r="A12" s="16" t="s">
        <v>52</v>
      </c>
      <c r="B12" s="17">
        <v>2323</v>
      </c>
      <c r="C12" s="20">
        <f>B12*100/B17</f>
        <v>94.700366897676318</v>
      </c>
      <c r="D12" t="s">
        <v>41</v>
      </c>
    </row>
    <row r="13" spans="1:14" x14ac:dyDescent="0.25">
      <c r="A13" s="16" t="s">
        <v>53</v>
      </c>
      <c r="B13" s="17">
        <v>18</v>
      </c>
      <c r="C13" s="20">
        <f>B13*100/B17</f>
        <v>0.7337953526294333</v>
      </c>
    </row>
    <row r="14" spans="1:14" x14ac:dyDescent="0.25">
      <c r="A14" s="16" t="s">
        <v>125</v>
      </c>
      <c r="B14" s="17">
        <v>22</v>
      </c>
      <c r="C14" s="20">
        <f>B14*100/B17</f>
        <v>0.89686098654708524</v>
      </c>
    </row>
    <row r="15" spans="1:14" x14ac:dyDescent="0.25">
      <c r="A15" s="16" t="s">
        <v>126</v>
      </c>
      <c r="B15" s="17">
        <v>78</v>
      </c>
      <c r="C15" s="20">
        <f>B15*100/B17</f>
        <v>3.179779861394211</v>
      </c>
    </row>
    <row r="16" spans="1:14" x14ac:dyDescent="0.25">
      <c r="A16" s="16" t="s">
        <v>127</v>
      </c>
      <c r="B16" s="17">
        <v>12</v>
      </c>
      <c r="C16" s="20">
        <f>B16*100/B17</f>
        <v>0.48919690175295555</v>
      </c>
    </row>
    <row r="17" spans="1:4" x14ac:dyDescent="0.25">
      <c r="A17" s="18" t="s">
        <v>2</v>
      </c>
      <c r="B17" s="19">
        <f>SUM(B12:B16)</f>
        <v>2453</v>
      </c>
      <c r="C17" s="25">
        <f>SUM(C12:C16)</f>
        <v>100</v>
      </c>
    </row>
    <row r="20" spans="1:4" x14ac:dyDescent="0.25">
      <c r="C20" t="s">
        <v>54</v>
      </c>
    </row>
    <row r="22" spans="1:4" x14ac:dyDescent="0.25">
      <c r="A22" s="32" t="s">
        <v>55</v>
      </c>
      <c r="B22" s="32" t="s">
        <v>46</v>
      </c>
      <c r="C22" s="32" t="s">
        <v>40</v>
      </c>
    </row>
    <row r="23" spans="1:4" x14ac:dyDescent="0.25">
      <c r="A23" s="83" t="s">
        <v>52</v>
      </c>
      <c r="B23" s="84"/>
      <c r="C23" s="85"/>
    </row>
    <row r="24" spans="1:4" x14ac:dyDescent="0.25">
      <c r="A24" s="2" t="s">
        <v>128</v>
      </c>
      <c r="B24" s="12">
        <v>1</v>
      </c>
      <c r="C24" s="21">
        <f>B24*100/B50</f>
        <v>4.3047783039173483E-2</v>
      </c>
      <c r="D24" t="s">
        <v>41</v>
      </c>
    </row>
    <row r="25" spans="1:4" x14ac:dyDescent="0.25">
      <c r="A25" s="2" t="s">
        <v>59</v>
      </c>
      <c r="B25" s="12">
        <v>67</v>
      </c>
      <c r="C25" s="21">
        <f>B25*100/B50</f>
        <v>2.8842014636246232</v>
      </c>
    </row>
    <row r="26" spans="1:4" x14ac:dyDescent="0.25">
      <c r="A26" s="2" t="s">
        <v>129</v>
      </c>
      <c r="B26" s="12">
        <v>9</v>
      </c>
      <c r="C26" s="21">
        <f>B26*100/B50</f>
        <v>0.38743004735256137</v>
      </c>
    </row>
    <row r="27" spans="1:4" x14ac:dyDescent="0.25">
      <c r="A27" s="2" t="s">
        <v>130</v>
      </c>
      <c r="B27" s="12">
        <v>420</v>
      </c>
      <c r="C27" s="21">
        <f>B27*100/B50</f>
        <v>18.080068876452863</v>
      </c>
    </row>
    <row r="28" spans="1:4" x14ac:dyDescent="0.25">
      <c r="A28" s="2" t="s">
        <v>131</v>
      </c>
      <c r="B28" s="12">
        <v>128</v>
      </c>
      <c r="C28" s="21">
        <f>B28*100/B50</f>
        <v>5.5101162290142058</v>
      </c>
    </row>
    <row r="29" spans="1:4" x14ac:dyDescent="0.25">
      <c r="A29" s="2" t="s">
        <v>132</v>
      </c>
      <c r="B29" s="12">
        <v>373</v>
      </c>
      <c r="C29" s="21">
        <f>B29*100/B50</f>
        <v>16.05682307361171</v>
      </c>
    </row>
    <row r="30" spans="1:4" x14ac:dyDescent="0.25">
      <c r="A30" s="2" t="s">
        <v>133</v>
      </c>
      <c r="B30" s="12">
        <v>1</v>
      </c>
      <c r="C30" s="21">
        <f>B30*100/B50</f>
        <v>4.3047783039173483E-2</v>
      </c>
    </row>
    <row r="31" spans="1:4" x14ac:dyDescent="0.25">
      <c r="A31" s="2" t="s">
        <v>58</v>
      </c>
      <c r="B31" s="12">
        <v>35</v>
      </c>
      <c r="C31" s="21">
        <f>B31*100/B50</f>
        <v>1.5066724063710719</v>
      </c>
    </row>
    <row r="32" spans="1:4" x14ac:dyDescent="0.25">
      <c r="A32" s="2" t="s">
        <v>134</v>
      </c>
      <c r="B32" s="12">
        <v>3</v>
      </c>
      <c r="C32" s="21">
        <f>B32*100/B50</f>
        <v>0.12914334911752046</v>
      </c>
    </row>
    <row r="33" spans="1:3" x14ac:dyDescent="0.25">
      <c r="A33" s="2" t="s">
        <v>135</v>
      </c>
      <c r="B33" s="12">
        <v>18</v>
      </c>
      <c r="C33" s="21">
        <f>B33*100/B50</f>
        <v>0.77486009470512274</v>
      </c>
    </row>
    <row r="34" spans="1:3" x14ac:dyDescent="0.25">
      <c r="A34" s="2" t="s">
        <v>136</v>
      </c>
      <c r="B34" s="12">
        <v>2</v>
      </c>
      <c r="C34" s="21">
        <f>B34*100/B50</f>
        <v>8.6095566078346966E-2</v>
      </c>
    </row>
    <row r="35" spans="1:3" x14ac:dyDescent="0.25">
      <c r="A35" s="2" t="s">
        <v>137</v>
      </c>
      <c r="B35" s="12">
        <v>460</v>
      </c>
      <c r="C35" s="21">
        <f>B35*100/B50</f>
        <v>19.801980198019802</v>
      </c>
    </row>
    <row r="36" spans="1:3" x14ac:dyDescent="0.25">
      <c r="A36" s="2" t="s">
        <v>138</v>
      </c>
      <c r="B36" s="12">
        <v>31</v>
      </c>
      <c r="C36" s="21">
        <f>B36*100/B50</f>
        <v>1.3344812742143779</v>
      </c>
    </row>
    <row r="37" spans="1:3" x14ac:dyDescent="0.25">
      <c r="A37" s="2" t="s">
        <v>56</v>
      </c>
      <c r="B37" s="12">
        <v>133</v>
      </c>
      <c r="C37" s="21">
        <f>B37*100/B50</f>
        <v>5.7253551442100727</v>
      </c>
    </row>
    <row r="38" spans="1:3" x14ac:dyDescent="0.25">
      <c r="A38" s="2" t="s">
        <v>139</v>
      </c>
      <c r="B38" s="12">
        <v>148</v>
      </c>
      <c r="C38" s="21">
        <f>B38*100/B50</f>
        <v>6.3710718897976752</v>
      </c>
    </row>
    <row r="39" spans="1:3" x14ac:dyDescent="0.25">
      <c r="A39" s="2" t="s">
        <v>140</v>
      </c>
      <c r="B39" s="12">
        <v>5</v>
      </c>
      <c r="C39" s="21">
        <f>B39*100/B50</f>
        <v>0.21523891519586741</v>
      </c>
    </row>
    <row r="40" spans="1:3" x14ac:dyDescent="0.25">
      <c r="A40" s="2" t="s">
        <v>141</v>
      </c>
      <c r="B40" s="12">
        <v>228</v>
      </c>
      <c r="C40" s="21">
        <f>B40*100/B50</f>
        <v>9.8148945329315538</v>
      </c>
    </row>
    <row r="41" spans="1:3" x14ac:dyDescent="0.25">
      <c r="A41" s="2" t="s">
        <v>142</v>
      </c>
      <c r="B41" s="12">
        <v>120</v>
      </c>
      <c r="C41" s="21">
        <f>B41*100/B50</f>
        <v>5.1657339647008182</v>
      </c>
    </row>
    <row r="42" spans="1:3" x14ac:dyDescent="0.25">
      <c r="A42" s="2" t="s">
        <v>143</v>
      </c>
      <c r="B42" s="12">
        <v>3</v>
      </c>
      <c r="C42" s="21">
        <f>B42*100/B50</f>
        <v>0.12914334911752046</v>
      </c>
    </row>
    <row r="43" spans="1:3" x14ac:dyDescent="0.25">
      <c r="A43" s="2" t="s">
        <v>144</v>
      </c>
      <c r="B43" s="12">
        <v>23</v>
      </c>
      <c r="C43" s="21">
        <f>B43*100/B50</f>
        <v>0.99009900990099009</v>
      </c>
    </row>
    <row r="44" spans="1:3" x14ac:dyDescent="0.25">
      <c r="A44" s="2" t="s">
        <v>145</v>
      </c>
      <c r="B44" s="12">
        <v>1</v>
      </c>
      <c r="C44" s="21">
        <f>B44*100/B50</f>
        <v>4.3047783039173483E-2</v>
      </c>
    </row>
    <row r="45" spans="1:3" x14ac:dyDescent="0.25">
      <c r="A45" s="2" t="s">
        <v>146</v>
      </c>
      <c r="B45" s="12">
        <v>54</v>
      </c>
      <c r="C45" s="21">
        <f>B45*100/B50</f>
        <v>2.3245802841153682</v>
      </c>
    </row>
    <row r="46" spans="1:3" x14ac:dyDescent="0.25">
      <c r="A46" s="2" t="s">
        <v>57</v>
      </c>
      <c r="B46" s="12">
        <v>23</v>
      </c>
      <c r="C46" s="21">
        <f>B46*100/B50</f>
        <v>0.99009900990099009</v>
      </c>
    </row>
    <row r="47" spans="1:3" x14ac:dyDescent="0.25">
      <c r="A47" s="2" t="s">
        <v>147</v>
      </c>
      <c r="B47" s="12">
        <v>2</v>
      </c>
      <c r="C47" s="21">
        <f>B47*100/B50</f>
        <v>8.6095566078346966E-2</v>
      </c>
    </row>
    <row r="48" spans="1:3" x14ac:dyDescent="0.25">
      <c r="A48" s="2" t="s">
        <v>148</v>
      </c>
      <c r="B48" s="12">
        <v>2</v>
      </c>
      <c r="C48" s="21">
        <f>B48*100/B50</f>
        <v>8.6095566078346966E-2</v>
      </c>
    </row>
    <row r="49" spans="1:3" x14ac:dyDescent="0.25">
      <c r="A49" s="2" t="s">
        <v>149</v>
      </c>
      <c r="B49" s="12">
        <v>33</v>
      </c>
      <c r="C49" s="21">
        <f>B49*100/B50</f>
        <v>1.420576840292725</v>
      </c>
    </row>
    <row r="50" spans="1:3" x14ac:dyDescent="0.25">
      <c r="A50" s="23" t="s">
        <v>150</v>
      </c>
      <c r="B50" s="11">
        <f>SUM(B24:B49)</f>
        <v>2323</v>
      </c>
      <c r="C50" s="24">
        <f>SUM(C24:C49)</f>
        <v>100</v>
      </c>
    </row>
    <row r="51" spans="1:3" x14ac:dyDescent="0.25">
      <c r="A51" s="83" t="s">
        <v>127</v>
      </c>
      <c r="B51" s="84"/>
      <c r="C51" s="85"/>
    </row>
    <row r="52" spans="1:3" x14ac:dyDescent="0.25">
      <c r="A52" s="9" t="s">
        <v>144</v>
      </c>
      <c r="B52" s="12">
        <v>3</v>
      </c>
      <c r="C52" s="21">
        <f>B52*100/B54</f>
        <v>25</v>
      </c>
    </row>
    <row r="53" spans="1:3" x14ac:dyDescent="0.25">
      <c r="A53" s="9" t="s">
        <v>145</v>
      </c>
      <c r="B53" s="12">
        <v>9</v>
      </c>
      <c r="C53" s="21">
        <f>B53*100/B54</f>
        <v>75</v>
      </c>
    </row>
    <row r="54" spans="1:3" x14ac:dyDescent="0.25">
      <c r="A54" s="23" t="s">
        <v>151</v>
      </c>
      <c r="B54" s="22">
        <f>SUM(B52:B53)</f>
        <v>12</v>
      </c>
      <c r="C54" s="24">
        <f>SUM(C52:C53)</f>
        <v>100</v>
      </c>
    </row>
    <row r="55" spans="1:3" x14ac:dyDescent="0.25">
      <c r="A55" s="86" t="s">
        <v>53</v>
      </c>
      <c r="B55" s="86"/>
      <c r="C55" s="86"/>
    </row>
    <row r="56" spans="1:3" x14ac:dyDescent="0.25">
      <c r="A56" s="2" t="s">
        <v>130</v>
      </c>
      <c r="B56" s="2">
        <v>7</v>
      </c>
      <c r="C56" s="59">
        <f>B56*100/B62</f>
        <v>38.888888888888886</v>
      </c>
    </row>
    <row r="57" spans="1:3" x14ac:dyDescent="0.25">
      <c r="A57" s="2" t="s">
        <v>131</v>
      </c>
      <c r="B57" s="2">
        <v>1</v>
      </c>
      <c r="C57" s="59">
        <f>B57*100/B62</f>
        <v>5.5555555555555554</v>
      </c>
    </row>
    <row r="58" spans="1:3" x14ac:dyDescent="0.25">
      <c r="A58" s="2" t="s">
        <v>132</v>
      </c>
      <c r="B58" s="2">
        <v>3</v>
      </c>
      <c r="C58" s="59">
        <f>B58*100/B62</f>
        <v>16.666666666666668</v>
      </c>
    </row>
    <row r="59" spans="1:3" x14ac:dyDescent="0.25">
      <c r="A59" s="2" t="s">
        <v>58</v>
      </c>
      <c r="B59" s="2">
        <v>5</v>
      </c>
      <c r="C59" s="59">
        <f>B59*100/B62</f>
        <v>27.777777777777779</v>
      </c>
    </row>
    <row r="60" spans="1:3" x14ac:dyDescent="0.25">
      <c r="A60" s="2" t="s">
        <v>141</v>
      </c>
      <c r="B60" s="2">
        <v>1</v>
      </c>
      <c r="C60" s="59">
        <f>B60*100/B62</f>
        <v>5.5555555555555554</v>
      </c>
    </row>
    <row r="61" spans="1:3" x14ac:dyDescent="0.25">
      <c r="A61" s="2" t="s">
        <v>148</v>
      </c>
      <c r="B61" s="2">
        <v>1</v>
      </c>
      <c r="C61" s="59">
        <f>B61*100/B62</f>
        <v>5.5555555555555554</v>
      </c>
    </row>
    <row r="62" spans="1:3" x14ac:dyDescent="0.25">
      <c r="A62" s="57" t="s">
        <v>152</v>
      </c>
      <c r="B62" s="57">
        <f>SUM(B56:B61)</f>
        <v>18</v>
      </c>
      <c r="C62" s="60">
        <f>SUM(C56:C61)</f>
        <v>100</v>
      </c>
    </row>
    <row r="63" spans="1:3" x14ac:dyDescent="0.25">
      <c r="A63" s="87" t="s">
        <v>125</v>
      </c>
      <c r="B63" s="87"/>
      <c r="C63" s="87"/>
    </row>
    <row r="64" spans="1:3" x14ac:dyDescent="0.25">
      <c r="A64" s="2" t="s">
        <v>131</v>
      </c>
      <c r="B64" s="2">
        <v>1</v>
      </c>
      <c r="C64" s="59">
        <f>B64*100/B70</f>
        <v>4.5454545454545459</v>
      </c>
    </row>
    <row r="65" spans="1:3" x14ac:dyDescent="0.25">
      <c r="A65" s="2" t="s">
        <v>132</v>
      </c>
      <c r="B65" s="2">
        <v>1</v>
      </c>
      <c r="C65" s="59">
        <f>B65*100/B70</f>
        <v>4.5454545454545459</v>
      </c>
    </row>
    <row r="66" spans="1:3" x14ac:dyDescent="0.25">
      <c r="A66" s="2" t="s">
        <v>58</v>
      </c>
      <c r="B66" s="2">
        <v>6</v>
      </c>
      <c r="C66" s="59">
        <f>B66*100/B70</f>
        <v>27.272727272727273</v>
      </c>
    </row>
    <row r="67" spans="1:3" x14ac:dyDescent="0.25">
      <c r="A67" s="2" t="s">
        <v>137</v>
      </c>
      <c r="B67" s="2">
        <v>10</v>
      </c>
      <c r="C67" s="59">
        <f>B67*100/B70</f>
        <v>45.454545454545453</v>
      </c>
    </row>
    <row r="68" spans="1:3" x14ac:dyDescent="0.25">
      <c r="A68" s="2" t="s">
        <v>146</v>
      </c>
      <c r="B68" s="2">
        <v>1</v>
      </c>
      <c r="C68" s="59">
        <f>B68*100/B70</f>
        <v>4.5454545454545459</v>
      </c>
    </row>
    <row r="69" spans="1:3" x14ac:dyDescent="0.25">
      <c r="A69" s="2" t="s">
        <v>149</v>
      </c>
      <c r="B69" s="2">
        <v>3</v>
      </c>
      <c r="C69" s="59">
        <f>B69*100/B70</f>
        <v>13.636363636363637</v>
      </c>
    </row>
    <row r="70" spans="1:3" x14ac:dyDescent="0.25">
      <c r="A70" s="58" t="s">
        <v>153</v>
      </c>
      <c r="B70" s="58">
        <f>SUM(B64:B69)</f>
        <v>22</v>
      </c>
      <c r="C70" s="61">
        <f>SUM(C64:C69)</f>
        <v>100</v>
      </c>
    </row>
    <row r="71" spans="1:3" x14ac:dyDescent="0.25">
      <c r="A71" s="82" t="s">
        <v>126</v>
      </c>
      <c r="B71" s="82"/>
      <c r="C71" s="82"/>
    </row>
    <row r="72" spans="1:3" x14ac:dyDescent="0.25">
      <c r="A72" s="2" t="s">
        <v>132</v>
      </c>
      <c r="B72" s="2">
        <v>1</v>
      </c>
      <c r="C72" s="62">
        <f>B72*100/B77</f>
        <v>1.2820512820512822</v>
      </c>
    </row>
    <row r="73" spans="1:3" x14ac:dyDescent="0.25">
      <c r="A73" s="2" t="s">
        <v>58</v>
      </c>
      <c r="B73" s="2">
        <v>60</v>
      </c>
      <c r="C73" s="62">
        <f>B73*100/B77</f>
        <v>76.92307692307692</v>
      </c>
    </row>
    <row r="74" spans="1:3" x14ac:dyDescent="0.25">
      <c r="A74" s="2" t="s">
        <v>140</v>
      </c>
      <c r="B74" s="2">
        <v>1</v>
      </c>
      <c r="C74" s="62">
        <f>B74*100/B77</f>
        <v>1.2820512820512822</v>
      </c>
    </row>
    <row r="75" spans="1:3" x14ac:dyDescent="0.25">
      <c r="A75" s="2" t="s">
        <v>154</v>
      </c>
      <c r="B75" s="2">
        <v>15</v>
      </c>
      <c r="C75" s="62">
        <f>B75*100/B77</f>
        <v>19.23076923076923</v>
      </c>
    </row>
    <row r="76" spans="1:3" x14ac:dyDescent="0.25">
      <c r="A76" s="2" t="s">
        <v>149</v>
      </c>
      <c r="B76" s="2">
        <v>1</v>
      </c>
      <c r="C76" s="62">
        <f>B76*100/B77</f>
        <v>1.2820512820512822</v>
      </c>
    </row>
    <row r="77" spans="1:3" x14ac:dyDescent="0.25">
      <c r="A77" s="57" t="s">
        <v>155</v>
      </c>
      <c r="B77" s="57">
        <f>SUM(B72:B76)</f>
        <v>78</v>
      </c>
      <c r="C77" s="57">
        <f>SUM(C72:C76)</f>
        <v>100</v>
      </c>
    </row>
  </sheetData>
  <mergeCells count="5">
    <mergeCell ref="A71:C71"/>
    <mergeCell ref="A23:C23"/>
    <mergeCell ref="A51:C51"/>
    <mergeCell ref="A55:C55"/>
    <mergeCell ref="A63:C6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C436-D98B-4D94-848A-6C077BB85235}">
  <dimension ref="A1:N45"/>
  <sheetViews>
    <sheetView topLeftCell="A19" workbookViewId="0">
      <selection activeCell="G8" sqref="G8"/>
    </sheetView>
  </sheetViews>
  <sheetFormatPr defaultRowHeight="15" x14ac:dyDescent="0.25"/>
  <cols>
    <col min="1" max="1" width="28.7109375" customWidth="1"/>
    <col min="2" max="2" width="26.28515625" bestFit="1" customWidth="1"/>
    <col min="3" max="3" width="15.85546875" customWidth="1"/>
    <col min="4" max="4" width="11.42578125" customWidth="1"/>
    <col min="8" max="8" width="27.42578125" bestFit="1" customWidth="1"/>
    <col min="9" max="9" width="27.42578125" customWidth="1"/>
    <col min="10" max="10" width="22" bestFit="1" customWidth="1"/>
  </cols>
  <sheetData>
    <row r="1" spans="1:14" ht="18.75" x14ac:dyDescent="0.3">
      <c r="A1" s="13" t="s">
        <v>61</v>
      </c>
      <c r="B1" s="5"/>
      <c r="C1" s="88" t="s">
        <v>156</v>
      </c>
      <c r="D1" s="3"/>
      <c r="E1" s="3"/>
      <c r="N1" s="7" t="s">
        <v>24</v>
      </c>
    </row>
    <row r="2" spans="1:14" x14ac:dyDescent="0.25">
      <c r="N2" t="s">
        <v>35</v>
      </c>
    </row>
    <row r="3" spans="1:14" x14ac:dyDescent="0.25">
      <c r="A3" t="s">
        <v>62</v>
      </c>
      <c r="N3" t="s">
        <v>25</v>
      </c>
    </row>
    <row r="4" spans="1:14" ht="27" customHeight="1" x14ac:dyDescent="0.25">
      <c r="A4" s="30" t="s">
        <v>75</v>
      </c>
      <c r="N4" t="s">
        <v>28</v>
      </c>
    </row>
    <row r="5" spans="1:14" ht="27" customHeight="1" x14ac:dyDescent="0.25">
      <c r="A5" s="30"/>
    </row>
    <row r="6" spans="1:14" x14ac:dyDescent="0.25">
      <c r="A6" s="2" t="s">
        <v>108</v>
      </c>
      <c r="B6" s="2" t="s">
        <v>109</v>
      </c>
      <c r="C6" s="2" t="s">
        <v>110</v>
      </c>
      <c r="D6" s="2" t="s">
        <v>40</v>
      </c>
      <c r="N6" t="s">
        <v>26</v>
      </c>
    </row>
    <row r="7" spans="1:14" x14ac:dyDescent="0.25">
      <c r="A7" s="2" t="s">
        <v>82</v>
      </c>
      <c r="B7" s="2" t="s">
        <v>83</v>
      </c>
      <c r="C7" s="2">
        <v>1</v>
      </c>
      <c r="D7" s="2"/>
    </row>
    <row r="8" spans="1:14" x14ac:dyDescent="0.25">
      <c r="A8" s="31" t="s">
        <v>107</v>
      </c>
      <c r="B8" s="2"/>
      <c r="C8" s="31">
        <v>1</v>
      </c>
      <c r="D8" s="2"/>
    </row>
    <row r="9" spans="1:14" x14ac:dyDescent="0.25">
      <c r="A9" s="2" t="s">
        <v>84</v>
      </c>
      <c r="B9" s="2" t="s">
        <v>85</v>
      </c>
      <c r="C9" s="2">
        <v>22</v>
      </c>
      <c r="D9" s="2"/>
      <c r="N9" t="s">
        <v>65</v>
      </c>
    </row>
    <row r="10" spans="1:14" x14ac:dyDescent="0.25">
      <c r="A10" s="31" t="s">
        <v>107</v>
      </c>
      <c r="B10" s="2"/>
      <c r="C10" s="31">
        <v>22</v>
      </c>
      <c r="D10" s="2"/>
    </row>
    <row r="11" spans="1:14" x14ac:dyDescent="0.25">
      <c r="A11" s="2" t="s">
        <v>86</v>
      </c>
      <c r="B11" s="2" t="s">
        <v>85</v>
      </c>
      <c r="C11" s="2">
        <v>8</v>
      </c>
      <c r="D11" s="2"/>
    </row>
    <row r="12" spans="1:14" x14ac:dyDescent="0.25">
      <c r="A12" s="31" t="s">
        <v>107</v>
      </c>
      <c r="B12" s="2"/>
      <c r="C12" s="31">
        <v>8</v>
      </c>
      <c r="D12" s="2"/>
    </row>
    <row r="13" spans="1:14" x14ac:dyDescent="0.25">
      <c r="A13" s="2" t="s">
        <v>87</v>
      </c>
      <c r="B13" s="2" t="s">
        <v>88</v>
      </c>
      <c r="C13" s="2">
        <v>11</v>
      </c>
      <c r="D13" s="2"/>
    </row>
    <row r="14" spans="1:14" x14ac:dyDescent="0.25">
      <c r="A14" s="31" t="s">
        <v>107</v>
      </c>
      <c r="B14" s="2"/>
      <c r="C14" s="31">
        <v>11</v>
      </c>
      <c r="D14" s="2"/>
    </row>
    <row r="15" spans="1:14" x14ac:dyDescent="0.25">
      <c r="A15" s="2" t="s">
        <v>89</v>
      </c>
      <c r="B15" s="2" t="s">
        <v>88</v>
      </c>
      <c r="C15" s="2">
        <v>11</v>
      </c>
      <c r="D15" s="2"/>
    </row>
    <row r="16" spans="1:14" x14ac:dyDescent="0.25">
      <c r="A16" s="31" t="s">
        <v>107</v>
      </c>
      <c r="B16" s="2"/>
      <c r="C16" s="31">
        <v>11</v>
      </c>
      <c r="D16" s="2"/>
    </row>
    <row r="17" spans="1:4" x14ac:dyDescent="0.25">
      <c r="A17" s="2" t="s">
        <v>90</v>
      </c>
      <c r="B17" s="2" t="s">
        <v>85</v>
      </c>
      <c r="C17" s="2">
        <v>4</v>
      </c>
      <c r="D17" s="2"/>
    </row>
    <row r="18" spans="1:4" x14ac:dyDescent="0.25">
      <c r="A18" s="31" t="s">
        <v>107</v>
      </c>
      <c r="B18" s="2"/>
      <c r="C18" s="31">
        <v>4</v>
      </c>
      <c r="D18" s="2"/>
    </row>
    <row r="19" spans="1:4" x14ac:dyDescent="0.25">
      <c r="A19" s="2" t="s">
        <v>91</v>
      </c>
      <c r="B19" s="2" t="s">
        <v>85</v>
      </c>
      <c r="C19" s="2">
        <v>1</v>
      </c>
      <c r="D19" s="2"/>
    </row>
    <row r="20" spans="1:4" x14ac:dyDescent="0.25">
      <c r="A20" s="31" t="s">
        <v>107</v>
      </c>
      <c r="B20" s="2"/>
      <c r="C20" s="31">
        <v>1</v>
      </c>
      <c r="D20" s="2"/>
    </row>
    <row r="21" spans="1:4" x14ac:dyDescent="0.25">
      <c r="A21" s="2" t="s">
        <v>92</v>
      </c>
      <c r="B21" s="2" t="s">
        <v>88</v>
      </c>
      <c r="C21" s="2">
        <v>3</v>
      </c>
      <c r="D21" s="2"/>
    </row>
    <row r="22" spans="1:4" x14ac:dyDescent="0.25">
      <c r="A22" s="31" t="s">
        <v>107</v>
      </c>
      <c r="B22" s="2"/>
      <c r="C22" s="31">
        <v>3</v>
      </c>
      <c r="D22" s="2"/>
    </row>
    <row r="23" spans="1:4" x14ac:dyDescent="0.25">
      <c r="A23" s="2" t="s">
        <v>93</v>
      </c>
      <c r="B23" s="2" t="s">
        <v>88</v>
      </c>
      <c r="C23" s="2">
        <v>20</v>
      </c>
      <c r="D23" s="2"/>
    </row>
    <row r="24" spans="1:4" x14ac:dyDescent="0.25">
      <c r="A24" s="31" t="s">
        <v>107</v>
      </c>
      <c r="B24" s="2"/>
      <c r="C24" s="31">
        <v>20</v>
      </c>
      <c r="D24" s="2"/>
    </row>
    <row r="25" spans="1:4" x14ac:dyDescent="0.25">
      <c r="A25" s="2" t="s">
        <v>94</v>
      </c>
      <c r="B25" s="2" t="s">
        <v>88</v>
      </c>
      <c r="C25" s="2">
        <v>66</v>
      </c>
      <c r="D25" s="2"/>
    </row>
    <row r="26" spans="1:4" x14ac:dyDescent="0.25">
      <c r="A26" s="31" t="s">
        <v>107</v>
      </c>
      <c r="B26" s="2"/>
      <c r="C26" s="31">
        <v>66</v>
      </c>
      <c r="D26" s="2"/>
    </row>
    <row r="27" spans="1:4" x14ac:dyDescent="0.25">
      <c r="A27" s="2" t="s">
        <v>95</v>
      </c>
      <c r="B27" s="2" t="s">
        <v>88</v>
      </c>
      <c r="C27" s="2">
        <v>1</v>
      </c>
      <c r="D27" s="2"/>
    </row>
    <row r="28" spans="1:4" x14ac:dyDescent="0.25">
      <c r="A28" s="31" t="s">
        <v>107</v>
      </c>
      <c r="B28" s="2"/>
      <c r="C28" s="31">
        <v>1</v>
      </c>
      <c r="D28" s="2"/>
    </row>
    <row r="29" spans="1:4" x14ac:dyDescent="0.25">
      <c r="A29" s="2" t="s">
        <v>96</v>
      </c>
      <c r="B29" s="2" t="s">
        <v>83</v>
      </c>
      <c r="C29" s="2">
        <v>1</v>
      </c>
      <c r="D29" s="2"/>
    </row>
    <row r="30" spans="1:4" x14ac:dyDescent="0.25">
      <c r="A30" s="31" t="s">
        <v>107</v>
      </c>
      <c r="B30" s="2"/>
      <c r="C30" s="31">
        <v>1</v>
      </c>
      <c r="D30" s="2"/>
    </row>
    <row r="31" spans="1:4" x14ac:dyDescent="0.25">
      <c r="A31" s="2" t="s">
        <v>97</v>
      </c>
      <c r="B31" s="2" t="s">
        <v>88</v>
      </c>
      <c r="C31" s="2">
        <v>128</v>
      </c>
      <c r="D31" s="2"/>
    </row>
    <row r="32" spans="1:4" x14ac:dyDescent="0.25">
      <c r="A32" s="2"/>
      <c r="B32" s="2" t="s">
        <v>98</v>
      </c>
      <c r="C32" s="2">
        <v>53</v>
      </c>
      <c r="D32" s="2"/>
    </row>
    <row r="33" spans="1:4" x14ac:dyDescent="0.25">
      <c r="A33" s="31" t="s">
        <v>107</v>
      </c>
      <c r="B33" s="2"/>
      <c r="C33" s="31">
        <v>181</v>
      </c>
      <c r="D33" s="2"/>
    </row>
    <row r="34" spans="1:4" x14ac:dyDescent="0.25">
      <c r="A34" s="2" t="s">
        <v>99</v>
      </c>
      <c r="B34" s="2" t="s">
        <v>88</v>
      </c>
      <c r="C34" s="2">
        <v>5</v>
      </c>
      <c r="D34" s="2"/>
    </row>
    <row r="35" spans="1:4" x14ac:dyDescent="0.25">
      <c r="A35" s="31" t="s">
        <v>107</v>
      </c>
      <c r="B35" s="2"/>
      <c r="C35" s="31">
        <v>5</v>
      </c>
      <c r="D35" s="2"/>
    </row>
    <row r="36" spans="1:4" x14ac:dyDescent="0.25">
      <c r="A36" s="2" t="s">
        <v>100</v>
      </c>
      <c r="B36" s="2" t="s">
        <v>101</v>
      </c>
      <c r="C36" s="2">
        <v>31</v>
      </c>
      <c r="D36" s="2"/>
    </row>
    <row r="37" spans="1:4" x14ac:dyDescent="0.25">
      <c r="A37" s="31" t="s">
        <v>107</v>
      </c>
      <c r="B37" s="2"/>
      <c r="C37" s="31">
        <v>31</v>
      </c>
      <c r="D37" s="2"/>
    </row>
    <row r="38" spans="1:4" x14ac:dyDescent="0.25">
      <c r="A38" s="2" t="s">
        <v>102</v>
      </c>
      <c r="B38" s="2" t="s">
        <v>88</v>
      </c>
      <c r="C38" s="2">
        <v>23</v>
      </c>
      <c r="D38" s="2"/>
    </row>
    <row r="39" spans="1:4" x14ac:dyDescent="0.25">
      <c r="A39" s="31" t="s">
        <v>107</v>
      </c>
      <c r="B39" s="2"/>
      <c r="C39" s="31">
        <v>23</v>
      </c>
      <c r="D39" s="2"/>
    </row>
    <row r="40" spans="1:4" x14ac:dyDescent="0.25">
      <c r="A40" s="2" t="s">
        <v>103</v>
      </c>
      <c r="B40" s="2" t="s">
        <v>88</v>
      </c>
      <c r="C40" s="2">
        <v>5</v>
      </c>
      <c r="D40" s="2"/>
    </row>
    <row r="41" spans="1:4" x14ac:dyDescent="0.25">
      <c r="A41" s="31" t="s">
        <v>107</v>
      </c>
      <c r="B41" s="2"/>
      <c r="C41" s="31">
        <v>5</v>
      </c>
      <c r="D41" s="2"/>
    </row>
    <row r="42" spans="1:4" x14ac:dyDescent="0.25">
      <c r="A42" s="2" t="s">
        <v>104</v>
      </c>
      <c r="B42" s="2" t="s">
        <v>7</v>
      </c>
      <c r="C42" s="2">
        <v>52</v>
      </c>
      <c r="D42" s="2"/>
    </row>
    <row r="43" spans="1:4" x14ac:dyDescent="0.25">
      <c r="A43" s="2"/>
      <c r="B43" s="2" t="s">
        <v>105</v>
      </c>
      <c r="C43" s="2">
        <v>55</v>
      </c>
      <c r="D43" s="2"/>
    </row>
    <row r="44" spans="1:4" x14ac:dyDescent="0.25">
      <c r="A44" s="31" t="s">
        <v>107</v>
      </c>
      <c r="B44" s="2"/>
      <c r="C44" s="31">
        <v>107</v>
      </c>
      <c r="D44" s="2"/>
    </row>
    <row r="45" spans="1:4" x14ac:dyDescent="0.25">
      <c r="A45" s="2" t="s">
        <v>106</v>
      </c>
      <c r="B45" s="2"/>
      <c r="C45" s="31">
        <v>501</v>
      </c>
      <c r="D4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 1 вкладка 28.08</vt:lpstr>
      <vt:lpstr>2 вкладка</vt:lpstr>
      <vt:lpstr> 3 вкладка 28</vt:lpstr>
      <vt:lpstr>4 вкладка</vt:lpstr>
      <vt:lpstr>5 вкладка </vt:lpstr>
    </vt:vector>
  </TitlesOfParts>
  <Company>AMKR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Lavrenko, Natalia N</dc:creator>
  <cp:lastModifiedBy>Shuba, Irina V</cp:lastModifiedBy>
  <dcterms:created xsi:type="dcterms:W3CDTF">2023-01-11T12:36:56Z</dcterms:created>
  <dcterms:modified xsi:type="dcterms:W3CDTF">2023-08-30T07:08:06Z</dcterms:modified>
</cp:coreProperties>
</file>