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9A19CB70-24EF-4545-9EB8-EDB1448C9B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ПЛАТА " sheetId="2" r:id="rId1"/>
    <sheet name="ЦТЛ" sheetId="3" r:id="rId2"/>
    <sheet name="СОБСТВЕННИКИ" sheetId="4" r:id="rId3"/>
    <sheet name="Лист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74" i="2"/>
  <c r="E73" i="2"/>
  <c r="F73" i="2"/>
  <c r="F74" i="2"/>
  <c r="G73" i="2"/>
  <c r="C73" i="2"/>
  <c r="G69" i="2"/>
  <c r="E69" i="2"/>
  <c r="C70" i="2"/>
  <c r="G70" i="2"/>
  <c r="G68" i="2"/>
  <c r="E68" i="2"/>
  <c r="F64" i="2"/>
  <c r="D64" i="2"/>
  <c r="E64" i="2"/>
  <c r="C64" i="2"/>
  <c r="C74" i="2"/>
  <c r="E74" i="2"/>
  <c r="H72" i="2"/>
  <c r="H70" i="2"/>
  <c r="H69" i="2"/>
  <c r="H68" i="2"/>
  <c r="H73" i="2"/>
  <c r="H74" i="2"/>
  <c r="G64" i="2"/>
  <c r="H63" i="2"/>
  <c r="H62" i="2"/>
  <c r="H64" i="2"/>
  <c r="E70" i="2"/>
  <c r="G74" i="2"/>
</calcChain>
</file>

<file path=xl/sharedStrings.xml><?xml version="1.0" encoding="utf-8"?>
<sst xmlns="http://schemas.openxmlformats.org/spreadsheetml/2006/main" count="257" uniqueCount="156">
  <si>
    <t>id</t>
  </si>
  <si>
    <t>abbr_ru</t>
  </si>
  <si>
    <t>genus_ru</t>
  </si>
  <si>
    <t>ЦССН</t>
  </si>
  <si>
    <t> Цистерны для светлого налива </t>
  </si>
  <si>
    <t>ЦСТН</t>
  </si>
  <si>
    <t> Цистерны для темного налива </t>
  </si>
  <si>
    <t>ЦХМ </t>
  </si>
  <si>
    <t> Цистерны для химических грузов </t>
  </si>
  <si>
    <t>ЦНН </t>
  </si>
  <si>
    <t> Цистерны нефтеналивные инвентарного парка </t>
  </si>
  <si>
    <t>КР</t>
  </si>
  <si>
    <t>Крытый вагон</t>
  </si>
  <si>
    <t>ОКТ</t>
  </si>
  <si>
    <t>Окатышевоз</t>
  </si>
  <si>
    <t>ПЛ</t>
  </si>
  <si>
    <t>Платформа</t>
  </si>
  <si>
    <t>ПЛЛ</t>
  </si>
  <si>
    <t>Платформа листовая</t>
  </si>
  <si>
    <t>ПЛР</t>
  </si>
  <si>
    <t>Платформа рулонная</t>
  </si>
  <si>
    <t>ПВ</t>
  </si>
  <si>
    <t>Полувагон</t>
  </si>
  <si>
    <t>ПВК</t>
  </si>
  <si>
    <t>Полувагон с крышей</t>
  </si>
  <si>
    <t>ФТГ</t>
  </si>
  <si>
    <t>Фитинговая платформа</t>
  </si>
  <si>
    <t>ЦМВ</t>
  </si>
  <si>
    <t>Цементовоз</t>
  </si>
  <si>
    <t>ЦС</t>
  </si>
  <si>
    <t>Цистерна</t>
  </si>
  <si>
    <t>Оператор (аббр)</t>
  </si>
  <si>
    <t>Справочник операторов</t>
  </si>
  <si>
    <t>Оператор полное название</t>
  </si>
  <si>
    <t>Найти</t>
  </si>
  <si>
    <t>Выбор</t>
  </si>
  <si>
    <t>V</t>
  </si>
  <si>
    <t>Центр Транспортной Логистики</t>
  </si>
  <si>
    <t>филиал "ЦТЛ" ПАО "Укрзализныця</t>
  </si>
  <si>
    <t>ЦТЛ</t>
  </si>
  <si>
    <t>очистить</t>
  </si>
  <si>
    <t>кнопка для очистки выбора</t>
  </si>
  <si>
    <t>Род вагона</t>
  </si>
  <si>
    <t>Род (аббр)</t>
  </si>
  <si>
    <t>Род полное название</t>
  </si>
  <si>
    <t>ц</t>
  </si>
  <si>
    <t>Цистерны для светлого налива </t>
  </si>
  <si>
    <t>Цистерны для темного налива </t>
  </si>
  <si>
    <t>Цистерны для химических грузов </t>
  </si>
  <si>
    <t>Цистерны нефтеналивные инвентарного парка </t>
  </si>
  <si>
    <t>поиск по буквам</t>
  </si>
  <si>
    <t>бегунок</t>
  </si>
  <si>
    <t>УСЛОВИЯ РАСЧЕТА</t>
  </si>
  <si>
    <t>Дата</t>
  </si>
  <si>
    <t>Начало</t>
  </si>
  <si>
    <t>Окончание</t>
  </si>
  <si>
    <t>по умолчанию устанавливаем на год. При необходимости - корректировка. При нажатии кнопки "Изменить" - становятся активны окна</t>
  </si>
  <si>
    <t>Коэффициент</t>
  </si>
  <si>
    <t>Маршрут</t>
  </si>
  <si>
    <t>Не маршрут</t>
  </si>
  <si>
    <t>Льготное время</t>
  </si>
  <si>
    <t xml:space="preserve">Пользователь - кто последний сохранил </t>
  </si>
  <si>
    <t>1-е</t>
  </si>
  <si>
    <t>2-е</t>
  </si>
  <si>
    <t>№ ВАГОНА</t>
  </si>
  <si>
    <t>При нажатии кнопки "Поиск" - система ищет информацию по заданному вагону. Информация подставляется по последней сдачи на УЗ</t>
  </si>
  <si>
    <t>Дата приема</t>
  </si>
  <si>
    <t>Дата сдачи</t>
  </si>
  <si>
    <t>Дата приема Акт</t>
  </si>
  <si>
    <t>Дата сдачи Акт</t>
  </si>
  <si>
    <t xml:space="preserve">При нажатии кнопки "Изменить" становятся активны окна "Плата" и "Примечание" </t>
  </si>
  <si>
    <t>В "Сервисах" сделать вкладку "Расчет платы за пользование"</t>
  </si>
  <si>
    <t>№ вагона</t>
  </si>
  <si>
    <t>№ накладной</t>
  </si>
  <si>
    <t>Груз ПРИБ</t>
  </si>
  <si>
    <t>Маршрут/не маршрут</t>
  </si>
  <si>
    <t>Общее время, час.</t>
  </si>
  <si>
    <t>Плата до корректировки, грн.</t>
  </si>
  <si>
    <t>Плата после корректировки, грн.</t>
  </si>
  <si>
    <t>Примечание</t>
  </si>
  <si>
    <t xml:space="preserve">Пользователь кто правил </t>
  </si>
  <si>
    <t>Род вагона для данного выбора</t>
  </si>
  <si>
    <t>Начало периода</t>
  </si>
  <si>
    <t>Окончание периода</t>
  </si>
  <si>
    <t xml:space="preserve">Оператор </t>
  </si>
  <si>
    <t>Ставка, грн</t>
  </si>
  <si>
    <t>два знака после запятой</t>
  </si>
  <si>
    <t>Льготное время 1</t>
  </si>
  <si>
    <t>Льготное время 2</t>
  </si>
  <si>
    <t>Коэф.маршрут</t>
  </si>
  <si>
    <t>Коэф.не маршрут</t>
  </si>
  <si>
    <t>СТАВКА</t>
  </si>
  <si>
    <t>гривны</t>
  </si>
  <si>
    <r>
      <t xml:space="preserve">КОРРЕКТИРОВКА </t>
    </r>
    <r>
      <rPr>
        <sz val="11"/>
        <color indexed="10"/>
        <rFont val="Calibri"/>
        <family val="2"/>
        <charset val="204"/>
      </rPr>
      <t>ИТОГОВОЙ СУММЫ ПЛАТЫ</t>
    </r>
    <r>
      <rPr>
        <sz val="11"/>
        <color theme="1"/>
        <rFont val="Calibri"/>
        <family val="2"/>
        <charset val="204"/>
        <scheme val="minor"/>
      </rPr>
      <t xml:space="preserve"> В РУЧНОМ РЕЖИМЕ</t>
    </r>
  </si>
  <si>
    <t>*Без заполненного поля "Примечание", не сохраняется плата.</t>
  </si>
  <si>
    <t xml:space="preserve">Дата приема </t>
  </si>
  <si>
    <t xml:space="preserve">Дата сдачи </t>
  </si>
  <si>
    <t xml:space="preserve">* доллары и швейцарские франки по курсу НБУ </t>
  </si>
  <si>
    <t>доллары США *</t>
  </si>
  <si>
    <t xml:space="preserve">швейцарские франки* </t>
  </si>
  <si>
    <t>НОМЕР_ВАГОНА</t>
  </si>
  <si>
    <t>ПРИБЫТИЕ_РОД_ГРУЗА</t>
  </si>
  <si>
    <t xml:space="preserve">РОД ПС </t>
  </si>
  <si>
    <t>Ставка с 01.11.2022 по 30.11.2022</t>
  </si>
  <si>
    <t xml:space="preserve">Операция </t>
  </si>
  <si>
    <t xml:space="preserve">Общее время,час </t>
  </si>
  <si>
    <t>ОБЩАЯ ПЛАТА</t>
  </si>
  <si>
    <t>СОБСТВЕННИК</t>
  </si>
  <si>
    <t>ФОРМАЛА</t>
  </si>
  <si>
    <t>Шлак металлург</t>
  </si>
  <si>
    <t xml:space="preserve">ПВ </t>
  </si>
  <si>
    <t>не маршрутная отправка -1</t>
  </si>
  <si>
    <t>ф-л Приднепровская ж.д.</t>
  </si>
  <si>
    <t>1700/24*83*1</t>
  </si>
  <si>
    <t>округление копеек до десятых.</t>
  </si>
  <si>
    <t>Топливо дизельное</t>
  </si>
  <si>
    <t>ф-л Одесская ж.д.</t>
  </si>
  <si>
    <t>1705/24*145*1</t>
  </si>
  <si>
    <t>Кирпич огнеупорный</t>
  </si>
  <si>
    <t>ЦТЛ-СНГ</t>
  </si>
  <si>
    <t>1189/24*63*1</t>
  </si>
  <si>
    <t xml:space="preserve"> маршрутная отправка -0,75</t>
  </si>
  <si>
    <t>1700/24*83*0,75</t>
  </si>
  <si>
    <t>№ п/п</t>
  </si>
  <si>
    <t>Номер вагону</t>
  </si>
  <si>
    <t>Тип вагону</t>
  </si>
  <si>
    <t>Подача</t>
  </si>
  <si>
    <t>Прибирання</t>
  </si>
  <si>
    <t xml:space="preserve">Вид операції </t>
  </si>
  <si>
    <t>Час користування вагоном, год.</t>
  </si>
  <si>
    <t>Пільговий час по Договору, год.</t>
  </si>
  <si>
    <t>Розрахун-ковий час, діб</t>
  </si>
  <si>
    <t>Плата за вагоно-добу без ПДВ, грн</t>
  </si>
  <si>
    <t>Сума плати
без ПДВ, грн</t>
  </si>
  <si>
    <t>рем</t>
  </si>
  <si>
    <t>ТОВ «ЄВРО ЛОДЖІСТИК ТРЕЙД»</t>
  </si>
  <si>
    <t xml:space="preserve">Рассмотреть возможность ставить ставки на сходные вагоны. </t>
  </si>
  <si>
    <t>Необходимо где-то ставить "галку" на вагон "Сход"</t>
  </si>
  <si>
    <t>возможность выбрать несколько позиций</t>
  </si>
  <si>
    <t xml:space="preserve"> ОТЧЕТЫ  "ПЛАТА ЗА ПОЛЬЗОВАНИЕ"</t>
  </si>
  <si>
    <t>Отчет 1 " Плата за пользование (ИТОГ)"</t>
  </si>
  <si>
    <t>Отчет 2 "Вагоны с корректировкой платы"</t>
  </si>
  <si>
    <t>Отчет 3 " История ставок"</t>
  </si>
  <si>
    <t>Кол-во вагонов</t>
  </si>
  <si>
    <t>Общий простой, час</t>
  </si>
  <si>
    <t>Плата, грн</t>
  </si>
  <si>
    <t>На 1 ваг.,грн</t>
  </si>
  <si>
    <t>На 1 вагон, час.</t>
  </si>
  <si>
    <t>Топливо</t>
  </si>
  <si>
    <t>Шлак</t>
  </si>
  <si>
    <t>Оператор</t>
  </si>
  <si>
    <t>% от общей платы</t>
  </si>
  <si>
    <t>ИТОГО</t>
  </si>
  <si>
    <t>ВСЕГО</t>
  </si>
  <si>
    <t>В отчет попадают только те вагоны, у которых заполнено поле " Плата за пользование"</t>
  </si>
  <si>
    <t>Фильтры : Груз ПРИБ, Оператор АМКР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</si>
</sst>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343A4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rgb="FF92D05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5" fillId="0" borderId="0" applyFont="0" applyFill="0" applyBorder="0" applyAlignment="0" applyProtection="0">
      <alignment vertical="top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24" applyNumberFormat="0" applyAlignment="0" applyProtection="0"/>
    <xf numFmtId="0" fontId="11" fillId="27" borderId="25" applyNumberFormat="0" applyAlignment="0" applyProtection="0"/>
    <xf numFmtId="0" fontId="12" fillId="27" borderId="24" applyNumberFormat="0" applyAlignment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28" borderId="30" applyNumberFormat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" fillId="0" borderId="0"/>
    <xf numFmtId="0" fontId="22" fillId="0" borderId="0"/>
    <xf numFmtId="0" fontId="8" fillId="0" borderId="0"/>
    <xf numFmtId="0" fontId="5" fillId="0" borderId="0"/>
    <xf numFmtId="0" fontId="8" fillId="0" borderId="0"/>
    <xf numFmtId="0" fontId="3" fillId="0" borderId="0"/>
    <xf numFmtId="0" fontId="8" fillId="0" borderId="0"/>
    <xf numFmtId="0" fontId="5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>
      <alignment horizontal="left"/>
    </xf>
    <xf numFmtId="0" fontId="2" fillId="0" borderId="0">
      <alignment horizontal="left"/>
    </xf>
    <xf numFmtId="0" fontId="3" fillId="0" borderId="0"/>
    <xf numFmtId="0" fontId="5" fillId="0" borderId="0"/>
    <xf numFmtId="0" fontId="22" fillId="0" borderId="0"/>
    <xf numFmtId="0" fontId="8" fillId="0" borderId="0"/>
    <xf numFmtId="0" fontId="5" fillId="0" borderId="0">
      <alignment vertical="top"/>
    </xf>
    <xf numFmtId="0" fontId="4" fillId="0" borderId="0"/>
    <xf numFmtId="0" fontId="8" fillId="0" borderId="0"/>
    <xf numFmtId="0" fontId="8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27" fillId="32" borderId="0" applyNumberFormat="0" applyBorder="0" applyAlignment="0" applyProtection="0"/>
  </cellStyleXfs>
  <cellXfs count="12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0" fillId="3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0" fillId="0" borderId="10" xfId="0" applyBorder="1"/>
    <xf numFmtId="0" fontId="17" fillId="0" borderId="3" xfId="0" applyFont="1" applyBorder="1"/>
    <xf numFmtId="0" fontId="17" fillId="0" borderId="2" xfId="0" applyFont="1" applyBorder="1"/>
    <xf numFmtId="0" fontId="0" fillId="0" borderId="0" xfId="0" applyBorder="1" applyAlignment="1">
      <alignment horizontal="right"/>
    </xf>
    <xf numFmtId="0" fontId="17" fillId="0" borderId="5" xfId="0" applyFont="1" applyBorder="1"/>
    <xf numFmtId="0" fontId="0" fillId="34" borderId="5" xfId="0" applyFill="1" applyBorder="1"/>
    <xf numFmtId="0" fontId="0" fillId="35" borderId="5" xfId="0" applyFill="1" applyBorder="1"/>
    <xf numFmtId="0" fontId="0" fillId="0" borderId="0" xfId="0" applyAlignment="1">
      <alignment vertical="center"/>
    </xf>
    <xf numFmtId="0" fontId="26" fillId="0" borderId="5" xfId="0" applyFont="1" applyBorder="1"/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0" fillId="35" borderId="0" xfId="0" applyFill="1" applyBorder="1"/>
    <xf numFmtId="0" fontId="0" fillId="34" borderId="0" xfId="0" applyFill="1" applyBorder="1"/>
    <xf numFmtId="0" fontId="0" fillId="0" borderId="11" xfId="0" applyBorder="1"/>
    <xf numFmtId="0" fontId="0" fillId="35" borderId="11" xfId="0" applyFill="1" applyBorder="1"/>
    <xf numFmtId="0" fontId="0" fillId="34" borderId="11" xfId="0" applyFill="1" applyBorder="1"/>
    <xf numFmtId="22" fontId="0" fillId="35" borderId="11" xfId="0" applyNumberFormat="1" applyFill="1" applyBorder="1" applyAlignment="1">
      <alignment horizontal="left"/>
    </xf>
    <xf numFmtId="22" fontId="0" fillId="34" borderId="11" xfId="0" applyNumberForma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/>
    <xf numFmtId="0" fontId="30" fillId="0" borderId="13" xfId="0" applyFont="1" applyBorder="1"/>
    <xf numFmtId="0" fontId="0" fillId="36" borderId="15" xfId="0" applyFill="1" applyBorder="1"/>
    <xf numFmtId="0" fontId="0" fillId="36" borderId="14" xfId="0" applyFill="1" applyBorder="1"/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6" borderId="16" xfId="0" applyFill="1" applyBorder="1"/>
    <xf numFmtId="0" fontId="0" fillId="36" borderId="17" xfId="0" applyFill="1" applyBorder="1"/>
    <xf numFmtId="0" fontId="29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 applyAlignment="1">
      <alignment horizontal="center"/>
    </xf>
    <xf numFmtId="0" fontId="30" fillId="0" borderId="16" xfId="0" applyFont="1" applyBorder="1"/>
    <xf numFmtId="0" fontId="30" fillId="0" borderId="17" xfId="0" applyFont="1" applyBorder="1"/>
    <xf numFmtId="0" fontId="30" fillId="0" borderId="11" xfId="0" applyFont="1" applyBorder="1" applyAlignment="1">
      <alignment horizontal="center"/>
    </xf>
    <xf numFmtId="0" fontId="0" fillId="37" borderId="0" xfId="0" applyFill="1"/>
    <xf numFmtId="0" fontId="31" fillId="37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33" borderId="1" xfId="0" applyFill="1" applyBorder="1" applyAlignment="1">
      <alignment horizontal="center"/>
    </xf>
    <xf numFmtId="0" fontId="32" fillId="35" borderId="11" xfId="0" applyFont="1" applyFill="1" applyBorder="1" applyAlignment="1">
      <alignment horizontal="center"/>
    </xf>
    <xf numFmtId="0" fontId="32" fillId="34" borderId="11" xfId="0" applyFont="1" applyFill="1" applyBorder="1" applyAlignment="1">
      <alignment horizontal="center"/>
    </xf>
    <xf numFmtId="0" fontId="33" fillId="0" borderId="8" xfId="0" applyFont="1" applyBorder="1"/>
    <xf numFmtId="0" fontId="0" fillId="0" borderId="0" xfId="0" applyAlignment="1">
      <alignment vertical="center" wrapText="1"/>
    </xf>
    <xf numFmtId="0" fontId="34" fillId="36" borderId="0" xfId="0" applyFont="1" applyFill="1" applyBorder="1" applyAlignment="1"/>
    <xf numFmtId="0" fontId="35" fillId="36" borderId="0" xfId="0" applyFont="1" applyFill="1" applyBorder="1" applyAlignment="1"/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18" fontId="36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1" fillId="0" borderId="1" xfId="7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4" fontId="41" fillId="0" borderId="1" xfId="72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0" fillId="0" borderId="1" xfId="53" applyFont="1" applyBorder="1" applyAlignment="1">
      <alignment horizontal="center"/>
    </xf>
    <xf numFmtId="0" fontId="6" fillId="38" borderId="1" xfId="42" applyFont="1" applyFill="1" applyBorder="1" applyAlignment="1">
      <alignment horizontal="center" vertical="center" wrapText="1"/>
    </xf>
    <xf numFmtId="4" fontId="6" fillId="38" borderId="1" xfId="4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7" fillId="0" borderId="1" xfId="42" applyFont="1" applyBorder="1" applyAlignment="1">
      <alignment horizontal="center" vertical="center"/>
    </xf>
    <xf numFmtId="0" fontId="7" fillId="0" borderId="1" xfId="53" applyFont="1" applyBorder="1" applyAlignment="1">
      <alignment horizontal="center"/>
    </xf>
    <xf numFmtId="22" fontId="7" fillId="0" borderId="1" xfId="53" applyNumberFormat="1" applyFont="1" applyBorder="1" applyAlignment="1">
      <alignment horizontal="right"/>
    </xf>
    <xf numFmtId="46" fontId="7" fillId="0" borderId="1" xfId="53" applyNumberFormat="1" applyFont="1" applyBorder="1" applyAlignment="1">
      <alignment horizontal="center"/>
    </xf>
    <xf numFmtId="12" fontId="7" fillId="0" borderId="1" xfId="53" applyNumberFormat="1" applyFont="1" applyBorder="1" applyAlignment="1">
      <alignment horizontal="center"/>
    </xf>
    <xf numFmtId="4" fontId="7" fillId="0" borderId="1" xfId="53" applyNumberFormat="1" applyFont="1" applyBorder="1" applyAlignment="1">
      <alignment horizontal="center"/>
    </xf>
    <xf numFmtId="2" fontId="7" fillId="0" borderId="1" xfId="53" applyNumberFormat="1" applyFont="1" applyBorder="1" applyAlignment="1">
      <alignment horizontal="center"/>
    </xf>
    <xf numFmtId="0" fontId="0" fillId="39" borderId="0" xfId="0" applyFill="1"/>
    <xf numFmtId="0" fontId="44" fillId="0" borderId="0" xfId="0" applyFont="1"/>
    <xf numFmtId="0" fontId="32" fillId="0" borderId="0" xfId="0" applyFont="1" applyBorder="1" applyAlignment="1">
      <alignment vertical="center" wrapText="1"/>
    </xf>
    <xf numFmtId="0" fontId="0" fillId="39" borderId="0" xfId="0" applyFill="1" applyBorder="1"/>
    <xf numFmtId="0" fontId="0" fillId="39" borderId="6" xfId="0" applyFill="1" applyBorder="1"/>
    <xf numFmtId="0" fontId="0" fillId="0" borderId="1" xfId="0" applyBorder="1" applyAlignment="1">
      <alignment horizontal="center"/>
    </xf>
    <xf numFmtId="0" fontId="0" fillId="41" borderId="1" xfId="0" applyFill="1" applyBorder="1"/>
    <xf numFmtId="0" fontId="0" fillId="41" borderId="1" xfId="0" applyFill="1" applyBorder="1" applyAlignment="1">
      <alignment horizontal="center"/>
    </xf>
    <xf numFmtId="0" fontId="0" fillId="42" borderId="1" xfId="0" applyFill="1" applyBorder="1"/>
    <xf numFmtId="0" fontId="0" fillId="42" borderId="1" xfId="0" applyFill="1" applyBorder="1" applyAlignment="1">
      <alignment horizontal="center"/>
    </xf>
    <xf numFmtId="2" fontId="0" fillId="42" borderId="1" xfId="0" applyNumberFormat="1" applyFill="1" applyBorder="1" applyAlignment="1">
      <alignment horizontal="center"/>
    </xf>
    <xf numFmtId="0" fontId="0" fillId="43" borderId="0" xfId="0" applyFill="1"/>
    <xf numFmtId="165" fontId="0" fillId="0" borderId="1" xfId="0" applyNumberFormat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35" borderId="1" xfId="0" applyFill="1" applyBorder="1"/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45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8" fillId="39" borderId="0" xfId="0" applyFont="1" applyFill="1" applyAlignment="1">
      <alignment horizontal="center"/>
    </xf>
    <xf numFmtId="0" fontId="47" fillId="40" borderId="0" xfId="0" applyFont="1" applyFill="1" applyAlignment="1">
      <alignment horizontal="center" vertical="center" wrapText="1"/>
    </xf>
  </cellXfs>
  <cellStyles count="74">
    <cellStyle name="20% — акцент1 2" xfId="1" xr:uid="{00000000-0005-0000-0000-000000000000}"/>
    <cellStyle name="20% — акцент2" xfId="2" builtinId="34" customBuiltin="1"/>
    <cellStyle name="20% — акцент3 2" xfId="3" xr:uid="{00000000-0005-0000-0000-000002000000}"/>
    <cellStyle name="20% — акцент4 2" xfId="4" xr:uid="{00000000-0005-0000-0000-000003000000}"/>
    <cellStyle name="20% — акцент5" xfId="5" builtinId="46" customBuiltin="1"/>
    <cellStyle name="20% — акцент6 2" xfId="6" xr:uid="{00000000-0005-0000-0000-000005000000}"/>
    <cellStyle name="40% — акцент1" xfId="7" builtinId="31" customBuiltin="1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 2" xfId="14" xr:uid="{00000000-0005-0000-0000-00000D000000}"/>
    <cellStyle name="60% — акцент3" xfId="15" builtinId="40" customBuiltin="1"/>
    <cellStyle name="60% — акцент4 2" xfId="16" xr:uid="{00000000-0005-0000-0000-00000F000000}"/>
    <cellStyle name="60% — акцент5" xfId="17" builtinId="48" customBuiltin="1"/>
    <cellStyle name="60% — акцент6" xfId="18" builtinId="52" customBuiltin="1"/>
    <cellStyle name="Prozent" xfId="19" xr:uid="{00000000-0005-0000-0000-000012000000}"/>
    <cellStyle name="Акцент1 2" xfId="20" xr:uid="{00000000-0005-0000-0000-000013000000}"/>
    <cellStyle name="Акцент2 2" xfId="21" xr:uid="{00000000-0005-0000-0000-000014000000}"/>
    <cellStyle name="Акцент3 2" xfId="22" xr:uid="{00000000-0005-0000-0000-000015000000}"/>
    <cellStyle name="Акцент4 2" xfId="23" xr:uid="{00000000-0005-0000-0000-000016000000}"/>
    <cellStyle name="Акцент5 2" xfId="24" xr:uid="{00000000-0005-0000-0000-000017000000}"/>
    <cellStyle name="Акцент6 2" xfId="25" xr:uid="{00000000-0005-0000-0000-000018000000}"/>
    <cellStyle name="Ввод  2" xfId="26" xr:uid="{00000000-0005-0000-0000-000019000000}"/>
    <cellStyle name="Вывод 2" xfId="27" xr:uid="{00000000-0005-0000-0000-00001A000000}"/>
    <cellStyle name="Вычисление 2" xfId="28" xr:uid="{00000000-0005-0000-0000-00001B000000}"/>
    <cellStyle name="Гиперссылка 2" xfId="29" xr:uid="{00000000-0005-0000-0000-00001C000000}"/>
    <cellStyle name="Заголовок 1 2" xfId="30" xr:uid="{00000000-0005-0000-0000-00001D000000}"/>
    <cellStyle name="Заголовок 2 2" xfId="31" xr:uid="{00000000-0005-0000-0000-00001E000000}"/>
    <cellStyle name="Заголовок 3 2" xfId="32" xr:uid="{00000000-0005-0000-0000-00001F000000}"/>
    <cellStyle name="Заголовок 4 2" xfId="33" xr:uid="{00000000-0005-0000-0000-000020000000}"/>
    <cellStyle name="Итог 2" xfId="34" xr:uid="{00000000-0005-0000-0000-000021000000}"/>
    <cellStyle name="Контрольная ячейка 2" xfId="35" xr:uid="{00000000-0005-0000-0000-000022000000}"/>
    <cellStyle name="Название 2" xfId="36" xr:uid="{00000000-0005-0000-0000-000023000000}"/>
    <cellStyle name="Название 3" xfId="37" xr:uid="{00000000-0005-0000-0000-000024000000}"/>
    <cellStyle name="Нейтральный 2" xfId="38" xr:uid="{00000000-0005-0000-0000-000025000000}"/>
    <cellStyle name="Обычный" xfId="0" builtinId="0"/>
    <cellStyle name="Обычный 10" xfId="39" xr:uid="{00000000-0005-0000-0000-000027000000}"/>
    <cellStyle name="Обычный 10 2" xfId="40" xr:uid="{00000000-0005-0000-0000-000028000000}"/>
    <cellStyle name="Обычный 16" xfId="41" xr:uid="{00000000-0005-0000-0000-000029000000}"/>
    <cellStyle name="Обычный 2" xfId="42" xr:uid="{00000000-0005-0000-0000-00002A000000}"/>
    <cellStyle name="Обычный 2 2" xfId="43" xr:uid="{00000000-0005-0000-0000-00002B000000}"/>
    <cellStyle name="Обычный 2 2 2" xfId="44" xr:uid="{00000000-0005-0000-0000-00002C000000}"/>
    <cellStyle name="Обычный 2 2 2 2" xfId="45" xr:uid="{00000000-0005-0000-0000-00002D000000}"/>
    <cellStyle name="Обычный 2 2 3" xfId="46" xr:uid="{00000000-0005-0000-0000-00002E000000}"/>
    <cellStyle name="Обычный 2 3" xfId="47" xr:uid="{00000000-0005-0000-0000-00002F000000}"/>
    <cellStyle name="Обычный 2 3 2" xfId="48" xr:uid="{00000000-0005-0000-0000-000030000000}"/>
    <cellStyle name="Обычный 2 4" xfId="49" xr:uid="{00000000-0005-0000-0000-000031000000}"/>
    <cellStyle name="Обычный 2 4 2" xfId="50" xr:uid="{00000000-0005-0000-0000-000032000000}"/>
    <cellStyle name="Обычный 2 5" xfId="51" xr:uid="{00000000-0005-0000-0000-000033000000}"/>
    <cellStyle name="Обычный 3" xfId="52" xr:uid="{00000000-0005-0000-0000-000034000000}"/>
    <cellStyle name="Обычный 4" xfId="53" xr:uid="{00000000-0005-0000-0000-000035000000}"/>
    <cellStyle name="Обычный 4 2" xfId="54" xr:uid="{00000000-0005-0000-0000-000036000000}"/>
    <cellStyle name="Обычный 5" xfId="55" xr:uid="{00000000-0005-0000-0000-000037000000}"/>
    <cellStyle name="Обычный 5 2" xfId="56" xr:uid="{00000000-0005-0000-0000-000038000000}"/>
    <cellStyle name="Обычный 6" xfId="57" xr:uid="{00000000-0005-0000-0000-000039000000}"/>
    <cellStyle name="Обычный 6 2" xfId="58" xr:uid="{00000000-0005-0000-0000-00003A000000}"/>
    <cellStyle name="Обычный 6 3" xfId="59" xr:uid="{00000000-0005-0000-0000-00003B000000}"/>
    <cellStyle name="Обычный 7" xfId="60" xr:uid="{00000000-0005-0000-0000-00003C000000}"/>
    <cellStyle name="Обычный 7 2" xfId="61" xr:uid="{00000000-0005-0000-0000-00003D000000}"/>
    <cellStyle name="Обычный 8" xfId="62" xr:uid="{00000000-0005-0000-0000-00003E000000}"/>
    <cellStyle name="Плохой 2" xfId="63" xr:uid="{00000000-0005-0000-0000-00003F000000}"/>
    <cellStyle name="Пояснение 2" xfId="64" xr:uid="{00000000-0005-0000-0000-000040000000}"/>
    <cellStyle name="Примечание 2" xfId="65" xr:uid="{00000000-0005-0000-0000-000041000000}"/>
    <cellStyle name="Примечание 2 2" xfId="66" xr:uid="{00000000-0005-0000-0000-000042000000}"/>
    <cellStyle name="Примечание 2 2 2" xfId="67" xr:uid="{00000000-0005-0000-0000-000043000000}"/>
    <cellStyle name="Примечание 2 3" xfId="68" xr:uid="{00000000-0005-0000-0000-000044000000}"/>
    <cellStyle name="Примечание 2 4" xfId="69" xr:uid="{00000000-0005-0000-0000-000045000000}"/>
    <cellStyle name="Связанная ячейка" xfId="70" builtinId="24" customBuiltin="1"/>
    <cellStyle name="Текст предупреждения" xfId="71" builtinId="11" customBuiltin="1"/>
    <cellStyle name="Финансовый" xfId="72" builtinId="3"/>
    <cellStyle name="Хороший 2" xfId="73" xr:uid="{00000000-0005-0000-0000-00004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190500</xdr:rowOff>
    </xdr:from>
    <xdr:to>
      <xdr:col>6</xdr:col>
      <xdr:colOff>400050</xdr:colOff>
      <xdr:row>11</xdr:row>
      <xdr:rowOff>180975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D2A618B-9057-4090-9D2A-12F333CBD1DA}"/>
            </a:ext>
          </a:extLst>
        </xdr:cNvPr>
        <xdr:cNvCxnSpPr/>
      </xdr:nvCxnSpPr>
      <xdr:spPr>
        <a:xfrm>
          <a:off x="7105650" y="190500"/>
          <a:ext cx="0" cy="1714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180975</xdr:rowOff>
    </xdr:from>
    <xdr:to>
      <xdr:col>4</xdr:col>
      <xdr:colOff>180975</xdr:colOff>
      <xdr:row>8</xdr:row>
      <xdr:rowOff>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763940F-ED84-49A0-BFAD-A32403004CCA}"/>
            </a:ext>
          </a:extLst>
        </xdr:cNvPr>
        <xdr:cNvSpPr/>
      </xdr:nvSpPr>
      <xdr:spPr>
        <a:xfrm>
          <a:off x="4695825" y="381000"/>
          <a:ext cx="161925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1</xdr:colOff>
      <xdr:row>4</xdr:row>
      <xdr:rowOff>161925</xdr:rowOff>
    </xdr:from>
    <xdr:to>
      <xdr:col>10</xdr:col>
      <xdr:colOff>152401</xdr:colOff>
      <xdr:row>9</xdr:row>
      <xdr:rowOff>180975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72ACAD2-884D-480E-8DDB-69F11BDEDEDD}"/>
            </a:ext>
          </a:extLst>
        </xdr:cNvPr>
        <xdr:cNvSpPr/>
      </xdr:nvSpPr>
      <xdr:spPr>
        <a:xfrm>
          <a:off x="11649076" y="552450"/>
          <a:ext cx="152400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11</xdr:row>
      <xdr:rowOff>180975</xdr:rowOff>
    </xdr:from>
    <xdr:to>
      <xdr:col>14</xdr:col>
      <xdr:colOff>0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473D2E7-C169-4118-B751-D7442254B30D}"/>
            </a:ext>
          </a:extLst>
        </xdr:cNvPr>
        <xdr:cNvCxnSpPr/>
      </xdr:nvCxnSpPr>
      <xdr:spPr>
        <a:xfrm flipV="1">
          <a:off x="609600" y="19050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28575</xdr:colOff>
      <xdr:row>22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923C62B-F411-41B8-8B71-2F7503A286E3}"/>
            </a:ext>
          </a:extLst>
        </xdr:cNvPr>
        <xdr:cNvCxnSpPr/>
      </xdr:nvCxnSpPr>
      <xdr:spPr>
        <a:xfrm>
          <a:off x="3971925" y="2171700"/>
          <a:ext cx="19050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</xdr:row>
      <xdr:rowOff>247650</xdr:rowOff>
    </xdr:from>
    <xdr:to>
      <xdr:col>13</xdr:col>
      <xdr:colOff>600075</xdr:colOff>
      <xdr:row>13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F119DB7E-8A12-4BF4-895E-2C35842A195D}"/>
            </a:ext>
          </a:extLst>
        </xdr:cNvPr>
        <xdr:cNvCxnSpPr/>
      </xdr:nvCxnSpPr>
      <xdr:spPr>
        <a:xfrm flipV="1">
          <a:off x="600075" y="31813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18</xdr:row>
      <xdr:rowOff>152400</xdr:rowOff>
    </xdr:from>
    <xdr:to>
      <xdr:col>1</xdr:col>
      <xdr:colOff>885826</xdr:colOff>
      <xdr:row>20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5C897873-833A-4681-BA76-9A8AE8ED351D}"/>
            </a:ext>
          </a:extLst>
        </xdr:cNvPr>
        <xdr:cNvSpPr/>
      </xdr:nvSpPr>
      <xdr:spPr>
        <a:xfrm>
          <a:off x="647700" y="2895600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</xdr:col>
      <xdr:colOff>1019175</xdr:colOff>
      <xdr:row>18</xdr:row>
      <xdr:rowOff>152400</xdr:rowOff>
    </xdr:from>
    <xdr:to>
      <xdr:col>2</xdr:col>
      <xdr:colOff>638175</xdr:colOff>
      <xdr:row>19</xdr:row>
      <xdr:rowOff>180975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2F4FBDDE-D6E5-4FB0-BBE2-017F067FCBB1}"/>
            </a:ext>
          </a:extLst>
        </xdr:cNvPr>
        <xdr:cNvSpPr/>
      </xdr:nvSpPr>
      <xdr:spPr>
        <a:xfrm>
          <a:off x="1628775" y="28956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2</xdr:col>
      <xdr:colOff>1085849</xdr:colOff>
      <xdr:row>18</xdr:row>
      <xdr:rowOff>152400</xdr:rowOff>
    </xdr:from>
    <xdr:to>
      <xdr:col>2</xdr:col>
      <xdr:colOff>2124074</xdr:colOff>
      <xdr:row>20</xdr:row>
      <xdr:rowOff>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FA43845C-1D25-418F-B730-81E63659AD5C}"/>
            </a:ext>
          </a:extLst>
        </xdr:cNvPr>
        <xdr:cNvSpPr/>
      </xdr:nvSpPr>
      <xdr:spPr>
        <a:xfrm>
          <a:off x="2914649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6</xdr:col>
      <xdr:colOff>400050</xdr:colOff>
      <xdr:row>12</xdr:row>
      <xdr:rowOff>247650</xdr:rowOff>
    </xdr:from>
    <xdr:to>
      <xdr:col>6</xdr:col>
      <xdr:colOff>409575</xdr:colOff>
      <xdr:row>22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1CBA147-134A-453D-A6F0-ECD20C316B6D}"/>
            </a:ext>
          </a:extLst>
        </xdr:cNvPr>
        <xdr:cNvCxnSpPr/>
      </xdr:nvCxnSpPr>
      <xdr:spPr>
        <a:xfrm>
          <a:off x="7105650" y="2162175"/>
          <a:ext cx="9525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17</xdr:row>
      <xdr:rowOff>142875</xdr:rowOff>
    </xdr:from>
    <xdr:to>
      <xdr:col>4</xdr:col>
      <xdr:colOff>219076</xdr:colOff>
      <xdr:row>18</xdr:row>
      <xdr:rowOff>180975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C356FC81-B32A-42BE-B743-D527DFA93FA6}"/>
            </a:ext>
          </a:extLst>
        </xdr:cNvPr>
        <xdr:cNvSpPr/>
      </xdr:nvSpPr>
      <xdr:spPr>
        <a:xfrm>
          <a:off x="4048125" y="26955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4</xdr:col>
      <xdr:colOff>295275</xdr:colOff>
      <xdr:row>17</xdr:row>
      <xdr:rowOff>161925</xdr:rowOff>
    </xdr:from>
    <xdr:to>
      <xdr:col>5</xdr:col>
      <xdr:colOff>409575</xdr:colOff>
      <xdr:row>19</xdr:row>
      <xdr:rowOff>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0433F0BC-9AF7-4601-B9A5-E2989751C7EC}"/>
            </a:ext>
          </a:extLst>
        </xdr:cNvPr>
        <xdr:cNvSpPr/>
      </xdr:nvSpPr>
      <xdr:spPr>
        <a:xfrm>
          <a:off x="4972050" y="27146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5</xdr:col>
      <xdr:colOff>533400</xdr:colOff>
      <xdr:row>17</xdr:row>
      <xdr:rowOff>171450</xdr:rowOff>
    </xdr:from>
    <xdr:to>
      <xdr:col>6</xdr:col>
      <xdr:colOff>266700</xdr:colOff>
      <xdr:row>19</xdr:row>
      <xdr:rowOff>19050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66A7C758-DE80-4958-8DDA-8C61D5657C1E}"/>
            </a:ext>
          </a:extLst>
        </xdr:cNvPr>
        <xdr:cNvSpPr/>
      </xdr:nvSpPr>
      <xdr:spPr>
        <a:xfrm>
          <a:off x="5934075" y="272415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7</xdr:col>
      <xdr:colOff>733425</xdr:colOff>
      <xdr:row>18</xdr:row>
      <xdr:rowOff>180975</xdr:rowOff>
    </xdr:from>
    <xdr:to>
      <xdr:col>8</xdr:col>
      <xdr:colOff>733426</xdr:colOff>
      <xdr:row>20</xdr:row>
      <xdr:rowOff>28575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F1E8B9E5-0808-4C2A-870E-20732B53F2CA}"/>
            </a:ext>
          </a:extLst>
        </xdr:cNvPr>
        <xdr:cNvSpPr/>
      </xdr:nvSpPr>
      <xdr:spPr>
        <a:xfrm>
          <a:off x="8048625" y="29241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8</xdr:col>
      <xdr:colOff>866775</xdr:colOff>
      <xdr:row>18</xdr:row>
      <xdr:rowOff>171450</xdr:rowOff>
    </xdr:from>
    <xdr:to>
      <xdr:col>8</xdr:col>
      <xdr:colOff>1704975</xdr:colOff>
      <xdr:row>20</xdr:row>
      <xdr:rowOff>9525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C5882C6-BC86-4B91-BC43-969D35AC0E42}"/>
            </a:ext>
          </a:extLst>
        </xdr:cNvPr>
        <xdr:cNvSpPr/>
      </xdr:nvSpPr>
      <xdr:spPr>
        <a:xfrm>
          <a:off x="9029700" y="291465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8</xdr:col>
      <xdr:colOff>1895475</xdr:colOff>
      <xdr:row>18</xdr:row>
      <xdr:rowOff>161925</xdr:rowOff>
    </xdr:from>
    <xdr:to>
      <xdr:col>8</xdr:col>
      <xdr:colOff>2933700</xdr:colOff>
      <xdr:row>20</xdr:row>
      <xdr:rowOff>9525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19BBA05B-FA36-4D76-9F83-9A1D58E12EEA}"/>
            </a:ext>
          </a:extLst>
        </xdr:cNvPr>
        <xdr:cNvSpPr/>
      </xdr:nvSpPr>
      <xdr:spPr>
        <a:xfrm>
          <a:off x="10058400" y="290512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0</xdr:colOff>
      <xdr:row>22</xdr:row>
      <xdr:rowOff>171450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9E5C2D6D-29BD-460B-B2A0-65B25FEE2E58}"/>
            </a:ext>
          </a:extLst>
        </xdr:cNvPr>
        <xdr:cNvCxnSpPr/>
      </xdr:nvCxnSpPr>
      <xdr:spPr>
        <a:xfrm>
          <a:off x="11182350" y="2181225"/>
          <a:ext cx="0" cy="1676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161925</xdr:rowOff>
    </xdr:from>
    <xdr:to>
      <xdr:col>10</xdr:col>
      <xdr:colOff>228601</xdr:colOff>
      <xdr:row>20</xdr:row>
      <xdr:rowOff>9525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9D000EF-E132-4982-BD2E-7C9A3A6FC966}"/>
            </a:ext>
          </a:extLst>
        </xdr:cNvPr>
        <xdr:cNvSpPr/>
      </xdr:nvSpPr>
      <xdr:spPr>
        <a:xfrm>
          <a:off x="11249025" y="29051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10</xdr:col>
      <xdr:colOff>295275</xdr:colOff>
      <xdr:row>18</xdr:row>
      <xdr:rowOff>161925</xdr:rowOff>
    </xdr:from>
    <xdr:to>
      <xdr:col>11</xdr:col>
      <xdr:colOff>457200</xdr:colOff>
      <xdr:row>20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BF2E0761-898C-4E4B-9034-91638415AB6E}"/>
            </a:ext>
          </a:extLst>
        </xdr:cNvPr>
        <xdr:cNvSpPr/>
      </xdr:nvSpPr>
      <xdr:spPr>
        <a:xfrm>
          <a:off x="12163425" y="29051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12</xdr:col>
      <xdr:colOff>0</xdr:colOff>
      <xdr:row>18</xdr:row>
      <xdr:rowOff>152400</xdr:rowOff>
    </xdr:from>
    <xdr:to>
      <xdr:col>13</xdr:col>
      <xdr:colOff>428625</xdr:colOff>
      <xdr:row>20</xdr:row>
      <xdr:rowOff>0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FE4EB6CB-1B80-4687-912E-A9FB785381A9}"/>
            </a:ext>
          </a:extLst>
        </xdr:cNvPr>
        <xdr:cNvSpPr/>
      </xdr:nvSpPr>
      <xdr:spPr>
        <a:xfrm>
          <a:off x="13154025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1</xdr:col>
      <xdr:colOff>0</xdr:colOff>
      <xdr:row>22</xdr:row>
      <xdr:rowOff>180975</xdr:rowOff>
    </xdr:from>
    <xdr:to>
      <xdr:col>14</xdr:col>
      <xdr:colOff>0</xdr:colOff>
      <xdr:row>23</xdr:row>
      <xdr:rowOff>19050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547C1DAD-6FB2-44A5-A5D7-8251F8C8F17A}"/>
            </a:ext>
          </a:extLst>
        </xdr:cNvPr>
        <xdr:cNvCxnSpPr/>
      </xdr:nvCxnSpPr>
      <xdr:spPr>
        <a:xfrm flipV="1">
          <a:off x="609600" y="38671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609600</xdr:colOff>
      <xdr:row>24</xdr:row>
      <xdr:rowOff>190500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1FEADE0D-0E1E-4C47-85AE-E6B76752D497}"/>
            </a:ext>
          </a:extLst>
        </xdr:cNvPr>
        <xdr:cNvSpPr/>
      </xdr:nvSpPr>
      <xdr:spPr>
        <a:xfrm>
          <a:off x="1838325" y="5162550"/>
          <a:ext cx="6000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Поиск</a:t>
          </a:r>
        </a:p>
      </xdr:txBody>
    </xdr:sp>
    <xdr:clientData/>
  </xdr:twoCellAnchor>
  <xdr:twoCellAnchor>
    <xdr:from>
      <xdr:col>0</xdr:col>
      <xdr:colOff>609599</xdr:colOff>
      <xdr:row>26</xdr:row>
      <xdr:rowOff>1</xdr:rowOff>
    </xdr:from>
    <xdr:to>
      <xdr:col>1</xdr:col>
      <xdr:colOff>1000124</xdr:colOff>
      <xdr:row>26</xdr:row>
      <xdr:rowOff>171450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650B681-F5E7-437E-9902-BF148F211D95}"/>
            </a:ext>
          </a:extLst>
        </xdr:cNvPr>
        <xdr:cNvSpPr/>
      </xdr:nvSpPr>
      <xdr:spPr>
        <a:xfrm>
          <a:off x="609599" y="4486276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</a:t>
          </a:r>
        </a:p>
      </xdr:txBody>
    </xdr:sp>
    <xdr:clientData/>
  </xdr:twoCellAnchor>
  <xdr:twoCellAnchor>
    <xdr:from>
      <xdr:col>1</xdr:col>
      <xdr:colOff>1104900</xdr:colOff>
      <xdr:row>26</xdr:row>
      <xdr:rowOff>9525</xdr:rowOff>
    </xdr:from>
    <xdr:to>
      <xdr:col>2</xdr:col>
      <xdr:colOff>1095375</xdr:colOff>
      <xdr:row>27</xdr:row>
      <xdr:rowOff>9525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33CDC7CE-83F8-49FB-9447-37CCEB07B107}"/>
            </a:ext>
          </a:extLst>
        </xdr:cNvPr>
        <xdr:cNvSpPr/>
      </xdr:nvSpPr>
      <xdr:spPr>
        <a:xfrm>
          <a:off x="1714500" y="4495800"/>
          <a:ext cx="1209675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 Акт</a:t>
          </a:r>
        </a:p>
      </xdr:txBody>
    </xdr:sp>
    <xdr:clientData/>
  </xdr:twoCellAnchor>
  <xdr:twoCellAnchor>
    <xdr:from>
      <xdr:col>2</xdr:col>
      <xdr:colOff>1190625</xdr:colOff>
      <xdr:row>26</xdr:row>
      <xdr:rowOff>19050</xdr:rowOff>
    </xdr:from>
    <xdr:to>
      <xdr:col>2</xdr:col>
      <xdr:colOff>2076450</xdr:colOff>
      <xdr:row>27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39248C76-6C11-4873-87D3-C9605B51A29B}"/>
            </a:ext>
          </a:extLst>
        </xdr:cNvPr>
        <xdr:cNvSpPr/>
      </xdr:nvSpPr>
      <xdr:spPr>
        <a:xfrm>
          <a:off x="3019425" y="450532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ПРИБ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285750</xdr:colOff>
      <xdr:row>26</xdr:row>
      <xdr:rowOff>171449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9FC43FAD-1C38-4B58-BE43-C36FA3126C3B}"/>
            </a:ext>
          </a:extLst>
        </xdr:cNvPr>
        <xdr:cNvSpPr/>
      </xdr:nvSpPr>
      <xdr:spPr>
        <a:xfrm>
          <a:off x="3962400" y="4486275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4</xdr:col>
      <xdr:colOff>342900</xdr:colOff>
      <xdr:row>26</xdr:row>
      <xdr:rowOff>0</xdr:rowOff>
    </xdr:from>
    <xdr:to>
      <xdr:col>5</xdr:col>
      <xdr:colOff>723900</xdr:colOff>
      <xdr:row>27</xdr:row>
      <xdr:rowOff>0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DE53F1CD-AD2D-450F-B7FE-2FF40FE87BBA}"/>
            </a:ext>
          </a:extLst>
        </xdr:cNvPr>
        <xdr:cNvSpPr/>
      </xdr:nvSpPr>
      <xdr:spPr>
        <a:xfrm>
          <a:off x="5019675" y="4486275"/>
          <a:ext cx="1104900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 Акт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5</xdr:col>
      <xdr:colOff>809625</xdr:colOff>
      <xdr:row>26</xdr:row>
      <xdr:rowOff>9525</xdr:rowOff>
    </xdr:from>
    <xdr:to>
      <xdr:col>6</xdr:col>
      <xdr:colOff>390525</xdr:colOff>
      <xdr:row>26</xdr:row>
      <xdr:rowOff>180975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E909CDDB-C9F1-40A2-BB16-CB4826BE6415}"/>
            </a:ext>
          </a:extLst>
        </xdr:cNvPr>
        <xdr:cNvSpPr/>
      </xdr:nvSpPr>
      <xdr:spPr>
        <a:xfrm>
          <a:off x="6210300" y="4495800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ОТПР</a:t>
          </a:r>
        </a:p>
      </xdr:txBody>
    </xdr:sp>
    <xdr:clientData/>
  </xdr:twoCellAnchor>
  <xdr:twoCellAnchor>
    <xdr:from>
      <xdr:col>6</xdr:col>
      <xdr:colOff>476250</xdr:colOff>
      <xdr:row>26</xdr:row>
      <xdr:rowOff>9523</xdr:rowOff>
    </xdr:from>
    <xdr:to>
      <xdr:col>8</xdr:col>
      <xdr:colOff>523875</xdr:colOff>
      <xdr:row>27</xdr:row>
      <xdr:rowOff>0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C1D2DBB-1968-406E-8305-B6CF4C7148CA}"/>
            </a:ext>
          </a:extLst>
        </xdr:cNvPr>
        <xdr:cNvSpPr/>
      </xdr:nvSpPr>
      <xdr:spPr>
        <a:xfrm>
          <a:off x="7181850" y="4495798"/>
          <a:ext cx="1504950" cy="1809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Маршрут/не</a:t>
          </a:r>
          <a:r>
            <a:rPr lang="ru-RU" sz="1100" baseline="0"/>
            <a:t> маршрут</a:t>
          </a:r>
          <a:endParaRPr lang="ru-RU" sz="1100"/>
        </a:p>
      </xdr:txBody>
    </xdr:sp>
    <xdr:clientData/>
  </xdr:twoCellAnchor>
  <xdr:twoCellAnchor>
    <xdr:from>
      <xdr:col>8</xdr:col>
      <xdr:colOff>609600</xdr:colOff>
      <xdr:row>26</xdr:row>
      <xdr:rowOff>0</xdr:rowOff>
    </xdr:from>
    <xdr:to>
      <xdr:col>8</xdr:col>
      <xdr:colOff>1876425</xdr:colOff>
      <xdr:row>26</xdr:row>
      <xdr:rowOff>171450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862080D2-2F11-40A8-86C5-6DB87AB53B37}"/>
            </a:ext>
          </a:extLst>
        </xdr:cNvPr>
        <xdr:cNvSpPr/>
      </xdr:nvSpPr>
      <xdr:spPr>
        <a:xfrm>
          <a:off x="8772525" y="4486275"/>
          <a:ext cx="1266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Общее</a:t>
          </a:r>
          <a:r>
            <a:rPr lang="ru-RU" sz="1100" baseline="0"/>
            <a:t> время, час</a:t>
          </a:r>
          <a:endParaRPr lang="ru-RU" sz="1100"/>
        </a:p>
      </xdr:txBody>
    </xdr:sp>
    <xdr:clientData/>
  </xdr:twoCellAnchor>
  <xdr:twoCellAnchor>
    <xdr:from>
      <xdr:col>8</xdr:col>
      <xdr:colOff>1990725</xdr:colOff>
      <xdr:row>26</xdr:row>
      <xdr:rowOff>0</xdr:rowOff>
    </xdr:from>
    <xdr:to>
      <xdr:col>8</xdr:col>
      <xdr:colOff>2876550</xdr:colOff>
      <xdr:row>26</xdr:row>
      <xdr:rowOff>171450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3CB12DA9-40BF-41B6-9A89-3EFA957A26AA}"/>
            </a:ext>
          </a:extLst>
        </xdr:cNvPr>
        <xdr:cNvSpPr/>
      </xdr:nvSpPr>
      <xdr:spPr>
        <a:xfrm>
          <a:off x="10153650" y="448627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Плата,</a:t>
          </a:r>
          <a:r>
            <a:rPr lang="ru-RU" sz="1100" baseline="0"/>
            <a:t> грн</a:t>
          </a:r>
          <a:endParaRPr lang="ru-RU" sz="1100"/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10</xdr:col>
      <xdr:colOff>476251</xdr:colOff>
      <xdr:row>26</xdr:row>
      <xdr:rowOff>180975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46D9822F-F46D-48E8-8C75-98CBF3C8DEAF}"/>
            </a:ext>
          </a:extLst>
        </xdr:cNvPr>
        <xdr:cNvSpPr/>
      </xdr:nvSpPr>
      <xdr:spPr>
        <a:xfrm>
          <a:off x="11182351" y="4486275"/>
          <a:ext cx="11620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Примечание</a:t>
          </a:r>
        </a:p>
      </xdr:txBody>
    </xdr:sp>
    <xdr:clientData/>
  </xdr:twoCellAnchor>
  <xdr:twoCellAnchor>
    <xdr:from>
      <xdr:col>8</xdr:col>
      <xdr:colOff>2409825</xdr:colOff>
      <xdr:row>27</xdr:row>
      <xdr:rowOff>171450</xdr:rowOff>
    </xdr:from>
    <xdr:to>
      <xdr:col>9</xdr:col>
      <xdr:colOff>238126</xdr:colOff>
      <xdr:row>29</xdr:row>
      <xdr:rowOff>19050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A62F783-7C6A-41B4-9140-F730CAF56977}"/>
            </a:ext>
          </a:extLst>
        </xdr:cNvPr>
        <xdr:cNvSpPr/>
      </xdr:nvSpPr>
      <xdr:spPr>
        <a:xfrm>
          <a:off x="10572750" y="48482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9</xdr:col>
      <xdr:colOff>333375</xdr:colOff>
      <xdr:row>27</xdr:row>
      <xdr:rowOff>161925</xdr:rowOff>
    </xdr:from>
    <xdr:to>
      <xdr:col>10</xdr:col>
      <xdr:colOff>485775</xdr:colOff>
      <xdr:row>29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DA7701DD-3345-46EB-816C-47FA3B00089B}"/>
            </a:ext>
          </a:extLst>
        </xdr:cNvPr>
        <xdr:cNvSpPr/>
      </xdr:nvSpPr>
      <xdr:spPr>
        <a:xfrm>
          <a:off x="11515725" y="48387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10</xdr:col>
      <xdr:colOff>571500</xdr:colOff>
      <xdr:row>27</xdr:row>
      <xdr:rowOff>152400</xdr:rowOff>
    </xdr:from>
    <xdr:to>
      <xdr:col>12</xdr:col>
      <xdr:colOff>323850</xdr:colOff>
      <xdr:row>29</xdr:row>
      <xdr:rowOff>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32A4CE2C-D327-41B5-9AC4-ECC6A4EC55B1}"/>
            </a:ext>
          </a:extLst>
        </xdr:cNvPr>
        <xdr:cNvSpPr/>
      </xdr:nvSpPr>
      <xdr:spPr>
        <a:xfrm>
          <a:off x="12439650" y="48291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104775</xdr:colOff>
      <xdr:row>35</xdr:row>
      <xdr:rowOff>66675</xdr:rowOff>
    </xdr:from>
    <xdr:to>
      <xdr:col>5</xdr:col>
      <xdr:colOff>1295400</xdr:colOff>
      <xdr:row>37</xdr:row>
      <xdr:rowOff>161925</xdr:rowOff>
    </xdr:to>
    <xdr:pic>
      <xdr:nvPicPr>
        <xdr:cNvPr id="2866" name="Рисунок 50">
          <a:extLst>
            <a:ext uri="{FF2B5EF4-FFF2-40B4-BE49-F238E27FC236}">
              <a16:creationId xmlns:a16="http://schemas.microsoft.com/office/drawing/2014/main" id="{CA0D28F9-7725-40AE-89F4-AA0FF6B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2485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447675</xdr:colOff>
      <xdr:row>38</xdr:row>
      <xdr:rowOff>66675</xdr:rowOff>
    </xdr:from>
    <xdr:to>
      <xdr:col>13</xdr:col>
      <xdr:colOff>504825</xdr:colOff>
      <xdr:row>39</xdr:row>
      <xdr:rowOff>180975</xdr:rowOff>
    </xdr:to>
    <xdr:pic>
      <xdr:nvPicPr>
        <xdr:cNvPr id="2867" name="Рисунок 51">
          <a:extLst>
            <a:ext uri="{FF2B5EF4-FFF2-40B4-BE49-F238E27FC236}">
              <a16:creationId xmlns:a16="http://schemas.microsoft.com/office/drawing/2014/main" id="{28E48600-BB9D-4CF3-98BD-EFA5FBBB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7820025"/>
          <a:ext cx="1952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180975</xdr:rowOff>
    </xdr:from>
    <xdr:to>
      <xdr:col>14</xdr:col>
      <xdr:colOff>38100</xdr:colOff>
      <xdr:row>38</xdr:row>
      <xdr:rowOff>19050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8EE1DDE0-6B77-43B2-A6E8-5EF530CAD780}"/>
            </a:ext>
          </a:extLst>
        </xdr:cNvPr>
        <xdr:cNvCxnSpPr/>
      </xdr:nvCxnSpPr>
      <xdr:spPr>
        <a:xfrm flipV="1">
          <a:off x="647700" y="74676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504825</xdr:colOff>
      <xdr:row>48</xdr:row>
      <xdr:rowOff>38100</xdr:rowOff>
    </xdr:from>
    <xdr:to>
      <xdr:col>13</xdr:col>
      <xdr:colOff>561975</xdr:colOff>
      <xdr:row>49</xdr:row>
      <xdr:rowOff>133350</xdr:rowOff>
    </xdr:to>
    <xdr:pic>
      <xdr:nvPicPr>
        <xdr:cNvPr id="2869" name="Рисунок 53">
          <a:extLst>
            <a:ext uri="{FF2B5EF4-FFF2-40B4-BE49-F238E27FC236}">
              <a16:creationId xmlns:a16="http://schemas.microsoft.com/office/drawing/2014/main" id="{FDA32C26-1226-4123-8366-1DEBD6D3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0487025"/>
          <a:ext cx="1952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85725</xdr:colOff>
      <xdr:row>26</xdr:row>
      <xdr:rowOff>142875</xdr:rowOff>
    </xdr:from>
    <xdr:to>
      <xdr:col>16</xdr:col>
      <xdr:colOff>247650</xdr:colOff>
      <xdr:row>27</xdr:row>
      <xdr:rowOff>180975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24644B7A-480D-43C0-8B84-7C7904DD58E6}"/>
            </a:ext>
          </a:extLst>
        </xdr:cNvPr>
        <xdr:cNvSpPr/>
      </xdr:nvSpPr>
      <xdr:spPr>
        <a:xfrm>
          <a:off x="15068550" y="6076950"/>
          <a:ext cx="771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16</xdr:col>
      <xdr:colOff>295275</xdr:colOff>
      <xdr:row>26</xdr:row>
      <xdr:rowOff>161925</xdr:rowOff>
    </xdr:from>
    <xdr:to>
      <xdr:col>17</xdr:col>
      <xdr:colOff>409575</xdr:colOff>
      <xdr:row>28</xdr:row>
      <xdr:rowOff>0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81F1F2FC-97DA-4619-B899-39285145835F}"/>
            </a:ext>
          </a:extLst>
        </xdr:cNvPr>
        <xdr:cNvSpPr/>
      </xdr:nvSpPr>
      <xdr:spPr>
        <a:xfrm>
          <a:off x="4972050" y="413385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17</xdr:col>
      <xdr:colOff>533400</xdr:colOff>
      <xdr:row>26</xdr:row>
      <xdr:rowOff>171450</xdr:rowOff>
    </xdr:from>
    <xdr:to>
      <xdr:col>18</xdr:col>
      <xdr:colOff>266700</xdr:colOff>
      <xdr:row>28</xdr:row>
      <xdr:rowOff>19050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26DCA31-8980-407E-9E1F-CB1CABBD34E5}"/>
            </a:ext>
          </a:extLst>
        </xdr:cNvPr>
        <xdr:cNvSpPr/>
      </xdr:nvSpPr>
      <xdr:spPr>
        <a:xfrm>
          <a:off x="5934075" y="4143375"/>
          <a:ext cx="10382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66675</xdr:colOff>
      <xdr:row>48</xdr:row>
      <xdr:rowOff>123825</xdr:rowOff>
    </xdr:from>
    <xdr:to>
      <xdr:col>5</xdr:col>
      <xdr:colOff>1257300</xdr:colOff>
      <xdr:row>49</xdr:row>
      <xdr:rowOff>409575</xdr:rowOff>
    </xdr:to>
    <xdr:pic>
      <xdr:nvPicPr>
        <xdr:cNvPr id="2873" name="Рисунок 50">
          <a:extLst>
            <a:ext uri="{FF2B5EF4-FFF2-40B4-BE49-F238E27FC236}">
              <a16:creationId xmlns:a16="http://schemas.microsoft.com/office/drawing/2014/main" id="{BB7313AA-C92D-4D47-8D50-D64D632E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572750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85725</xdr:rowOff>
    </xdr:from>
    <xdr:to>
      <xdr:col>5</xdr:col>
      <xdr:colOff>1190625</xdr:colOff>
      <xdr:row>58</xdr:row>
      <xdr:rowOff>180975</xdr:rowOff>
    </xdr:to>
    <xdr:pic>
      <xdr:nvPicPr>
        <xdr:cNvPr id="2874" name="Рисунок 50">
          <a:extLst>
            <a:ext uri="{FF2B5EF4-FFF2-40B4-BE49-F238E27FC236}">
              <a16:creationId xmlns:a16="http://schemas.microsoft.com/office/drawing/2014/main" id="{691975F0-E37B-4F4C-86FA-24F0DD98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56</xdr:row>
      <xdr:rowOff>123825</xdr:rowOff>
    </xdr:from>
    <xdr:to>
      <xdr:col>10</xdr:col>
      <xdr:colOff>95250</xdr:colOff>
      <xdr:row>65</xdr:row>
      <xdr:rowOff>85725</xdr:rowOff>
    </xdr:to>
    <xdr:pic>
      <xdr:nvPicPr>
        <xdr:cNvPr id="2875" name="Рисунок 56">
          <a:extLst>
            <a:ext uri="{FF2B5EF4-FFF2-40B4-BE49-F238E27FC236}">
              <a16:creationId xmlns:a16="http://schemas.microsoft.com/office/drawing/2014/main" id="{CB606F5E-2D72-487E-BE25-BB187BED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2773025"/>
          <a:ext cx="36099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66</xdr:row>
      <xdr:rowOff>38100</xdr:rowOff>
    </xdr:from>
    <xdr:to>
      <xdr:col>11</xdr:col>
      <xdr:colOff>19050</xdr:colOff>
      <xdr:row>83</xdr:row>
      <xdr:rowOff>76200</xdr:rowOff>
    </xdr:to>
    <xdr:pic>
      <xdr:nvPicPr>
        <xdr:cNvPr id="2876" name="Рисунок 57">
          <a:extLst>
            <a:ext uri="{FF2B5EF4-FFF2-40B4-BE49-F238E27FC236}">
              <a16:creationId xmlns:a16="http://schemas.microsoft.com/office/drawing/2014/main" id="{CBDB1A57-A5B9-4FF1-8BF7-B4F1CBA3E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5354300"/>
          <a:ext cx="4152900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32</xdr:row>
      <xdr:rowOff>9525</xdr:rowOff>
    </xdr:to>
    <xdr:pic>
      <xdr:nvPicPr>
        <xdr:cNvPr id="3086" name="Рисунок 1">
          <a:extLst>
            <a:ext uri="{FF2B5EF4-FFF2-40B4-BE49-F238E27FC236}">
              <a16:creationId xmlns:a16="http://schemas.microsoft.com/office/drawing/2014/main" id="{1DEAC576-F4C9-40C3-9D0B-EA3EA26D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822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32</xdr:row>
      <xdr:rowOff>95250</xdr:rowOff>
    </xdr:to>
    <xdr:pic>
      <xdr:nvPicPr>
        <xdr:cNvPr id="4123" name="Рисунок 1">
          <a:extLst>
            <a:ext uri="{FF2B5EF4-FFF2-40B4-BE49-F238E27FC236}">
              <a16:creationId xmlns:a16="http://schemas.microsoft.com/office/drawing/2014/main" id="{9A1C2859-7046-4972-A4F0-282C0BA7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619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15</xdr:col>
      <xdr:colOff>342900</xdr:colOff>
      <xdr:row>41</xdr:row>
      <xdr:rowOff>180975</xdr:rowOff>
    </xdr:to>
    <xdr:pic>
      <xdr:nvPicPr>
        <xdr:cNvPr id="4124" name="Рисунок 2">
          <a:extLst>
            <a:ext uri="{FF2B5EF4-FFF2-40B4-BE49-F238E27FC236}">
              <a16:creationId xmlns:a16="http://schemas.microsoft.com/office/drawing/2014/main" id="{BDCD6DD9-5D03-4F6C-BDA9-AA8780E1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101250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7"/>
  <sheetViews>
    <sheetView tabSelected="1" topLeftCell="A49" zoomScale="90" zoomScaleNormal="90" workbookViewId="0">
      <selection activeCell="C63" sqref="C63"/>
    </sheetView>
  </sheetViews>
  <sheetFormatPr defaultRowHeight="15" x14ac:dyDescent="0.25"/>
  <cols>
    <col min="2" max="2" width="18.28515625" customWidth="1"/>
    <col min="3" max="3" width="32" customWidth="1"/>
    <col min="4" max="4" width="10.7109375" customWidth="1"/>
    <col min="5" max="5" width="10.85546875" customWidth="1"/>
    <col min="6" max="6" width="19.5703125" customWidth="1"/>
    <col min="8" max="8" width="12.7109375" customWidth="1"/>
    <col min="9" max="9" width="45.28515625" customWidth="1"/>
    <col min="10" max="10" width="10.28515625" customWidth="1"/>
    <col min="11" max="11" width="10.140625" customWidth="1"/>
    <col min="15" max="15" width="13" customWidth="1"/>
    <col min="18" max="18" width="23" customWidth="1"/>
  </cols>
  <sheetData>
    <row r="1" spans="2:18" x14ac:dyDescent="0.25">
      <c r="B1" t="s">
        <v>71</v>
      </c>
    </row>
    <row r="2" spans="2:18" x14ac:dyDescent="0.25">
      <c r="D2" s="116"/>
      <c r="E2" s="116"/>
      <c r="F2" s="116"/>
      <c r="G2" s="116"/>
      <c r="P2" s="115" t="s">
        <v>81</v>
      </c>
      <c r="Q2" s="115"/>
      <c r="R2" s="115"/>
    </row>
    <row r="3" spans="2:18" ht="15.75" thickBot="1" x14ac:dyDescent="0.3">
      <c r="P3" s="1" t="s">
        <v>0</v>
      </c>
      <c r="Q3" s="1" t="s">
        <v>1</v>
      </c>
      <c r="R3" s="1" t="s">
        <v>2</v>
      </c>
    </row>
    <row r="4" spans="2:18" ht="15.75" thickBot="1" x14ac:dyDescent="0.3">
      <c r="B4" s="18" t="s">
        <v>32</v>
      </c>
      <c r="C4" s="5"/>
      <c r="D4" s="5"/>
      <c r="E4" s="5" t="s">
        <v>34</v>
      </c>
      <c r="F4" s="49" t="s">
        <v>39</v>
      </c>
      <c r="G4" s="5"/>
      <c r="H4" s="17" t="s">
        <v>42</v>
      </c>
      <c r="I4" s="5"/>
      <c r="J4" s="5"/>
      <c r="K4" s="5" t="s">
        <v>34</v>
      </c>
      <c r="L4" s="46" t="s">
        <v>45</v>
      </c>
      <c r="M4" s="5"/>
      <c r="N4" s="6"/>
      <c r="P4" s="57">
        <v>13</v>
      </c>
      <c r="Q4" s="3" t="s">
        <v>11</v>
      </c>
      <c r="R4" s="3" t="s">
        <v>12</v>
      </c>
    </row>
    <row r="5" spans="2:18" ht="15.75" thickBot="1" x14ac:dyDescent="0.3">
      <c r="B5" s="45" t="s">
        <v>31</v>
      </c>
      <c r="C5" s="29" t="s">
        <v>33</v>
      </c>
      <c r="D5" s="46" t="s">
        <v>35</v>
      </c>
      <c r="E5" s="8"/>
      <c r="F5" s="15" t="s">
        <v>50</v>
      </c>
      <c r="G5" s="8"/>
      <c r="H5" s="45" t="s">
        <v>43</v>
      </c>
      <c r="I5" s="29" t="s">
        <v>44</v>
      </c>
      <c r="J5" s="46" t="s">
        <v>35</v>
      </c>
      <c r="K5" s="8"/>
      <c r="L5" s="15" t="s">
        <v>50</v>
      </c>
      <c r="M5" s="8"/>
      <c r="N5" s="9"/>
      <c r="P5" s="57">
        <v>18</v>
      </c>
      <c r="Q5" s="3" t="s">
        <v>15</v>
      </c>
      <c r="R5" s="3" t="s">
        <v>16</v>
      </c>
    </row>
    <row r="6" spans="2:18" x14ac:dyDescent="0.25">
      <c r="B6" s="47" t="s">
        <v>39</v>
      </c>
      <c r="C6" s="48" t="s">
        <v>37</v>
      </c>
      <c r="D6" s="44" t="s">
        <v>36</v>
      </c>
      <c r="E6" s="8"/>
      <c r="F6" s="8"/>
      <c r="G6" s="8"/>
      <c r="H6" s="42" t="s">
        <v>3</v>
      </c>
      <c r="I6" s="43" t="s">
        <v>46</v>
      </c>
      <c r="J6" s="44" t="s">
        <v>36</v>
      </c>
      <c r="K6" s="8"/>
      <c r="L6" s="8"/>
      <c r="M6" s="8"/>
      <c r="N6" s="9"/>
      <c r="P6" s="57">
        <v>22</v>
      </c>
      <c r="Q6" s="3" t="s">
        <v>21</v>
      </c>
      <c r="R6" s="3" t="s">
        <v>22</v>
      </c>
    </row>
    <row r="7" spans="2:18" ht="15.75" thickBot="1" x14ac:dyDescent="0.3">
      <c r="B7" s="36" t="s">
        <v>39</v>
      </c>
      <c r="C7" s="37" t="s">
        <v>38</v>
      </c>
      <c r="D7" s="35" t="s">
        <v>36</v>
      </c>
      <c r="E7" s="19" t="s">
        <v>51</v>
      </c>
      <c r="F7" s="8"/>
      <c r="G7" s="8"/>
      <c r="H7" s="38" t="s">
        <v>5</v>
      </c>
      <c r="I7" s="40" t="s">
        <v>47</v>
      </c>
      <c r="J7" s="34" t="s">
        <v>36</v>
      </c>
      <c r="K7" s="8"/>
      <c r="L7" s="92" t="s">
        <v>138</v>
      </c>
      <c r="M7" s="92"/>
      <c r="N7" s="93"/>
      <c r="O7" s="89"/>
      <c r="P7" s="57">
        <v>23</v>
      </c>
      <c r="Q7" s="3" t="s">
        <v>23</v>
      </c>
      <c r="R7" s="3" t="s">
        <v>24</v>
      </c>
    </row>
    <row r="8" spans="2:18" ht="15.75" thickBot="1" x14ac:dyDescent="0.3">
      <c r="B8" s="7"/>
      <c r="C8" s="8"/>
      <c r="D8" s="8"/>
      <c r="E8" s="8"/>
      <c r="F8" s="8"/>
      <c r="G8" s="8"/>
      <c r="H8" s="38" t="s">
        <v>7</v>
      </c>
      <c r="I8" s="40" t="s">
        <v>48</v>
      </c>
      <c r="J8" s="34" t="s">
        <v>36</v>
      </c>
      <c r="K8" s="19" t="s">
        <v>51</v>
      </c>
      <c r="L8" s="8"/>
      <c r="M8" s="8"/>
      <c r="N8" s="9"/>
      <c r="P8" s="57">
        <v>2</v>
      </c>
      <c r="Q8" s="3" t="s">
        <v>3</v>
      </c>
      <c r="R8" s="3" t="s">
        <v>4</v>
      </c>
    </row>
    <row r="9" spans="2:18" ht="15.75" thickBot="1" x14ac:dyDescent="0.3">
      <c r="B9" s="7"/>
      <c r="C9" s="8"/>
      <c r="D9" s="29" t="s">
        <v>40</v>
      </c>
      <c r="E9" s="13" t="s">
        <v>41</v>
      </c>
      <c r="F9" s="8"/>
      <c r="G9" s="8"/>
      <c r="H9" s="38" t="s">
        <v>9</v>
      </c>
      <c r="I9" s="40" t="s">
        <v>49</v>
      </c>
      <c r="J9" s="34" t="s">
        <v>36</v>
      </c>
      <c r="K9" s="8"/>
      <c r="L9" s="8"/>
      <c r="M9" s="8"/>
      <c r="N9" s="9"/>
      <c r="P9" s="57">
        <v>3</v>
      </c>
      <c r="Q9" s="3" t="s">
        <v>5</v>
      </c>
      <c r="R9" s="3" t="s">
        <v>6</v>
      </c>
    </row>
    <row r="10" spans="2:18" ht="15.75" thickBot="1" x14ac:dyDescent="0.3">
      <c r="B10" s="7"/>
      <c r="C10" s="8"/>
      <c r="D10" s="8"/>
      <c r="E10" s="8"/>
      <c r="F10" s="8"/>
      <c r="G10" s="8"/>
      <c r="H10" s="39" t="s">
        <v>29</v>
      </c>
      <c r="I10" s="41" t="s">
        <v>30</v>
      </c>
      <c r="J10" s="35" t="s">
        <v>36</v>
      </c>
      <c r="K10" s="8"/>
      <c r="L10" s="8"/>
      <c r="M10" s="8"/>
      <c r="N10" s="9"/>
      <c r="P10" s="57">
        <v>4</v>
      </c>
      <c r="Q10" s="3" t="s">
        <v>7</v>
      </c>
      <c r="R10" s="3" t="s">
        <v>8</v>
      </c>
    </row>
    <row r="11" spans="2:18" ht="15.75" thickBot="1" x14ac:dyDescent="0.3">
      <c r="B11" s="7"/>
      <c r="C11" s="8"/>
      <c r="D11" s="8"/>
      <c r="E11" s="8"/>
      <c r="F11" s="8"/>
      <c r="G11" s="8"/>
      <c r="H11" s="8"/>
      <c r="I11" s="8"/>
      <c r="J11" s="29" t="s">
        <v>40</v>
      </c>
      <c r="K11" s="13" t="s">
        <v>41</v>
      </c>
      <c r="L11" s="8"/>
      <c r="M11" s="8"/>
      <c r="N11" s="9"/>
      <c r="P11" s="57">
        <v>5</v>
      </c>
      <c r="Q11" s="3" t="s">
        <v>9</v>
      </c>
      <c r="R11" s="3" t="s">
        <v>10</v>
      </c>
    </row>
    <row r="12" spans="2:18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57">
        <v>35</v>
      </c>
      <c r="Q12" s="3" t="s">
        <v>29</v>
      </c>
      <c r="R12" s="3" t="s">
        <v>30</v>
      </c>
    </row>
    <row r="13" spans="2:18" s="23" customFormat="1" ht="20.25" customHeight="1" x14ac:dyDescent="0.25">
      <c r="B13" s="110" t="s">
        <v>52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P13" s="57">
        <v>20</v>
      </c>
      <c r="Q13" s="3" t="s">
        <v>17</v>
      </c>
      <c r="R13" s="3" t="s">
        <v>18</v>
      </c>
    </row>
    <row r="14" spans="2:18" x14ac:dyDescent="0.25">
      <c r="B14" s="20" t="s">
        <v>53</v>
      </c>
      <c r="C14" s="8"/>
      <c r="D14" s="117" t="s">
        <v>91</v>
      </c>
      <c r="E14" s="62" t="s">
        <v>92</v>
      </c>
      <c r="F14" s="63"/>
      <c r="G14" s="63"/>
      <c r="H14" s="25" t="s">
        <v>57</v>
      </c>
      <c r="I14" s="8"/>
      <c r="J14" s="25" t="s">
        <v>60</v>
      </c>
      <c r="K14" s="8"/>
      <c r="L14" s="8"/>
      <c r="M14" s="8"/>
      <c r="N14" s="9"/>
      <c r="P14" s="57">
        <v>21</v>
      </c>
      <c r="Q14" s="3" t="s">
        <v>19</v>
      </c>
      <c r="R14" s="3" t="s">
        <v>20</v>
      </c>
    </row>
    <row r="15" spans="2:18" x14ac:dyDescent="0.25">
      <c r="B15" s="20"/>
      <c r="C15" s="8"/>
      <c r="D15" s="117"/>
      <c r="E15" s="62" t="s">
        <v>98</v>
      </c>
      <c r="F15" s="63"/>
      <c r="G15" s="63"/>
      <c r="H15" s="25"/>
      <c r="I15" s="8"/>
      <c r="J15" s="25"/>
      <c r="K15" s="8"/>
      <c r="L15" s="8"/>
      <c r="M15" s="8"/>
      <c r="N15" s="9"/>
      <c r="P15" s="57"/>
      <c r="Q15" s="3"/>
      <c r="R15" s="3"/>
    </row>
    <row r="16" spans="2:18" ht="15.75" thickBot="1" x14ac:dyDescent="0.3">
      <c r="B16" s="20"/>
      <c r="C16" s="8"/>
      <c r="D16" s="118"/>
      <c r="E16" s="62" t="s">
        <v>99</v>
      </c>
      <c r="F16" s="63"/>
      <c r="G16" s="63"/>
      <c r="H16" s="25"/>
      <c r="I16" s="8"/>
      <c r="J16" s="25"/>
      <c r="K16" s="8"/>
      <c r="L16" s="8"/>
      <c r="M16" s="8"/>
      <c r="N16" s="9"/>
      <c r="P16" s="57"/>
      <c r="Q16" s="3"/>
      <c r="R16" s="3"/>
    </row>
    <row r="17" spans="2:19" ht="15.75" thickBot="1" x14ac:dyDescent="0.3">
      <c r="B17" s="22" t="s">
        <v>54</v>
      </c>
      <c r="C17" s="32">
        <v>44866</v>
      </c>
      <c r="D17" s="29"/>
      <c r="E17" s="13" t="s">
        <v>86</v>
      </c>
      <c r="F17" s="8"/>
      <c r="G17" s="8"/>
      <c r="H17" s="27" t="s">
        <v>58</v>
      </c>
      <c r="I17" s="58">
        <v>0.75</v>
      </c>
      <c r="J17" s="8"/>
      <c r="K17" s="27" t="s">
        <v>62</v>
      </c>
      <c r="L17" s="30"/>
      <c r="M17" s="8"/>
      <c r="N17" s="9"/>
      <c r="P17" s="57">
        <v>34</v>
      </c>
      <c r="Q17" s="3" t="s">
        <v>27</v>
      </c>
      <c r="R17" s="3" t="s">
        <v>28</v>
      </c>
    </row>
    <row r="18" spans="2:19" ht="15.75" thickBot="1" x14ac:dyDescent="0.3">
      <c r="B18" s="21" t="s">
        <v>55</v>
      </c>
      <c r="C18" s="33">
        <v>45231</v>
      </c>
      <c r="D18" s="8"/>
      <c r="E18" s="8"/>
      <c r="F18" s="8"/>
      <c r="G18" s="8"/>
      <c r="H18" s="28" t="s">
        <v>59</v>
      </c>
      <c r="I18" s="59">
        <v>1</v>
      </c>
      <c r="J18" s="8"/>
      <c r="K18" s="28" t="s">
        <v>63</v>
      </c>
      <c r="L18" s="31"/>
      <c r="M18" s="8"/>
      <c r="N18" s="9"/>
      <c r="P18" s="57">
        <v>16</v>
      </c>
      <c r="Q18" s="3" t="s">
        <v>13</v>
      </c>
      <c r="R18" s="3" t="s">
        <v>14</v>
      </c>
    </row>
    <row r="19" spans="2:19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57">
        <v>32</v>
      </c>
      <c r="Q19" s="3" t="s">
        <v>25</v>
      </c>
      <c r="R19" s="3" t="s">
        <v>26</v>
      </c>
    </row>
    <row r="20" spans="2:19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2:19" ht="23.25" customHeight="1" x14ac:dyDescent="0.3">
      <c r="B21" s="113" t="s">
        <v>56</v>
      </c>
      <c r="C21" s="114"/>
      <c r="D21" s="119" t="s">
        <v>97</v>
      </c>
      <c r="E21" s="119"/>
      <c r="F21" s="119"/>
      <c r="G21" s="8"/>
      <c r="H21" s="8"/>
      <c r="I21" s="8"/>
      <c r="J21" s="8"/>
      <c r="K21" s="8"/>
      <c r="L21" s="8"/>
      <c r="M21" s="8"/>
      <c r="N21" s="9"/>
      <c r="P21" s="90" t="s">
        <v>136</v>
      </c>
    </row>
    <row r="22" spans="2:19" ht="21" customHeight="1" thickBot="1" x14ac:dyDescent="0.3">
      <c r="B22" s="113"/>
      <c r="C22" s="114"/>
      <c r="D22" s="119"/>
      <c r="E22" s="119"/>
      <c r="F22" s="119"/>
      <c r="G22" s="8"/>
      <c r="H22" s="8"/>
      <c r="I22" s="8"/>
      <c r="J22" s="8"/>
      <c r="K22" s="8"/>
      <c r="L22" s="8"/>
      <c r="M22" s="8"/>
      <c r="N22" s="9"/>
      <c r="P22" s="91" t="s">
        <v>91</v>
      </c>
      <c r="S22" s="109" t="s">
        <v>137</v>
      </c>
    </row>
    <row r="23" spans="2:19" ht="15.75" thickBot="1" x14ac:dyDescent="0.3">
      <c r="B23" s="24" t="s">
        <v>61</v>
      </c>
      <c r="C23" s="13"/>
      <c r="D23" s="119"/>
      <c r="E23" s="119"/>
      <c r="F23" s="119"/>
      <c r="G23" s="8"/>
      <c r="H23" s="8"/>
      <c r="I23" s="8"/>
      <c r="J23" s="8"/>
      <c r="K23" s="8"/>
      <c r="L23" s="8"/>
      <c r="M23" s="8"/>
      <c r="N23" s="9"/>
      <c r="P23" s="29"/>
      <c r="Q23" s="62" t="s">
        <v>92</v>
      </c>
      <c r="R23" s="63"/>
      <c r="S23" s="109"/>
    </row>
    <row r="24" spans="2:19" s="23" customFormat="1" ht="18" customHeight="1" thickBot="1" x14ac:dyDescent="0.3">
      <c r="B24" s="110" t="s">
        <v>93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P24" s="29"/>
      <c r="Q24" s="62" t="s">
        <v>98</v>
      </c>
      <c r="R24" s="63"/>
      <c r="S24" s="109"/>
    </row>
    <row r="25" spans="2:19" ht="15.75" thickBot="1" x14ac:dyDescent="0.3">
      <c r="B25" s="29" t="s">
        <v>64</v>
      </c>
      <c r="C25" s="8"/>
      <c r="D25" s="26" t="s">
        <v>65</v>
      </c>
      <c r="E25" s="8"/>
      <c r="F25" s="8"/>
      <c r="G25" s="8"/>
      <c r="H25" s="8"/>
      <c r="I25" s="8"/>
      <c r="J25" s="8"/>
      <c r="K25" s="8"/>
      <c r="L25" s="8"/>
      <c r="M25" s="8"/>
      <c r="N25" s="9"/>
      <c r="P25" s="29"/>
      <c r="Q25" s="62" t="s">
        <v>99</v>
      </c>
      <c r="R25" s="63"/>
      <c r="S25" s="109"/>
    </row>
    <row r="26" spans="2: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8"/>
      <c r="Q26" s="13" t="s">
        <v>86</v>
      </c>
      <c r="R26" s="8"/>
      <c r="S26" s="109"/>
    </row>
    <row r="27" spans="2:19" x14ac:dyDescent="0.25">
      <c r="B27" s="7"/>
      <c r="C27" s="8"/>
      <c r="D27" s="8"/>
      <c r="E27" s="14"/>
      <c r="F27" s="8"/>
      <c r="G27" s="8"/>
      <c r="H27" s="8"/>
      <c r="I27" s="8"/>
      <c r="J27" s="8"/>
      <c r="K27" s="8"/>
      <c r="L27" s="8"/>
      <c r="M27" s="8"/>
      <c r="N27" s="9"/>
      <c r="P27" s="8"/>
      <c r="Q27" s="8"/>
      <c r="R27" s="8"/>
      <c r="S27" s="8"/>
    </row>
    <row r="28" spans="2:19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P28" s="8"/>
      <c r="Q28" s="8"/>
      <c r="R28" s="8"/>
      <c r="S28" s="8"/>
    </row>
    <row r="29" spans="2:19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P29" s="8"/>
      <c r="Q29" s="8"/>
      <c r="R29" s="8"/>
      <c r="S29" s="8"/>
    </row>
    <row r="30" spans="2:19" x14ac:dyDescent="0.25">
      <c r="B30" s="7"/>
      <c r="C30" s="1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9" ht="15.75" thickBot="1" x14ac:dyDescent="0.3">
      <c r="B31" s="10"/>
      <c r="C31" s="60" t="s">
        <v>94</v>
      </c>
      <c r="D31" s="60"/>
      <c r="E31" s="60"/>
      <c r="F31" s="60"/>
      <c r="G31" s="11"/>
      <c r="H31" s="11"/>
      <c r="I31" s="11"/>
      <c r="J31" s="11"/>
      <c r="K31" s="11"/>
      <c r="L31" s="11"/>
      <c r="M31" s="11"/>
      <c r="N31" s="12"/>
    </row>
    <row r="34" spans="2:14" ht="21" x14ac:dyDescent="0.35">
      <c r="B34" s="120" t="s">
        <v>139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5" spans="2:14" ht="16.5" thickBot="1" x14ac:dyDescent="0.3">
      <c r="B35" s="51" t="s">
        <v>141</v>
      </c>
      <c r="C35" s="50"/>
    </row>
    <row r="36" spans="2:14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2:1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</row>
    <row r="42" spans="2:14" ht="75" x14ac:dyDescent="0.25">
      <c r="B42" s="54" t="s">
        <v>72</v>
      </c>
      <c r="C42" s="52" t="s">
        <v>73</v>
      </c>
      <c r="D42" s="52" t="s">
        <v>66</v>
      </c>
      <c r="E42" s="53" t="s">
        <v>68</v>
      </c>
      <c r="F42" s="53" t="s">
        <v>74</v>
      </c>
      <c r="G42" s="53" t="s">
        <v>67</v>
      </c>
      <c r="H42" s="53" t="s">
        <v>69</v>
      </c>
      <c r="I42" s="53" t="s">
        <v>75</v>
      </c>
      <c r="J42" s="52" t="s">
        <v>76</v>
      </c>
      <c r="K42" s="52" t="s">
        <v>77</v>
      </c>
      <c r="L42" s="52" t="s">
        <v>78</v>
      </c>
      <c r="M42" s="52" t="s">
        <v>79</v>
      </c>
      <c r="N42" s="55" t="s">
        <v>80</v>
      </c>
    </row>
    <row r="43" spans="2:14" x14ac:dyDescent="0.25"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6"/>
    </row>
    <row r="44" spans="2:1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8" spans="2:14" ht="16.5" thickBot="1" x14ac:dyDescent="0.3">
      <c r="B48" s="51" t="s">
        <v>142</v>
      </c>
      <c r="C48" s="50"/>
    </row>
    <row r="49" spans="2:14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2:14" ht="36.75" customHeight="1" x14ac:dyDescent="0.2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ht="45" x14ac:dyDescent="0.25">
      <c r="B51" s="54" t="s">
        <v>82</v>
      </c>
      <c r="C51" s="52" t="s">
        <v>83</v>
      </c>
      <c r="D51" s="52" t="s">
        <v>31</v>
      </c>
      <c r="E51" s="53" t="s">
        <v>84</v>
      </c>
      <c r="F51" s="53" t="s">
        <v>85</v>
      </c>
      <c r="G51" s="53" t="s">
        <v>87</v>
      </c>
      <c r="H51" s="53" t="s">
        <v>88</v>
      </c>
      <c r="I51" s="53" t="s">
        <v>89</v>
      </c>
      <c r="J51" s="52" t="s">
        <v>90</v>
      </c>
      <c r="K51" s="52" t="s">
        <v>42</v>
      </c>
      <c r="L51" s="8"/>
      <c r="M51" s="8"/>
      <c r="N51" s="9"/>
    </row>
    <row r="52" spans="2:14" x14ac:dyDescent="0.2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</row>
    <row r="54" spans="2:14" ht="15.75" thickBot="1" x14ac:dyDescent="0.3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6" spans="2:14" ht="15.75" x14ac:dyDescent="0.25">
      <c r="B56" s="51" t="s">
        <v>140</v>
      </c>
      <c r="E56" t="s">
        <v>154</v>
      </c>
    </row>
    <row r="61" spans="2:14" ht="45" x14ac:dyDescent="0.25">
      <c r="B61" s="52" t="s">
        <v>74</v>
      </c>
      <c r="C61" s="52" t="s">
        <v>143</v>
      </c>
      <c r="D61" s="52" t="s">
        <v>144</v>
      </c>
      <c r="E61" s="52" t="s">
        <v>147</v>
      </c>
      <c r="F61" s="52" t="s">
        <v>145</v>
      </c>
      <c r="G61" s="52" t="s">
        <v>146</v>
      </c>
      <c r="H61" s="52" t="s">
        <v>151</v>
      </c>
    </row>
    <row r="62" spans="2:14" x14ac:dyDescent="0.25">
      <c r="B62" s="94" t="s">
        <v>148</v>
      </c>
      <c r="C62" s="94">
        <v>20</v>
      </c>
      <c r="D62" s="94">
        <v>100</v>
      </c>
      <c r="E62" s="94">
        <v>2</v>
      </c>
      <c r="F62" s="94">
        <v>3000</v>
      </c>
      <c r="G62" s="94">
        <v>150</v>
      </c>
      <c r="H62" s="94">
        <f>F62*100/F64</f>
        <v>37.5</v>
      </c>
    </row>
    <row r="63" spans="2:14" x14ac:dyDescent="0.25">
      <c r="B63" s="94" t="s">
        <v>149</v>
      </c>
      <c r="C63" s="94">
        <v>10</v>
      </c>
      <c r="D63" s="94">
        <v>200</v>
      </c>
      <c r="E63" s="94">
        <v>20</v>
      </c>
      <c r="F63" s="94">
        <v>5000</v>
      </c>
      <c r="G63" s="94">
        <v>500</v>
      </c>
      <c r="H63" s="94">
        <f>F63*100/F64</f>
        <v>62.5</v>
      </c>
    </row>
    <row r="64" spans="2:14" x14ac:dyDescent="0.25">
      <c r="B64" s="97" t="s">
        <v>152</v>
      </c>
      <c r="C64" s="98">
        <f>SUM(C62:C63)</f>
        <v>30</v>
      </c>
      <c r="D64" s="98">
        <f>SUM(D62:D63)</f>
        <v>300</v>
      </c>
      <c r="E64" s="98">
        <f>D64/C64</f>
        <v>10</v>
      </c>
      <c r="F64" s="98">
        <f>SUM(F62:F63)</f>
        <v>8000</v>
      </c>
      <c r="G64" s="99">
        <f>F64/C64</f>
        <v>266.66666666666669</v>
      </c>
      <c r="H64" s="98">
        <f>SUM(H62:H63)</f>
        <v>100</v>
      </c>
    </row>
    <row r="66" spans="2:8" ht="45" x14ac:dyDescent="0.25">
      <c r="B66" s="52" t="s">
        <v>150</v>
      </c>
      <c r="C66" s="52" t="s">
        <v>143</v>
      </c>
      <c r="D66" s="52" t="s">
        <v>144</v>
      </c>
      <c r="E66" s="52" t="s">
        <v>147</v>
      </c>
      <c r="F66" s="52" t="s">
        <v>145</v>
      </c>
      <c r="G66" s="52" t="s">
        <v>146</v>
      </c>
      <c r="H66" s="52" t="s">
        <v>151</v>
      </c>
    </row>
    <row r="67" spans="2:8" x14ac:dyDescent="0.25">
      <c r="B67" s="106" t="s">
        <v>148</v>
      </c>
      <c r="C67" s="107"/>
      <c r="D67" s="107"/>
      <c r="E67" s="107"/>
      <c r="F67" s="107"/>
      <c r="G67" s="108"/>
      <c r="H67" s="100"/>
    </row>
    <row r="68" spans="2:8" x14ac:dyDescent="0.25">
      <c r="B68" s="2" t="s">
        <v>39</v>
      </c>
      <c r="C68" s="94">
        <v>5</v>
      </c>
      <c r="D68" s="94">
        <v>40</v>
      </c>
      <c r="E68" s="94">
        <f>D68/C68</f>
        <v>8</v>
      </c>
      <c r="F68" s="94">
        <v>1000</v>
      </c>
      <c r="G68" s="94">
        <f>F68/C68</f>
        <v>200</v>
      </c>
      <c r="H68" s="94">
        <f>F68*100/F74</f>
        <v>12.5</v>
      </c>
    </row>
    <row r="69" spans="2:8" x14ac:dyDescent="0.25">
      <c r="B69" s="2" t="s">
        <v>119</v>
      </c>
      <c r="C69" s="94">
        <v>15</v>
      </c>
      <c r="D69" s="94">
        <v>60</v>
      </c>
      <c r="E69" s="94">
        <f>D69/C69</f>
        <v>4</v>
      </c>
      <c r="F69" s="94">
        <v>2000</v>
      </c>
      <c r="G69" s="101">
        <f>F69/C69</f>
        <v>133.33333333333334</v>
      </c>
      <c r="H69" s="94">
        <f>F69*100/F74</f>
        <v>25</v>
      </c>
    </row>
    <row r="70" spans="2:8" x14ac:dyDescent="0.25">
      <c r="B70" s="95" t="s">
        <v>148</v>
      </c>
      <c r="C70" s="96">
        <f>SUM(C68:C69)</f>
        <v>20</v>
      </c>
      <c r="D70" s="96">
        <v>100</v>
      </c>
      <c r="E70" s="96">
        <f>D70/C70</f>
        <v>5</v>
      </c>
      <c r="F70" s="96">
        <v>3000</v>
      </c>
      <c r="G70" s="96">
        <f>F70/C70</f>
        <v>150</v>
      </c>
      <c r="H70" s="96">
        <f>F70*100/F74</f>
        <v>37.5</v>
      </c>
    </row>
    <row r="71" spans="2:8" x14ac:dyDescent="0.25">
      <c r="B71" s="106" t="s">
        <v>149</v>
      </c>
      <c r="C71" s="107"/>
      <c r="D71" s="107"/>
      <c r="E71" s="107"/>
      <c r="F71" s="107"/>
      <c r="G71" s="108"/>
      <c r="H71" s="102"/>
    </row>
    <row r="72" spans="2:8" x14ac:dyDescent="0.25">
      <c r="B72" s="2" t="s">
        <v>39</v>
      </c>
      <c r="C72" s="94">
        <v>10</v>
      </c>
      <c r="D72" s="94">
        <v>200</v>
      </c>
      <c r="E72" s="94">
        <v>20</v>
      </c>
      <c r="F72" s="94">
        <v>5000</v>
      </c>
      <c r="G72" s="94">
        <v>500</v>
      </c>
      <c r="H72" s="94">
        <f>F72*100/F74</f>
        <v>62.5</v>
      </c>
    </row>
    <row r="73" spans="2:8" x14ac:dyDescent="0.25">
      <c r="B73" s="95" t="s">
        <v>149</v>
      </c>
      <c r="C73" s="96">
        <f>C72</f>
        <v>10</v>
      </c>
      <c r="D73" s="96">
        <f>D72</f>
        <v>200</v>
      </c>
      <c r="E73" s="96">
        <f>E72</f>
        <v>20</v>
      </c>
      <c r="F73" s="96">
        <f>F72</f>
        <v>5000</v>
      </c>
      <c r="G73" s="96">
        <f>G72</f>
        <v>500</v>
      </c>
      <c r="H73" s="96">
        <f>F73*100/F74</f>
        <v>62.5</v>
      </c>
    </row>
    <row r="74" spans="2:8" x14ac:dyDescent="0.25">
      <c r="B74" s="103" t="s">
        <v>153</v>
      </c>
      <c r="C74" s="104">
        <f>C73+C70</f>
        <v>30</v>
      </c>
      <c r="D74" s="104">
        <f>D73+D70</f>
        <v>300</v>
      </c>
      <c r="E74" s="104">
        <f>D74/C74</f>
        <v>10</v>
      </c>
      <c r="F74" s="104">
        <f>F73+F70</f>
        <v>8000</v>
      </c>
      <c r="G74" s="105">
        <f>F74/C74</f>
        <v>266.66666666666669</v>
      </c>
      <c r="H74" s="104">
        <f>H73+H70</f>
        <v>100</v>
      </c>
    </row>
    <row r="77" spans="2:8" x14ac:dyDescent="0.25">
      <c r="B77" t="s">
        <v>155</v>
      </c>
    </row>
  </sheetData>
  <mergeCells count="11">
    <mergeCell ref="P2:R2"/>
    <mergeCell ref="D2:G2"/>
    <mergeCell ref="D14:D16"/>
    <mergeCell ref="D21:F23"/>
    <mergeCell ref="B34:N34"/>
    <mergeCell ref="B67:G67"/>
    <mergeCell ref="B71:G71"/>
    <mergeCell ref="S22:S26"/>
    <mergeCell ref="B13:N13"/>
    <mergeCell ref="B21:C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M40"/>
  <sheetViews>
    <sheetView topLeftCell="A16" workbookViewId="0">
      <selection activeCell="B35" sqref="B35:M40"/>
    </sheetView>
  </sheetViews>
  <sheetFormatPr defaultRowHeight="15" x14ac:dyDescent="0.25"/>
  <cols>
    <col min="2" max="2" width="20.7109375" customWidth="1"/>
    <col min="3" max="3" width="13.140625" customWidth="1"/>
    <col min="4" max="4" width="11.7109375" customWidth="1"/>
    <col min="5" max="5" width="16.28515625" customWidth="1"/>
    <col min="6" max="6" width="25.42578125" customWidth="1"/>
    <col min="7" max="7" width="18.7109375" customWidth="1"/>
    <col min="8" max="8" width="21.140625" customWidth="1"/>
    <col min="9" max="9" width="14.140625" customWidth="1"/>
    <col min="10" max="10" width="16.85546875" customWidth="1"/>
    <col min="11" max="11" width="22.28515625" customWidth="1"/>
    <col min="12" max="12" width="21.5703125" style="72" customWidth="1"/>
    <col min="13" max="13" width="24.42578125" customWidth="1"/>
  </cols>
  <sheetData>
    <row r="35" spans="2:13" ht="45" x14ac:dyDescent="0.25">
      <c r="B35" s="76" t="s">
        <v>100</v>
      </c>
      <c r="C35" s="76" t="s">
        <v>101</v>
      </c>
      <c r="D35" s="76" t="s">
        <v>102</v>
      </c>
      <c r="E35" s="76" t="s">
        <v>103</v>
      </c>
      <c r="F35" s="76" t="s">
        <v>104</v>
      </c>
      <c r="G35" s="76" t="s">
        <v>95</v>
      </c>
      <c r="H35" s="76" t="s">
        <v>96</v>
      </c>
      <c r="I35" s="76" t="s">
        <v>105</v>
      </c>
      <c r="J35" s="76" t="s">
        <v>106</v>
      </c>
      <c r="K35" s="77" t="s">
        <v>107</v>
      </c>
      <c r="L35" s="76" t="s">
        <v>108</v>
      </c>
      <c r="M35" s="65"/>
    </row>
    <row r="36" spans="2:13" ht="30" x14ac:dyDescent="0.25">
      <c r="B36" s="64">
        <v>61849154</v>
      </c>
      <c r="C36" s="64" t="s">
        <v>109</v>
      </c>
      <c r="D36" s="66" t="s">
        <v>110</v>
      </c>
      <c r="E36" s="67">
        <v>1700</v>
      </c>
      <c r="F36" s="68" t="s">
        <v>111</v>
      </c>
      <c r="G36" s="69">
        <v>44870.8125</v>
      </c>
      <c r="H36" s="69">
        <v>44874.25</v>
      </c>
      <c r="I36" s="67">
        <v>83</v>
      </c>
      <c r="J36" s="73">
        <v>5879.2</v>
      </c>
      <c r="K36" s="67" t="s">
        <v>112</v>
      </c>
      <c r="L36" s="64" t="s">
        <v>113</v>
      </c>
      <c r="M36" s="121" t="s">
        <v>114</v>
      </c>
    </row>
    <row r="37" spans="2:13" ht="30" x14ac:dyDescent="0.25">
      <c r="B37" s="64">
        <v>75079822</v>
      </c>
      <c r="C37" s="64" t="s">
        <v>115</v>
      </c>
      <c r="D37" s="66" t="s">
        <v>29</v>
      </c>
      <c r="E37" s="67">
        <v>1705</v>
      </c>
      <c r="F37" s="68" t="s">
        <v>111</v>
      </c>
      <c r="G37" s="69">
        <v>44868.201388888891</v>
      </c>
      <c r="H37" s="69">
        <v>44874.25</v>
      </c>
      <c r="I37" s="67">
        <v>145</v>
      </c>
      <c r="J37" s="73">
        <v>10301</v>
      </c>
      <c r="K37" s="67" t="s">
        <v>116</v>
      </c>
      <c r="L37" s="64" t="s">
        <v>117</v>
      </c>
      <c r="M37" s="121"/>
    </row>
    <row r="38" spans="2:13" ht="30" x14ac:dyDescent="0.25">
      <c r="B38" s="64">
        <v>29148814</v>
      </c>
      <c r="C38" s="64" t="s">
        <v>118</v>
      </c>
      <c r="D38" s="66" t="s">
        <v>11</v>
      </c>
      <c r="E38" s="67">
        <v>1189</v>
      </c>
      <c r="F38" s="68" t="s">
        <v>111</v>
      </c>
      <c r="G38" s="69">
        <v>44870.8125</v>
      </c>
      <c r="H38" s="69">
        <v>44873.427083333336</v>
      </c>
      <c r="I38" s="67">
        <v>63</v>
      </c>
      <c r="J38" s="73">
        <v>3121.1</v>
      </c>
      <c r="K38" s="67" t="s">
        <v>119</v>
      </c>
      <c r="L38" s="64" t="s">
        <v>120</v>
      </c>
      <c r="M38" s="121"/>
    </row>
    <row r="39" spans="2:13" x14ac:dyDescent="0.25">
      <c r="B39" s="70"/>
      <c r="C39" s="70"/>
      <c r="D39" s="70"/>
      <c r="E39" s="61"/>
      <c r="F39" s="61"/>
      <c r="G39" s="61"/>
      <c r="H39" s="61"/>
      <c r="I39" s="61"/>
      <c r="J39" s="74"/>
      <c r="K39" s="61"/>
      <c r="M39" s="121"/>
    </row>
    <row r="40" spans="2:13" ht="30" x14ac:dyDescent="0.25">
      <c r="B40" s="64">
        <v>61849154</v>
      </c>
      <c r="C40" s="64" t="s">
        <v>109</v>
      </c>
      <c r="D40" s="66" t="s">
        <v>110</v>
      </c>
      <c r="E40" s="67">
        <v>1700</v>
      </c>
      <c r="F40" s="71" t="s">
        <v>121</v>
      </c>
      <c r="G40" s="69">
        <v>44870.8125</v>
      </c>
      <c r="H40" s="69">
        <v>44874.25</v>
      </c>
      <c r="I40" s="67">
        <v>83</v>
      </c>
      <c r="J40" s="75">
        <v>4409.3999999999996</v>
      </c>
      <c r="K40" s="67" t="s">
        <v>112</v>
      </c>
      <c r="L40" s="64" t="s">
        <v>122</v>
      </c>
      <c r="M40" s="121"/>
    </row>
  </sheetData>
  <mergeCells count="1">
    <mergeCell ref="M36:M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5:O47"/>
  <sheetViews>
    <sheetView topLeftCell="A22" workbookViewId="0">
      <selection activeCell="B45" sqref="B45:M47"/>
    </sheetView>
  </sheetViews>
  <sheetFormatPr defaultRowHeight="15" x14ac:dyDescent="0.25"/>
  <cols>
    <col min="5" max="5" width="12.28515625" customWidth="1"/>
    <col min="6" max="6" width="15.5703125" customWidth="1"/>
  </cols>
  <sheetData>
    <row r="45" spans="2:15" ht="60" x14ac:dyDescent="0.25">
      <c r="B45" s="79" t="s">
        <v>123</v>
      </c>
      <c r="C45" s="79" t="s">
        <v>124</v>
      </c>
      <c r="D45" s="79" t="s">
        <v>125</v>
      </c>
      <c r="E45" s="79" t="s">
        <v>126</v>
      </c>
      <c r="F45" s="79" t="s">
        <v>127</v>
      </c>
      <c r="G45" s="79" t="s">
        <v>128</v>
      </c>
      <c r="H45" s="79" t="s">
        <v>129</v>
      </c>
      <c r="I45" s="79" t="s">
        <v>130</v>
      </c>
      <c r="J45" s="79" t="s">
        <v>131</v>
      </c>
      <c r="K45" s="80" t="s">
        <v>132</v>
      </c>
      <c r="L45" s="80" t="s">
        <v>133</v>
      </c>
      <c r="M45" s="81"/>
      <c r="N45" s="81"/>
      <c r="O45" s="81"/>
    </row>
    <row r="46" spans="2:15" x14ac:dyDescent="0.25">
      <c r="B46" s="82">
        <v>1</v>
      </c>
      <c r="C46" s="82">
        <v>56727951</v>
      </c>
      <c r="D46" s="83" t="s">
        <v>21</v>
      </c>
      <c r="E46" s="84">
        <v>44738.1875</v>
      </c>
      <c r="F46" s="84">
        <v>44755.75</v>
      </c>
      <c r="G46" s="83" t="s">
        <v>134</v>
      </c>
      <c r="H46" s="85">
        <v>17.5625</v>
      </c>
      <c r="I46" s="78">
        <v>2</v>
      </c>
      <c r="J46" s="86">
        <v>18</v>
      </c>
      <c r="K46" s="87">
        <v>475</v>
      </c>
      <c r="L46" s="88">
        <v>7600</v>
      </c>
      <c r="M46" s="81" t="s">
        <v>135</v>
      </c>
      <c r="N46" s="81"/>
      <c r="O46" s="81"/>
    </row>
    <row r="47" spans="2:15" x14ac:dyDescent="0.25">
      <c r="B47" s="82">
        <v>1</v>
      </c>
      <c r="C47" s="82">
        <v>56727951</v>
      </c>
      <c r="D47" s="83" t="s">
        <v>21</v>
      </c>
      <c r="E47" s="84">
        <v>44738.1875</v>
      </c>
      <c r="F47" s="84">
        <v>44755.75</v>
      </c>
      <c r="G47" s="83" t="s">
        <v>134</v>
      </c>
      <c r="H47" s="85">
        <v>17.5625</v>
      </c>
      <c r="I47" s="78">
        <v>3</v>
      </c>
      <c r="J47" s="86">
        <v>18</v>
      </c>
      <c r="K47" s="87">
        <v>475</v>
      </c>
      <c r="L47" s="88">
        <v>7125</v>
      </c>
      <c r="M47" s="81" t="s">
        <v>135</v>
      </c>
      <c r="N47" s="81"/>
      <c r="O47" s="8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DE8B-14D5-4D62-B1AC-EA4B25406883}">
  <dimension ref="C9:N19"/>
  <sheetViews>
    <sheetView topLeftCell="A10" workbookViewId="0">
      <selection activeCell="F27" sqref="F27"/>
    </sheetView>
  </sheetViews>
  <sheetFormatPr defaultRowHeight="15" x14ac:dyDescent="0.25"/>
  <cols>
    <col min="5" max="5" width="9.42578125" bestFit="1" customWidth="1"/>
    <col min="6" max="6" width="12.140625" bestFit="1" customWidth="1"/>
    <col min="7" max="7" width="13.140625" bestFit="1" customWidth="1"/>
    <col min="8" max="9" width="15.28515625" bestFit="1" customWidth="1"/>
    <col min="10" max="10" width="8.7109375" bestFit="1" customWidth="1"/>
    <col min="11" max="11" width="12.42578125" bestFit="1" customWidth="1"/>
    <col min="12" max="12" width="9" bestFit="1" customWidth="1"/>
    <col min="14" max="14" width="9.5703125" bestFit="1" customWidth="1"/>
  </cols>
  <sheetData>
    <row r="9" spans="3:14" ht="60" x14ac:dyDescent="0.25">
      <c r="C9" s="76" t="s">
        <v>100</v>
      </c>
      <c r="D9" s="76" t="s">
        <v>101</v>
      </c>
      <c r="E9" s="76" t="s">
        <v>102</v>
      </c>
      <c r="F9" s="76" t="s">
        <v>103</v>
      </c>
      <c r="G9" s="76" t="s">
        <v>104</v>
      </c>
      <c r="H9" s="76" t="s">
        <v>95</v>
      </c>
      <c r="I9" s="76" t="s">
        <v>96</v>
      </c>
      <c r="J9" s="76" t="s">
        <v>105</v>
      </c>
      <c r="K9" s="76" t="s">
        <v>106</v>
      </c>
      <c r="L9" s="77" t="s">
        <v>107</v>
      </c>
      <c r="M9" s="76" t="s">
        <v>108</v>
      </c>
      <c r="N9" s="65"/>
    </row>
    <row r="10" spans="3:14" ht="57" x14ac:dyDescent="0.25">
      <c r="C10" s="64">
        <v>61849154</v>
      </c>
      <c r="D10" s="64" t="s">
        <v>109</v>
      </c>
      <c r="E10" s="66" t="s">
        <v>110</v>
      </c>
      <c r="F10" s="67">
        <v>1700</v>
      </c>
      <c r="G10" s="68" t="s">
        <v>111</v>
      </c>
      <c r="H10" s="69">
        <v>44870.8125</v>
      </c>
      <c r="I10" s="69">
        <v>44874.25</v>
      </c>
      <c r="J10" s="67">
        <v>83</v>
      </c>
      <c r="K10" s="73">
        <v>5879.2</v>
      </c>
      <c r="L10" s="67" t="s">
        <v>112</v>
      </c>
      <c r="M10" s="64" t="s">
        <v>113</v>
      </c>
      <c r="N10" s="121" t="s">
        <v>114</v>
      </c>
    </row>
    <row r="11" spans="3:14" ht="45" x14ac:dyDescent="0.25">
      <c r="C11" s="64">
        <v>75079822</v>
      </c>
      <c r="D11" s="64" t="s">
        <v>115</v>
      </c>
      <c r="E11" s="66" t="s">
        <v>29</v>
      </c>
      <c r="F11" s="67">
        <v>1705</v>
      </c>
      <c r="G11" s="68" t="s">
        <v>111</v>
      </c>
      <c r="H11" s="69">
        <v>44868.201388888891</v>
      </c>
      <c r="I11" s="69">
        <v>44874.25</v>
      </c>
      <c r="J11" s="67">
        <v>145</v>
      </c>
      <c r="K11" s="73">
        <v>10301</v>
      </c>
      <c r="L11" s="67" t="s">
        <v>116</v>
      </c>
      <c r="M11" s="64" t="s">
        <v>117</v>
      </c>
      <c r="N11" s="121"/>
    </row>
    <row r="12" spans="3:14" ht="45" x14ac:dyDescent="0.25">
      <c r="C12" s="64">
        <v>29148814</v>
      </c>
      <c r="D12" s="64" t="s">
        <v>118</v>
      </c>
      <c r="E12" s="66" t="s">
        <v>11</v>
      </c>
      <c r="F12" s="67">
        <v>1189</v>
      </c>
      <c r="G12" s="68" t="s">
        <v>111</v>
      </c>
      <c r="H12" s="69">
        <v>44870.8125</v>
      </c>
      <c r="I12" s="69">
        <v>44873.427083333336</v>
      </c>
      <c r="J12" s="67">
        <v>63</v>
      </c>
      <c r="K12" s="73">
        <v>3121.1</v>
      </c>
      <c r="L12" s="67" t="s">
        <v>119</v>
      </c>
      <c r="M12" s="64" t="s">
        <v>120</v>
      </c>
      <c r="N12" s="121"/>
    </row>
    <row r="13" spans="3:14" x14ac:dyDescent="0.25">
      <c r="C13" s="70"/>
      <c r="D13" s="70"/>
      <c r="E13" s="70"/>
      <c r="F13" s="61"/>
      <c r="G13" s="61"/>
      <c r="H13" s="61"/>
      <c r="I13" s="61"/>
      <c r="J13" s="61"/>
      <c r="K13" s="74"/>
      <c r="L13" s="61"/>
      <c r="M13" s="72"/>
      <c r="N13" s="121"/>
    </row>
    <row r="14" spans="3:14" ht="57" x14ac:dyDescent="0.25">
      <c r="C14" s="64">
        <v>61849154</v>
      </c>
      <c r="D14" s="64" t="s">
        <v>109</v>
      </c>
      <c r="E14" s="66" t="s">
        <v>110</v>
      </c>
      <c r="F14" s="67">
        <v>1700</v>
      </c>
      <c r="G14" s="71" t="s">
        <v>121</v>
      </c>
      <c r="H14" s="69">
        <v>44870.8125</v>
      </c>
      <c r="I14" s="69">
        <v>44874.25</v>
      </c>
      <c r="J14" s="67">
        <v>83</v>
      </c>
      <c r="K14" s="75">
        <v>4409.3999999999996</v>
      </c>
      <c r="L14" s="67" t="s">
        <v>112</v>
      </c>
      <c r="M14" s="64" t="s">
        <v>122</v>
      </c>
      <c r="N14" s="121"/>
    </row>
    <row r="17" spans="3:14" ht="48" x14ac:dyDescent="0.25">
      <c r="C17" s="79" t="s">
        <v>123</v>
      </c>
      <c r="D17" s="79" t="s">
        <v>124</v>
      </c>
      <c r="E17" s="79" t="s">
        <v>125</v>
      </c>
      <c r="F17" s="79" t="s">
        <v>126</v>
      </c>
      <c r="G17" s="79" t="s">
        <v>127</v>
      </c>
      <c r="H17" s="79" t="s">
        <v>128</v>
      </c>
      <c r="I17" s="79" t="s">
        <v>129</v>
      </c>
      <c r="J17" s="79" t="s">
        <v>130</v>
      </c>
      <c r="K17" s="79" t="s">
        <v>131</v>
      </c>
      <c r="L17" s="80" t="s">
        <v>132</v>
      </c>
      <c r="M17" s="80" t="s">
        <v>133</v>
      </c>
      <c r="N17" s="81"/>
    </row>
    <row r="18" spans="3:14" x14ac:dyDescent="0.25">
      <c r="C18" s="82">
        <v>1</v>
      </c>
      <c r="D18" s="82">
        <v>56727951</v>
      </c>
      <c r="E18" s="83" t="s">
        <v>21</v>
      </c>
      <c r="F18" s="84">
        <v>44738.1875</v>
      </c>
      <c r="G18" s="84">
        <v>44755.75</v>
      </c>
      <c r="H18" s="83" t="s">
        <v>134</v>
      </c>
      <c r="I18" s="85">
        <v>17.5625</v>
      </c>
      <c r="J18" s="78">
        <v>2</v>
      </c>
      <c r="K18" s="86">
        <v>18</v>
      </c>
      <c r="L18" s="87">
        <v>475</v>
      </c>
      <c r="M18" s="88">
        <v>7600</v>
      </c>
      <c r="N18" s="81" t="s">
        <v>135</v>
      </c>
    </row>
    <row r="19" spans="3:14" x14ac:dyDescent="0.25">
      <c r="C19" s="82">
        <v>1</v>
      </c>
      <c r="D19" s="82">
        <v>56727951</v>
      </c>
      <c r="E19" s="83" t="s">
        <v>21</v>
      </c>
      <c r="F19" s="84">
        <v>44738.1875</v>
      </c>
      <c r="G19" s="84">
        <v>44755.75</v>
      </c>
      <c r="H19" s="83" t="s">
        <v>134</v>
      </c>
      <c r="I19" s="85">
        <v>17.5625</v>
      </c>
      <c r="J19" s="78">
        <v>3</v>
      </c>
      <c r="K19" s="86">
        <v>18</v>
      </c>
      <c r="L19" s="87">
        <v>475</v>
      </c>
      <c r="M19" s="88">
        <v>7125</v>
      </c>
      <c r="N19" s="81" t="s">
        <v>135</v>
      </c>
    </row>
  </sheetData>
  <mergeCells count="1">
    <mergeCell ref="N10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ПЛАТА </vt:lpstr>
      <vt:lpstr>ЦТЛ</vt:lpstr>
      <vt:lpstr>СОБСТВЕННИКИ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2020-09-16T06:44:14Z</dcterms:created>
  <dcterms:modified xsi:type="dcterms:W3CDTF">2023-05-01T11:32:51Z</dcterms:modified>
</cp:coreProperties>
</file>