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10DE7FEC-103B-43FD-A125-15B8C1F0C00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" l="1"/>
  <c r="D48" i="9"/>
  <c r="C48" i="9"/>
  <c r="B48" i="9"/>
  <c r="D45" i="9"/>
  <c r="C45" i="9"/>
  <c r="B45" i="9"/>
  <c r="D42" i="9"/>
  <c r="C42" i="9"/>
  <c r="C36" i="9"/>
  <c r="B42" i="9"/>
  <c r="D36" i="9"/>
  <c r="B36" i="9"/>
  <c r="C33" i="9"/>
  <c r="D33" i="9"/>
  <c r="B33" i="9"/>
  <c r="C63" i="9"/>
  <c r="B16" i="9"/>
  <c r="D16" i="9"/>
  <c r="C62" i="9"/>
  <c r="B15" i="9"/>
  <c r="D15" i="9"/>
  <c r="C61" i="9"/>
  <c r="B14" i="9"/>
  <c r="D14" i="9"/>
  <c r="C60" i="9"/>
  <c r="B13" i="9"/>
  <c r="D13" i="9"/>
  <c r="C59" i="9"/>
  <c r="B12" i="9"/>
  <c r="D12" i="9"/>
  <c r="C58" i="9"/>
  <c r="B11" i="9"/>
  <c r="D11" i="9"/>
  <c r="I57" i="9"/>
  <c r="C57" i="9"/>
  <c r="B10" i="9"/>
  <c r="D10" i="9"/>
  <c r="I56" i="9"/>
  <c r="C56" i="9"/>
  <c r="B9" i="9"/>
  <c r="D9" i="9"/>
  <c r="I55" i="9"/>
  <c r="C55" i="9"/>
  <c r="B8" i="9"/>
  <c r="D8" i="9"/>
  <c r="I54" i="9"/>
  <c r="C54" i="9"/>
  <c r="B7" i="9"/>
  <c r="D7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60" i="5"/>
  <c r="B61" i="5"/>
  <c r="B62" i="5"/>
  <c r="B63" i="5"/>
  <c r="B64" i="5"/>
  <c r="B66" i="5"/>
  <c r="B67" i="5"/>
  <c r="B68" i="5"/>
  <c r="B59" i="5"/>
  <c r="C65" i="5"/>
  <c r="B65" i="5"/>
  <c r="C51" i="6"/>
  <c r="C52" i="6"/>
  <c r="C53" i="6"/>
  <c r="C50" i="6"/>
  <c r="D49" i="6"/>
  <c r="C46" i="6"/>
  <c r="C45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3" i="5"/>
  <c r="D42" i="5"/>
  <c r="D43" i="5"/>
  <c r="D39" i="5"/>
  <c r="C39" i="5"/>
  <c r="D30" i="5"/>
  <c r="D29" i="5"/>
  <c r="D28" i="5"/>
  <c r="D27" i="5"/>
  <c r="D26" i="5"/>
  <c r="D25" i="5"/>
  <c r="C27" i="5"/>
  <c r="D24" i="5"/>
  <c r="C30" i="5"/>
  <c r="C29" i="5"/>
  <c r="C28" i="5"/>
  <c r="C26" i="5"/>
  <c r="C25" i="5"/>
  <c r="C24" i="5"/>
  <c r="D22" i="5"/>
  <c r="C22" i="5"/>
  <c r="D17" i="5"/>
  <c r="C17" i="5"/>
  <c r="D15" i="5"/>
  <c r="C15" i="5"/>
  <c r="D12" i="5"/>
  <c r="C12" i="5"/>
  <c r="C31" i="5" s="1"/>
  <c r="C44" i="5" s="1"/>
  <c r="C17" i="4"/>
  <c r="C18" i="4"/>
  <c r="D31" i="5"/>
  <c r="D44" i="5" s="1"/>
  <c r="D36" i="6"/>
  <c r="C36" i="6"/>
  <c r="D17" i="9"/>
  <c r="B49" i="9"/>
  <c r="C4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<sst xmlns="http://schemas.openxmlformats.org/spreadsheetml/2006/main" count="591" uniqueCount="329">
  <si>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</si>
  <si>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</si>
  <si>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</si>
  <si>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</si>
  <si>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</si>
  <si>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</si>
  <si>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</si>
  <si>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</si>
  <si>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</si>
  <si>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</si>
  <si>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</si>
  <si>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</si>
  <si>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</si>
  <si>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</si>
  <si>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</si>
  <si>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</si>
  <si>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</si>
  <si>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</si>
  <si>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</si>
  <si>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</si>
  <si>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</si>
  <si>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</si>
  <si>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</si>
  <si>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</si>
  <si>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</si>
  <si>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</si>
  <si>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</si>
  <si>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</si>
  <si>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</si>
  <si>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</si>
  <si>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</si>
  <si>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</si>
  <si>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</si>
  <si>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</si>
  <si>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</si>
  <si>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</si>
  <si>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</si>
  <si>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</si>
  <si>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</si>
  <si>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</si>
  <si>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</si>
  <si>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</si>
  <si>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</si>
  <si>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</si>
  <si>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</si>
  <si>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</si>
  <si>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</si>
  <si>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</si>
  <si>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</si>
  <si>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</si>
  <si>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</si>
  <si>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</si>
  <si>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</si>
  <si>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</si>
  <si>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</si>
  <si>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</si>
  <si>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</si>
  <si>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</si>
  <si>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</si>
  <si>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</si>
  <si>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</si>
  <si>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</si>
  <si>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</si>
  <si>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</si>
  <si>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</si>
  <si>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</si>
  <si>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</si>
  <si>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</si>
  <si>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</si>
  <si>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</si>
  <si>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</si>
  <si>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</si>
  <si>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</si>
  <si>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</si>
  <si>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</si>
  <si>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</si>
  <si>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</si>
  <si>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</si>
  <si>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</si>
  <si>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</si>
  <si>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</si>
  <si>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</si>
  <si>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</si>
  <si>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</si>
  <si>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</si>
  <si>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</si>
  <si>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</si>
  <si>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</si>
  <si>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</si>
  <si>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</si>
  <si>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</si>
  <si>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</si>
  <si>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</si>
  <si>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</si>
  <si>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</si>
  <si>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</si>
  <si>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</si>
  <si>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</si>
  <si>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</si>
  <si>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</si>
  <si>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</si>
  <si>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</si>
  <si>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</si>
  <si>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</si>
  <si>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</si>
  <si>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</si>
  <si>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</si>
  <si>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</si>
  <si>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</si>
  <si>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</si>
  <si>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</si>
  <si>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</si>
  <si>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</si>
  <si>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</si>
  <si>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</si>
  <si>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</si>
  <si>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</si>
  <si>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</si>
  <si>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</si>
  <si>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</si>
  <si>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</si>
  <si>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</si>
  <si>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</si>
  <si>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</si>
  <si>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</si>
  <si>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</si>
  <si>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</si>
  <si>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</si>
  <si>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</si>
  <si>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</si>
  <si>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</si>
  <si>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</si>
  <si>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</si>
  <si>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</si>
  <si>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</si>
  <si>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</si>
  <si>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</si>
  <si>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</si>
  <si>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</si>
  <si>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</si>
  <si>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</si>
  <si>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</si>
  <si>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</si>
  <si>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</si>
  <si>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</si>
  <si>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</si>
  <si>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</si>
  <si>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</si>
  <si>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</si>
  <si>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</si>
  <si>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</si>
  <si>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</si>
  <si>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</si>
  <si>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</si>
  <si>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</si>
  <si>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</si>
  <si>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</si>
  <si>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</si>
  <si>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</si>
  <si>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</si>
  <si>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</si>
  <si>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</si>
  <si>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</si>
  <si>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</si>
  <si>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</si>
  <si>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</si>
  <si>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</si>
  <si>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</si>
  <si>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</si>
  <si>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</si>
  <si>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</si>
  <si>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</si>
  <si>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</si>
  <si>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</si>
  <si>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</si>
  <si>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</si>
  <si>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</si>
  <si>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</si>
  <si>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</si>
  <si>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</si>
  <si>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</si>
  <si>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</si>
  <si>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</si>
  <si>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</si>
  <si>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</si>
  <si>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</si>
  <si>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</si>
  <si>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</si>
  <si>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</si>
  <si>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</si>
  <si>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</si>
  <si>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</si>
  <si>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</si>
  <si>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</si>
  <si>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</si>
  <si>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</si>
  <si>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</si>
  <si>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</si>
  <si>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</si>
  <si>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</si>
  <si>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</si>
  <si>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</si>
  <si>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</si>
  <si>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</si>
  <si>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</si>
  <si>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</si>
  <si>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</si>
  <si>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</si>
  <si>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</si>
  <si>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</si>
  <si>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</si>
  <si>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</si>
  <si>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</si>
  <si>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</si>
  <si>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</si>
  <si>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</si>
  <si>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</si>
  <si>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</si>
  <si>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</si>
  <si>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</si>
  <si>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</si>
  <si>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</si>
  <si>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</si>
  <si>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</si>
  <si>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</si>
  <si>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</si>
  <si>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</si>
  <si>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</si>
  <si>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</si>
  <si>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</si>
  <si>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</si>
  <si>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</si>
  <si>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</si>
  <si>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</si>
  <si>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</si>
  <si>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</si>
  <si>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</si>
  <si>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</si>
  <si>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</si>
  <si>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</si>
  <si>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</si>
  <si>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</si>
  <si>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</si>
  <si>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</si>
  <si>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</si>
  <si>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</si>
  <si>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</si>
  <si>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</si>
  <si>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</si>
  <si>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</si>
  <si>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</si>
  <si>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</si>
  <si>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</si>
  <si>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</si>
  <si>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</si>
  <si>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</si>
  <si>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</si>
  <si>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</si>
  <si>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</si>
  <si>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</si>
  <si>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</si>
  <si>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</si>
  <si>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</si>
  <si>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</si>
  <si>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</si>
  <si>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</si>
  <si>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</si>
  <si>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</si>
  <si>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</si>
  <si>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</si>
  <si>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</si>
  <si>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</si>
  <si>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</si>
  <si>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</si>
  <si>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</si>
  <si>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</si>
  <si>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</si>
  <si>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</si>
  <si>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</si>
  <si>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</si>
  <si>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</si>
  <si>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</si>
  <si>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</si>
  <si>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</si>
  <si>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</si>
  <si>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</si>
  <si>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</si>
  <si>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</si>
  <si>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</si>
  <si>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</si>
  <si>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</si>
  <si>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</si>
  <si>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</si>
  <si>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</si>
  <si>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</si>
  <si>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</si>
  <si>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</si>
  <si>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</si>
  <si>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</si>
  <si>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</si>
  <si>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</si>
  <si>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</si>
  <si>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</si>
  <si>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</si>
  <si>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</si>
  <si>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</si>
  <si>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</si>
  <si>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</si>
  <si>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</si>
  <si>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</si>
  <si>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</si>
  <si>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</si>
  <si>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</si>
  <si>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</si>
  <si>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</si>
  <si>
    <t>Кол-во тн.</t>
  </si>
  <si>
    <t>Кол-во ваг.</t>
  </si>
  <si>
    <t>Оператор</t>
  </si>
  <si>
    <t>КОНЦЕНТРАТ ИТОГО</t>
  </si>
  <si>
    <t>ШЛАК</t>
  </si>
  <si>
    <t>ШЛАК ИТОГО</t>
  </si>
  <si>
    <t>ЧУГУН</t>
  </si>
  <si>
    <t>ЧУГУН ИТОГО</t>
  </si>
  <si>
    <t>ЗАГОТОВКА</t>
  </si>
  <si>
    <t>КОКС</t>
  </si>
  <si>
    <t>ЗАГОТОВКА ИТОГО</t>
  </si>
  <si>
    <t>КОКС ИТОГО</t>
  </si>
  <si>
    <t>Вагонов</t>
  </si>
  <si>
    <t>Итог по операторам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</si>
</sst>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4" borderId="1" xfId="0" applyNumberFormat="1" applyFont="1" applyFill="1" applyBorder="1"/>
    <xf numFmtId="0" fontId="0" fillId="10" borderId="1" xfId="0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2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right"/>
    </xf>
    <xf numFmtId="165" fontId="0" fillId="10" borderId="12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0" fillId="12" borderId="3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75B-A7B9-AD523706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44024"/>
        <c:axId val="1"/>
      </c:barChart>
      <c:catAx>
        <c:axId val="4192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4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370-40A9-A4A0-DCD35E0FF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70-40A9-A4A0-DCD35E0FF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70-40A9-A4A0-DCD35E0FF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70-40A9-A4A0-DCD35E0FFF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70-40A9-A4A0-DCD35E0FFF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70-40A9-A4A0-DCD35E0FFF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370-40A9-A4A0-DCD35E0FFF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70-40A9-A4A0-DCD35E0FFF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370-40A9-A4A0-DCD35E0FFF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70-40A9-A4A0-DCD35E0FFF0A}"/>
              </c:ext>
            </c:extLst>
          </c:dPt>
          <c:cat>
            <c:multiLvlStrRef>
              <c:f>'3'!$A$59:$B$68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'3'!$B$59:$B$68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70-40A9-A4A0-DCD35E0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326-4B6B-93E7-C6A5D6D1E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26-4B6B-93E7-C6A5D6D1E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26-4B6B-93E7-C6A5D6D1E29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6-4B6B-93E7-C6A5D6D1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AD-4455-90F5-C8BC7D0F3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D-4455-90F5-C8BC7D0F3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AD-4455-90F5-C8BC7D0F3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D-4455-90F5-C8BC7D0F34A8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455-90F5-C8BC7D0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8DC-4695-94AE-22B37CD49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C-4695-94AE-22B37CD49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DC-4695-94AE-22B37CD49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C-4695-94AE-22B37CD496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695-94AE-22B37CD4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20" name="Рисунок 1">
          <a:extLst>
            <a:ext uri="{FF2B5EF4-FFF2-40B4-BE49-F238E27FC236}">
              <a16:creationId xmlns:a16="http://schemas.microsoft.com/office/drawing/2014/main" id="{1FD9D0AA-53CB-4AB0-94D0-38F5492D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21" name="Рисунок 2">
          <a:extLst>
            <a:ext uri="{FF2B5EF4-FFF2-40B4-BE49-F238E27FC236}">
              <a16:creationId xmlns:a16="http://schemas.microsoft.com/office/drawing/2014/main" id="{726B7CDC-BEAB-4ED8-9DA0-78DD280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22" name="Рисунок 4">
          <a:extLst>
            <a:ext uri="{FF2B5EF4-FFF2-40B4-BE49-F238E27FC236}">
              <a16:creationId xmlns:a16="http://schemas.microsoft.com/office/drawing/2014/main" id="{994F3FE6-4B7D-4067-8D43-0D518B1A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23" name="Рисунок 5">
          <a:extLst>
            <a:ext uri="{FF2B5EF4-FFF2-40B4-BE49-F238E27FC236}">
              <a16:creationId xmlns:a16="http://schemas.microsoft.com/office/drawing/2014/main" id="{0551BA4E-AF96-4CCA-9313-3B77631A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24" name="Рисунок 8">
          <a:extLst>
            <a:ext uri="{FF2B5EF4-FFF2-40B4-BE49-F238E27FC236}">
              <a16:creationId xmlns:a16="http://schemas.microsoft.com/office/drawing/2014/main" id="{F1193F13-62DE-4925-98D1-8B3C007D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25" name="Рисунок 9">
          <a:extLst>
            <a:ext uri="{FF2B5EF4-FFF2-40B4-BE49-F238E27FC236}">
              <a16:creationId xmlns:a16="http://schemas.microsoft.com/office/drawing/2014/main" id="{BA695632-20B0-4292-87C7-C83CD277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26" name="Рисунок 7">
          <a:extLst>
            <a:ext uri="{FF2B5EF4-FFF2-40B4-BE49-F238E27FC236}">
              <a16:creationId xmlns:a16="http://schemas.microsoft.com/office/drawing/2014/main" id="{7F6B9EB1-EDF7-48DF-A394-278E1E89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80" name="Рисунок 1">
          <a:extLst>
            <a:ext uri="{FF2B5EF4-FFF2-40B4-BE49-F238E27FC236}">
              <a16:creationId xmlns:a16="http://schemas.microsoft.com/office/drawing/2014/main" id="{992C17C1-74BD-4F96-A5A6-AE11892C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81" name="Рисунок 3">
          <a:extLst>
            <a:ext uri="{FF2B5EF4-FFF2-40B4-BE49-F238E27FC236}">
              <a16:creationId xmlns:a16="http://schemas.microsoft.com/office/drawing/2014/main" id="{1B9C5504-2DEF-4E55-8797-E100B82E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82" name="Рисунок 4">
          <a:extLst>
            <a:ext uri="{FF2B5EF4-FFF2-40B4-BE49-F238E27FC236}">
              <a16:creationId xmlns:a16="http://schemas.microsoft.com/office/drawing/2014/main" id="{32EDEBF2-D6EB-47A2-A0AA-0999405A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83" name="Рисунок 7">
          <a:extLst>
            <a:ext uri="{FF2B5EF4-FFF2-40B4-BE49-F238E27FC236}">
              <a16:creationId xmlns:a16="http://schemas.microsoft.com/office/drawing/2014/main" id="{F3A34EDD-8D2F-44F0-BCA7-3426B8C0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84" name="Рисунок 8">
          <a:extLst>
            <a:ext uri="{FF2B5EF4-FFF2-40B4-BE49-F238E27FC236}">
              <a16:creationId xmlns:a16="http://schemas.microsoft.com/office/drawing/2014/main" id="{6F74D389-F41C-42C4-AB0A-58E72734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85" name="Рисунок 10">
          <a:extLst>
            <a:ext uri="{FF2B5EF4-FFF2-40B4-BE49-F238E27FC236}">
              <a16:creationId xmlns:a16="http://schemas.microsoft.com/office/drawing/2014/main" id="{A5088123-8A43-4FA5-80D5-72D1A0C8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86" name="Рисунок 11">
          <a:extLst>
            <a:ext uri="{FF2B5EF4-FFF2-40B4-BE49-F238E27FC236}">
              <a16:creationId xmlns:a16="http://schemas.microsoft.com/office/drawing/2014/main" id="{85B3C37A-BCDF-4488-8FAE-D2962C1F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87" name="Рисунок 12">
          <a:extLst>
            <a:ext uri="{FF2B5EF4-FFF2-40B4-BE49-F238E27FC236}">
              <a16:creationId xmlns:a16="http://schemas.microsoft.com/office/drawing/2014/main" id="{EC7A7A98-A202-472C-A4EB-8A7FC5D8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88" name="Рисунок 13">
          <a:extLst>
            <a:ext uri="{FF2B5EF4-FFF2-40B4-BE49-F238E27FC236}">
              <a16:creationId xmlns:a16="http://schemas.microsoft.com/office/drawing/2014/main" id="{32592838-7631-471F-AFB6-E7560548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9" name="Рисунок 1">
          <a:extLst>
            <a:ext uri="{FF2B5EF4-FFF2-40B4-BE49-F238E27FC236}">
              <a16:creationId xmlns:a16="http://schemas.microsoft.com/office/drawing/2014/main" id="{3F23AD94-DD74-4CD9-8923-18E0A50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60" name="Диаграмма 3">
          <a:extLst>
            <a:ext uri="{FF2B5EF4-FFF2-40B4-BE49-F238E27FC236}">
              <a16:creationId xmlns:a16="http://schemas.microsoft.com/office/drawing/2014/main" id="{CFA26D24-F6AD-4AC9-B080-9D0F3A1F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302" name="Диаграмма 1">
          <a:extLst>
            <a:ext uri="{FF2B5EF4-FFF2-40B4-BE49-F238E27FC236}">
              <a16:creationId xmlns:a16="http://schemas.microsoft.com/office/drawing/2014/main" id="{8D899E27-402E-44F5-845A-DDA98F6D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303" name="Диаграмма 2">
          <a:extLst>
            <a:ext uri="{FF2B5EF4-FFF2-40B4-BE49-F238E27FC236}">
              <a16:creationId xmlns:a16="http://schemas.microsoft.com/office/drawing/2014/main" id="{0DE63705-2ECF-4F5E-86E2-2FDD7C2D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31" name="Диаграмма 1">
          <a:extLst>
            <a:ext uri="{FF2B5EF4-FFF2-40B4-BE49-F238E27FC236}">
              <a16:creationId xmlns:a16="http://schemas.microsoft.com/office/drawing/2014/main" id="{B03F11F0-047D-4BDD-9FDE-985F799F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32" name="Диаграмма 2">
          <a:extLst>
            <a:ext uri="{FF2B5EF4-FFF2-40B4-BE49-F238E27FC236}">
              <a16:creationId xmlns:a16="http://schemas.microsoft.com/office/drawing/2014/main" id="{C5777855-9B4D-449D-B197-57BF7F72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</xdr:row>
      <xdr:rowOff>142875</xdr:rowOff>
    </xdr:from>
    <xdr:to>
      <xdr:col>18</xdr:col>
      <xdr:colOff>295275</xdr:colOff>
      <xdr:row>27</xdr:row>
      <xdr:rowOff>104775</xdr:rowOff>
    </xdr:to>
    <xdr:pic>
      <xdr:nvPicPr>
        <xdr:cNvPr id="26627" name="Рисунок 1">
          <a:extLst>
            <a:ext uri="{FF2B5EF4-FFF2-40B4-BE49-F238E27FC236}">
              <a16:creationId xmlns:a16="http://schemas.microsoft.com/office/drawing/2014/main" id="{D2A58303-354E-49E1-81AE-235F5021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333375"/>
          <a:ext cx="48291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61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64" t="s">
        <v>211</v>
      </c>
      <c r="B1" s="164"/>
      <c r="C1" s="164"/>
      <c r="D1" s="164"/>
      <c r="E1" s="164"/>
      <c r="F1" s="164"/>
      <c r="G1" s="164"/>
      <c r="H1" s="164"/>
      <c r="I1" s="17"/>
      <c r="J1" s="17"/>
      <c r="K1" s="17"/>
      <c r="L1" s="17"/>
    </row>
    <row r="2" spans="1:12" x14ac:dyDescent="0.25">
      <c r="A2" s="18"/>
      <c r="B2" s="19"/>
      <c r="C2" s="19"/>
      <c r="D2" s="19"/>
      <c r="E2" s="19"/>
      <c r="F2" s="20"/>
      <c r="G2" s="19"/>
      <c r="H2" s="19"/>
      <c r="I2" s="20"/>
    </row>
    <row r="3" spans="1:12" x14ac:dyDescent="0.25">
      <c r="A3" s="21"/>
      <c r="B3" s="8"/>
      <c r="C3" s="8"/>
      <c r="D3" s="8"/>
      <c r="E3" s="8"/>
      <c r="F3" s="48"/>
      <c r="I3" s="22"/>
    </row>
    <row r="4" spans="1:12" x14ac:dyDescent="0.25">
      <c r="A4" s="21"/>
      <c r="B4" s="8"/>
      <c r="C4" s="8"/>
      <c r="D4" s="8"/>
      <c r="E4" s="8"/>
      <c r="F4" s="22"/>
      <c r="G4" s="8"/>
      <c r="H4" s="8"/>
      <c r="I4" s="22"/>
    </row>
    <row r="5" spans="1:12" x14ac:dyDescent="0.25">
      <c r="A5" s="21"/>
      <c r="B5" s="8"/>
      <c r="C5" s="8"/>
      <c r="D5" s="8"/>
      <c r="E5" s="8"/>
      <c r="F5" s="22"/>
      <c r="G5" s="8"/>
      <c r="H5" s="8"/>
      <c r="I5" s="22"/>
    </row>
    <row r="6" spans="1:12" ht="15.75" thickBot="1" x14ac:dyDescent="0.3">
      <c r="A6" s="23"/>
      <c r="B6" s="24"/>
      <c r="C6" s="24"/>
      <c r="D6" s="24"/>
      <c r="E6" s="24"/>
      <c r="F6" s="25"/>
      <c r="G6" s="24"/>
      <c r="H6" s="24"/>
      <c r="I6" s="25"/>
    </row>
    <row r="7" spans="1:12" x14ac:dyDescent="0.25">
      <c r="A7" s="21"/>
      <c r="B7" s="19"/>
      <c r="C7" s="18"/>
      <c r="D7" s="19"/>
      <c r="E7" s="19"/>
      <c r="F7" s="19"/>
      <c r="G7" s="19"/>
      <c r="H7" s="20"/>
      <c r="I7" s="22"/>
    </row>
    <row r="8" spans="1:12" x14ac:dyDescent="0.25">
      <c r="A8" s="8"/>
      <c r="B8" s="8"/>
      <c r="C8" s="21"/>
      <c r="D8" s="8"/>
      <c r="E8" s="8"/>
      <c r="F8" s="98" t="s">
        <v>266</v>
      </c>
      <c r="G8" s="8"/>
      <c r="H8" s="22"/>
      <c r="I8" s="22"/>
    </row>
    <row r="9" spans="1:12" x14ac:dyDescent="0.25">
      <c r="A9" s="21"/>
      <c r="B9" s="8"/>
      <c r="C9" s="21"/>
      <c r="D9" s="8"/>
      <c r="E9" s="8"/>
      <c r="F9" s="8" t="s">
        <v>268</v>
      </c>
      <c r="G9" s="8"/>
      <c r="H9" s="22"/>
      <c r="I9" s="22"/>
    </row>
    <row r="10" spans="1:12" x14ac:dyDescent="0.25">
      <c r="A10" s="21"/>
      <c r="B10" s="8"/>
      <c r="C10" s="21"/>
      <c r="D10" s="8"/>
      <c r="E10" s="8"/>
      <c r="F10" s="99" t="s">
        <v>267</v>
      </c>
      <c r="G10" s="99" t="s">
        <v>274</v>
      </c>
      <c r="H10" s="100"/>
      <c r="I10" s="22"/>
    </row>
    <row r="11" spans="1:12" x14ac:dyDescent="0.25">
      <c r="A11" s="21"/>
      <c r="B11" s="8"/>
      <c r="C11" s="21"/>
      <c r="D11" s="8"/>
      <c r="E11" s="8"/>
      <c r="F11" s="8"/>
      <c r="G11" s="8"/>
      <c r="H11" s="22"/>
      <c r="I11" s="22"/>
    </row>
    <row r="12" spans="1:12" x14ac:dyDescent="0.25">
      <c r="A12" s="21"/>
      <c r="B12" s="8"/>
      <c r="C12" s="21"/>
      <c r="D12" s="8"/>
      <c r="E12" s="8"/>
      <c r="F12" s="8"/>
      <c r="G12" s="8"/>
      <c r="H12" s="22"/>
      <c r="I12" s="22"/>
    </row>
    <row r="13" spans="1:12" ht="21.75" customHeight="1" x14ac:dyDescent="0.25">
      <c r="A13" s="21"/>
      <c r="B13" s="8"/>
      <c r="C13" s="21"/>
      <c r="D13" s="45" t="s">
        <v>193</v>
      </c>
      <c r="E13" s="45" t="s">
        <v>159</v>
      </c>
      <c r="F13" s="45"/>
      <c r="G13" s="165" t="s">
        <v>160</v>
      </c>
      <c r="H13" s="166"/>
      <c r="I13" s="22"/>
    </row>
    <row r="14" spans="1:12" ht="21.75" customHeight="1" x14ac:dyDescent="0.25">
      <c r="A14" s="49" t="s">
        <v>208</v>
      </c>
      <c r="B14" s="26" t="s">
        <v>207</v>
      </c>
      <c r="C14" s="81" t="s">
        <v>222</v>
      </c>
      <c r="D14" s="45"/>
      <c r="E14" s="45"/>
      <c r="F14" s="45"/>
      <c r="G14" s="46"/>
      <c r="H14" s="82"/>
      <c r="I14" s="22"/>
    </row>
    <row r="15" spans="1:12" ht="15.75" x14ac:dyDescent="0.25">
      <c r="A15" s="29"/>
      <c r="B15" s="8"/>
      <c r="C15" s="21"/>
      <c r="D15" s="69"/>
      <c r="E15" s="70" t="s">
        <v>101</v>
      </c>
      <c r="F15" s="71" t="s">
        <v>102</v>
      </c>
      <c r="G15" s="72">
        <v>1</v>
      </c>
      <c r="H15" s="83">
        <v>2</v>
      </c>
      <c r="I15" s="101" t="s">
        <v>269</v>
      </c>
    </row>
    <row r="16" spans="1:12" x14ac:dyDescent="0.25">
      <c r="A16" s="21"/>
      <c r="B16" s="8"/>
      <c r="C16" s="21"/>
      <c r="D16" s="73" t="s">
        <v>161</v>
      </c>
      <c r="E16" s="70" t="s">
        <v>103</v>
      </c>
      <c r="F16" s="71" t="s">
        <v>104</v>
      </c>
      <c r="G16" s="72">
        <v>63470751</v>
      </c>
      <c r="H16" s="83">
        <v>61495776</v>
      </c>
      <c r="I16" s="62" t="s">
        <v>246</v>
      </c>
    </row>
    <row r="17" spans="1:10" ht="24" customHeight="1" x14ac:dyDescent="0.25">
      <c r="B17" s="80" t="s">
        <v>209</v>
      </c>
      <c r="C17" s="21"/>
      <c r="D17" s="73" t="s">
        <v>162</v>
      </c>
      <c r="E17" s="70" t="s">
        <v>247</v>
      </c>
      <c r="F17" s="71" t="s">
        <v>248</v>
      </c>
      <c r="G17" s="72"/>
      <c r="H17" s="83"/>
      <c r="I17" s="22"/>
      <c r="J17" s="79" t="s">
        <v>260</v>
      </c>
    </row>
    <row r="18" spans="1:10" ht="24" customHeight="1" x14ac:dyDescent="0.25">
      <c r="B18" s="80"/>
      <c r="C18" s="21"/>
      <c r="D18" s="73"/>
      <c r="E18" s="70" t="s">
        <v>214</v>
      </c>
      <c r="F18" s="71"/>
      <c r="G18" s="74">
        <v>44767.5625</v>
      </c>
      <c r="H18" s="84">
        <v>44773.017361111109</v>
      </c>
      <c r="I18" s="22"/>
    </row>
    <row r="19" spans="1:10" ht="24" customHeight="1" x14ac:dyDescent="0.25">
      <c r="B19" s="80" t="s">
        <v>210</v>
      </c>
      <c r="C19" s="21"/>
      <c r="D19" s="73"/>
      <c r="E19" s="70" t="s">
        <v>217</v>
      </c>
      <c r="F19" s="71"/>
      <c r="G19" s="74"/>
      <c r="H19" s="84"/>
      <c r="I19" s="22"/>
    </row>
    <row r="20" spans="1:10" ht="21.75" customHeight="1" x14ac:dyDescent="0.25">
      <c r="B20" s="8"/>
      <c r="C20" s="21"/>
      <c r="D20" s="73" t="s">
        <v>163</v>
      </c>
      <c r="E20" s="70" t="s">
        <v>105</v>
      </c>
      <c r="F20" s="71" t="s">
        <v>107</v>
      </c>
      <c r="G20" s="75">
        <v>44776.611111111109</v>
      </c>
      <c r="H20" s="85">
        <v>44776.416666666664</v>
      </c>
      <c r="I20" s="22"/>
    </row>
    <row r="21" spans="1:10" ht="24" customHeight="1" x14ac:dyDescent="0.25">
      <c r="C21" s="21"/>
      <c r="D21" s="69"/>
      <c r="E21" s="70" t="s">
        <v>256</v>
      </c>
      <c r="F21" s="71" t="s">
        <v>108</v>
      </c>
      <c r="G21" s="76"/>
      <c r="H21" s="83"/>
      <c r="I21" s="22"/>
    </row>
    <row r="22" spans="1:10" ht="24" customHeight="1" x14ac:dyDescent="0.25">
      <c r="B22" s="8"/>
      <c r="C22" s="21"/>
      <c r="D22" s="69"/>
      <c r="E22" s="70" t="s">
        <v>2</v>
      </c>
      <c r="F22" s="77" t="s">
        <v>175</v>
      </c>
      <c r="G22" s="72" t="s">
        <v>133</v>
      </c>
      <c r="H22" s="83" t="s">
        <v>117</v>
      </c>
      <c r="I22" s="22"/>
    </row>
    <row r="23" spans="1:10" ht="27" customHeight="1" x14ac:dyDescent="0.25">
      <c r="A23" s="34" t="s">
        <v>128</v>
      </c>
      <c r="B23" s="8"/>
      <c r="C23" s="21"/>
      <c r="D23" s="69"/>
      <c r="E23" s="70" t="s">
        <v>106</v>
      </c>
      <c r="F23" s="170" t="s">
        <v>121</v>
      </c>
      <c r="G23" s="78" t="s">
        <v>158</v>
      </c>
      <c r="H23" s="83"/>
      <c r="I23" s="22"/>
    </row>
    <row r="24" spans="1:10" ht="27" customHeight="1" x14ac:dyDescent="0.25">
      <c r="A24" s="34" t="s">
        <v>194</v>
      </c>
      <c r="B24" s="8"/>
      <c r="C24" s="21"/>
      <c r="D24" s="69"/>
      <c r="E24" s="70" t="s">
        <v>132</v>
      </c>
      <c r="F24" s="171"/>
      <c r="G24" s="72" t="s">
        <v>190</v>
      </c>
      <c r="H24" s="83" t="s">
        <v>178</v>
      </c>
      <c r="I24" s="22"/>
    </row>
    <row r="25" spans="1:10" ht="27" customHeight="1" x14ac:dyDescent="0.25">
      <c r="A25" s="35" t="s">
        <v>106</v>
      </c>
      <c r="B25" s="8"/>
      <c r="C25" s="21"/>
      <c r="D25" s="69"/>
      <c r="E25" s="70" t="s">
        <v>249</v>
      </c>
      <c r="F25" s="171"/>
      <c r="G25" s="72"/>
      <c r="H25" s="83"/>
      <c r="I25" s="22"/>
    </row>
    <row r="26" spans="1:10" ht="27" customHeight="1" x14ac:dyDescent="0.25">
      <c r="A26" s="34" t="s">
        <v>120</v>
      </c>
      <c r="B26" s="8"/>
      <c r="C26" s="21"/>
      <c r="D26" s="69" t="s">
        <v>176</v>
      </c>
      <c r="E26" s="70" t="s">
        <v>130</v>
      </c>
      <c r="F26" s="171"/>
      <c r="G26" s="72">
        <v>22</v>
      </c>
      <c r="H26" s="83">
        <v>22</v>
      </c>
      <c r="I26" s="22"/>
    </row>
    <row r="27" spans="1:10" ht="27" customHeight="1" x14ac:dyDescent="0.25">
      <c r="A27" s="34" t="s">
        <v>46</v>
      </c>
      <c r="B27" s="8"/>
      <c r="C27" s="21"/>
      <c r="D27" s="69"/>
      <c r="E27" s="70" t="s">
        <v>131</v>
      </c>
      <c r="F27" s="172"/>
      <c r="G27" s="72" t="s">
        <v>135</v>
      </c>
      <c r="H27" s="86" t="s">
        <v>135</v>
      </c>
      <c r="I27" s="22"/>
    </row>
    <row r="28" spans="1:10" ht="27" customHeight="1" x14ac:dyDescent="0.25">
      <c r="A28" s="34"/>
      <c r="B28" s="8"/>
      <c r="C28" s="21"/>
      <c r="D28" s="69"/>
      <c r="E28" s="70" t="s">
        <v>46</v>
      </c>
      <c r="F28" s="71"/>
      <c r="G28" s="72" t="s">
        <v>48</v>
      </c>
      <c r="H28" s="83" t="s">
        <v>179</v>
      </c>
      <c r="I28" s="22"/>
    </row>
    <row r="29" spans="1:10" ht="27" customHeight="1" x14ac:dyDescent="0.25">
      <c r="A29" s="47" t="s">
        <v>195</v>
      </c>
      <c r="B29" s="8"/>
      <c r="C29" s="21"/>
      <c r="D29" s="66" t="s">
        <v>172</v>
      </c>
      <c r="E29" s="64" t="s">
        <v>195</v>
      </c>
      <c r="F29" s="167" t="s">
        <v>113</v>
      </c>
      <c r="G29" s="65" t="s">
        <v>137</v>
      </c>
      <c r="H29" s="87" t="s">
        <v>181</v>
      </c>
      <c r="I29" s="22"/>
    </row>
    <row r="30" spans="1:10" ht="27" customHeight="1" x14ac:dyDescent="0.25">
      <c r="A30" s="47" t="s">
        <v>196</v>
      </c>
      <c r="B30" s="8"/>
      <c r="C30" s="21"/>
      <c r="D30" s="66"/>
      <c r="E30" s="64" t="s">
        <v>196</v>
      </c>
      <c r="F30" s="168"/>
      <c r="G30" s="65" t="s">
        <v>136</v>
      </c>
      <c r="H30" s="87" t="s">
        <v>180</v>
      </c>
      <c r="I30" s="22"/>
    </row>
    <row r="31" spans="1:10" ht="27" customHeight="1" x14ac:dyDescent="0.25">
      <c r="A31" s="47" t="s">
        <v>197</v>
      </c>
      <c r="B31" s="8"/>
      <c r="C31" s="21"/>
      <c r="D31" s="66" t="s">
        <v>171</v>
      </c>
      <c r="E31" s="64" t="s">
        <v>109</v>
      </c>
      <c r="F31" s="168"/>
      <c r="G31" s="65">
        <v>324116</v>
      </c>
      <c r="H31" s="87">
        <v>141092</v>
      </c>
      <c r="I31" s="22"/>
    </row>
    <row r="32" spans="1:10" ht="27" customHeight="1" x14ac:dyDescent="0.25">
      <c r="A32" s="34" t="s">
        <v>38</v>
      </c>
      <c r="B32" s="8"/>
      <c r="C32" s="21"/>
      <c r="D32" s="66"/>
      <c r="E32" s="64" t="s">
        <v>237</v>
      </c>
      <c r="F32" s="168"/>
      <c r="G32" s="65"/>
      <c r="H32" s="87"/>
      <c r="I32" s="22"/>
    </row>
    <row r="33" spans="1:15" ht="27" customHeight="1" x14ac:dyDescent="0.25">
      <c r="A33" s="36" t="s">
        <v>129</v>
      </c>
      <c r="B33" s="8"/>
      <c r="C33" s="21"/>
      <c r="D33" s="66" t="s">
        <v>167</v>
      </c>
      <c r="E33" s="64" t="s">
        <v>110</v>
      </c>
      <c r="F33" s="168"/>
      <c r="G33" s="65">
        <v>320505</v>
      </c>
      <c r="H33" s="87">
        <v>74286</v>
      </c>
      <c r="I33" s="22"/>
    </row>
    <row r="34" spans="1:15" ht="24.75" customHeight="1" x14ac:dyDescent="0.25">
      <c r="A34" s="34" t="s">
        <v>198</v>
      </c>
      <c r="B34" s="8"/>
      <c r="C34" s="21"/>
      <c r="D34" s="66" t="s">
        <v>166</v>
      </c>
      <c r="E34" s="64" t="s">
        <v>38</v>
      </c>
      <c r="F34" s="168"/>
      <c r="G34" s="65" t="s">
        <v>134</v>
      </c>
      <c r="H34" s="87" t="s">
        <v>188</v>
      </c>
      <c r="I34" s="22"/>
    </row>
    <row r="35" spans="1:15" ht="21" customHeight="1" x14ac:dyDescent="0.25">
      <c r="A35" s="34" t="s">
        <v>199</v>
      </c>
      <c r="B35" s="8"/>
      <c r="C35" s="21"/>
      <c r="D35" s="63"/>
      <c r="E35" s="64" t="s">
        <v>238</v>
      </c>
      <c r="F35" s="168"/>
      <c r="G35" s="65" t="s">
        <v>138</v>
      </c>
      <c r="H35" s="87" t="s">
        <v>182</v>
      </c>
      <c r="I35" s="22"/>
    </row>
    <row r="36" spans="1:15" ht="21" customHeight="1" x14ac:dyDescent="0.25">
      <c r="A36" s="36" t="s">
        <v>200</v>
      </c>
      <c r="B36" s="8"/>
      <c r="C36" s="21"/>
      <c r="D36" s="66" t="s">
        <v>185</v>
      </c>
      <c r="E36" s="64" t="s">
        <v>173</v>
      </c>
      <c r="F36" s="168"/>
      <c r="G36" s="65"/>
      <c r="H36" s="88">
        <v>352609</v>
      </c>
      <c r="I36" s="22"/>
    </row>
    <row r="37" spans="1:15" ht="21" customHeight="1" x14ac:dyDescent="0.25">
      <c r="A37" s="36" t="s">
        <v>201</v>
      </c>
      <c r="B37" s="8"/>
      <c r="C37" s="21"/>
      <c r="D37" s="66" t="s">
        <v>186</v>
      </c>
      <c r="E37" s="64" t="s">
        <v>174</v>
      </c>
      <c r="F37" s="168"/>
      <c r="G37" s="65"/>
      <c r="H37" s="88" t="s">
        <v>187</v>
      </c>
      <c r="I37" s="22"/>
    </row>
    <row r="38" spans="1:15" ht="23.25" customHeight="1" x14ac:dyDescent="0.25">
      <c r="A38" s="34" t="s">
        <v>202</v>
      </c>
      <c r="B38" s="8"/>
      <c r="C38" s="21"/>
      <c r="D38" s="66" t="s">
        <v>169</v>
      </c>
      <c r="E38" s="64" t="s">
        <v>239</v>
      </c>
      <c r="F38" s="168"/>
      <c r="G38" s="65">
        <v>68.05</v>
      </c>
      <c r="H38" s="87">
        <v>65.849999999999994</v>
      </c>
      <c r="I38" s="101" t="s">
        <v>269</v>
      </c>
      <c r="J38" s="101" t="s">
        <v>270</v>
      </c>
      <c r="K38" s="102"/>
      <c r="L38" s="102"/>
      <c r="M38" s="102"/>
      <c r="N38" s="102"/>
      <c r="O38" s="26" t="s">
        <v>224</v>
      </c>
    </row>
    <row r="39" spans="1:15" ht="23.25" customHeight="1" x14ac:dyDescent="0.25">
      <c r="A39" s="36" t="s">
        <v>206</v>
      </c>
      <c r="B39" s="8"/>
      <c r="C39" s="21"/>
      <c r="D39" s="66" t="s">
        <v>192</v>
      </c>
      <c r="E39" s="67" t="s">
        <v>241</v>
      </c>
      <c r="F39" s="168"/>
      <c r="G39" s="65">
        <v>22.95</v>
      </c>
      <c r="H39" s="87">
        <v>23</v>
      </c>
      <c r="I39" s="101" t="s">
        <v>269</v>
      </c>
      <c r="J39" s="101" t="s">
        <v>270</v>
      </c>
      <c r="K39" s="102"/>
      <c r="L39" s="102"/>
      <c r="M39" s="102"/>
      <c r="N39" s="102"/>
    </row>
    <row r="40" spans="1:15" ht="21.75" customHeight="1" x14ac:dyDescent="0.25">
      <c r="A40" s="34" t="s">
        <v>203</v>
      </c>
      <c r="B40" s="8"/>
      <c r="C40" s="21"/>
      <c r="D40" s="66" t="s">
        <v>168</v>
      </c>
      <c r="E40" s="64" t="s">
        <v>240</v>
      </c>
      <c r="F40" s="168"/>
      <c r="G40" s="65">
        <v>23.3</v>
      </c>
      <c r="H40" s="87">
        <v>23.8</v>
      </c>
      <c r="I40" s="101" t="s">
        <v>269</v>
      </c>
      <c r="J40" s="101" t="s">
        <v>270</v>
      </c>
      <c r="K40" s="102"/>
      <c r="L40" s="102"/>
      <c r="M40" s="102"/>
      <c r="N40" s="102"/>
      <c r="O40" s="26" t="s">
        <v>224</v>
      </c>
    </row>
    <row r="41" spans="1:15" ht="21.75" customHeight="1" x14ac:dyDescent="0.25">
      <c r="A41" s="34" t="s">
        <v>204</v>
      </c>
      <c r="B41" s="8"/>
      <c r="C41" s="21"/>
      <c r="D41" s="66" t="s">
        <v>245</v>
      </c>
      <c r="E41" s="64" t="s">
        <v>242</v>
      </c>
      <c r="F41" s="168"/>
      <c r="G41" s="65"/>
      <c r="H41" s="87"/>
      <c r="I41" s="101" t="s">
        <v>269</v>
      </c>
      <c r="J41" s="101" t="s">
        <v>270</v>
      </c>
      <c r="K41" s="102"/>
      <c r="L41" s="102"/>
      <c r="M41" s="102"/>
      <c r="N41" s="102"/>
    </row>
    <row r="42" spans="1:15" ht="27.75" customHeight="1" x14ac:dyDescent="0.25">
      <c r="A42" s="34" t="s">
        <v>205</v>
      </c>
      <c r="B42" s="8"/>
      <c r="C42" s="21"/>
      <c r="D42" s="66" t="s">
        <v>177</v>
      </c>
      <c r="E42" s="64" t="s">
        <v>111</v>
      </c>
      <c r="F42" s="168"/>
      <c r="G42" s="65">
        <v>386</v>
      </c>
      <c r="H42" s="87">
        <v>7110</v>
      </c>
      <c r="I42" s="22"/>
    </row>
    <row r="43" spans="1:15" ht="27.75" customHeight="1" x14ac:dyDescent="0.25">
      <c r="B43" s="8"/>
      <c r="C43" s="21"/>
      <c r="D43" s="66" t="s">
        <v>170</v>
      </c>
      <c r="E43" s="64" t="s">
        <v>112</v>
      </c>
      <c r="F43" s="168"/>
      <c r="G43" s="65" t="s">
        <v>139</v>
      </c>
      <c r="H43" s="87" t="s">
        <v>183</v>
      </c>
      <c r="I43" s="22"/>
    </row>
    <row r="44" spans="1:15" ht="25.5" customHeight="1" x14ac:dyDescent="0.25">
      <c r="B44" s="8"/>
      <c r="C44" s="21"/>
      <c r="D44" s="66" t="s">
        <v>164</v>
      </c>
      <c r="E44" s="64" t="s">
        <v>243</v>
      </c>
      <c r="F44" s="168"/>
      <c r="G44" s="65">
        <v>8204255</v>
      </c>
      <c r="H44" s="87">
        <v>8210245</v>
      </c>
      <c r="I44" s="22"/>
    </row>
    <row r="45" spans="1:15" ht="25.5" customHeight="1" x14ac:dyDescent="0.25">
      <c r="A45" s="34"/>
      <c r="B45" s="8"/>
      <c r="C45" s="21"/>
      <c r="D45" s="63" t="s">
        <v>165</v>
      </c>
      <c r="E45" s="64" t="s">
        <v>244</v>
      </c>
      <c r="F45" s="168"/>
      <c r="G45" s="65" t="s">
        <v>189</v>
      </c>
      <c r="H45" s="89" t="s">
        <v>191</v>
      </c>
      <c r="I45" s="22"/>
    </row>
    <row r="46" spans="1:15" ht="28.5" customHeight="1" x14ac:dyDescent="0.25">
      <c r="B46" s="8"/>
      <c r="C46" s="21"/>
      <c r="D46" s="63"/>
      <c r="E46" s="64" t="s">
        <v>250</v>
      </c>
      <c r="F46" s="169"/>
      <c r="G46" s="65" t="s">
        <v>251</v>
      </c>
      <c r="H46" s="89"/>
      <c r="I46" s="22"/>
      <c r="J46" t="s">
        <v>252</v>
      </c>
    </row>
    <row r="47" spans="1:15" ht="22.5" customHeight="1" x14ac:dyDescent="0.25">
      <c r="A47" s="21"/>
      <c r="B47" s="8"/>
      <c r="C47" s="21"/>
      <c r="D47" s="50"/>
      <c r="E47" s="51" t="s">
        <v>123</v>
      </c>
      <c r="F47" s="162" t="s">
        <v>124</v>
      </c>
      <c r="G47" s="52">
        <v>8002506801</v>
      </c>
      <c r="H47" s="90"/>
      <c r="I47" s="22"/>
    </row>
    <row r="48" spans="1:15" ht="19.5" customHeight="1" x14ac:dyDescent="0.25">
      <c r="A48" s="21"/>
      <c r="B48" s="8"/>
      <c r="C48" s="21"/>
      <c r="D48" s="50"/>
      <c r="E48" s="51" t="s">
        <v>226</v>
      </c>
      <c r="F48" s="162"/>
      <c r="G48" s="52">
        <v>324116</v>
      </c>
      <c r="H48" s="90"/>
      <c r="I48" s="22"/>
    </row>
    <row r="49" spans="1:13" ht="28.5" customHeight="1" x14ac:dyDescent="0.25">
      <c r="A49" s="21"/>
      <c r="B49" s="8"/>
      <c r="C49" s="21"/>
      <c r="D49" s="50"/>
      <c r="E49" s="51" t="s">
        <v>227</v>
      </c>
      <c r="F49" s="162"/>
      <c r="G49" s="52" t="s">
        <v>140</v>
      </c>
      <c r="H49" s="90"/>
      <c r="I49" s="22"/>
    </row>
    <row r="50" spans="1:13" ht="30" x14ac:dyDescent="0.25">
      <c r="A50" s="21"/>
      <c r="B50" s="8"/>
      <c r="C50" s="21"/>
      <c r="D50" s="50"/>
      <c r="E50" s="51" t="s">
        <v>228</v>
      </c>
      <c r="F50" s="162"/>
      <c r="G50" s="52">
        <v>320505</v>
      </c>
      <c r="H50" s="90"/>
      <c r="I50" s="22"/>
    </row>
    <row r="51" spans="1:13" ht="30.75" customHeight="1" x14ac:dyDescent="0.25">
      <c r="A51" s="21"/>
      <c r="B51" s="8"/>
      <c r="C51" s="21"/>
      <c r="D51" s="50"/>
      <c r="E51" s="51" t="s">
        <v>229</v>
      </c>
      <c r="F51" s="162"/>
      <c r="G51" s="52" t="s">
        <v>141</v>
      </c>
      <c r="H51" s="90"/>
      <c r="I51" s="22"/>
    </row>
    <row r="52" spans="1:13" ht="23.25" customHeight="1" x14ac:dyDescent="0.25">
      <c r="A52" s="21"/>
      <c r="B52" s="8"/>
      <c r="C52" s="21"/>
      <c r="D52" s="50"/>
      <c r="E52" s="51" t="s">
        <v>230</v>
      </c>
      <c r="F52" s="162"/>
      <c r="G52" s="52">
        <v>815</v>
      </c>
      <c r="H52" s="90"/>
      <c r="I52" s="22"/>
    </row>
    <row r="53" spans="1:13" x14ac:dyDescent="0.25">
      <c r="A53" s="21"/>
      <c r="B53" s="8"/>
      <c r="C53" s="21"/>
      <c r="D53" s="50"/>
      <c r="E53" s="51" t="s">
        <v>231</v>
      </c>
      <c r="F53" s="162"/>
      <c r="G53" s="52" t="s">
        <v>225</v>
      </c>
      <c r="H53" s="90"/>
      <c r="I53" s="22"/>
    </row>
    <row r="54" spans="1:13" x14ac:dyDescent="0.25">
      <c r="A54" s="21"/>
      <c r="B54" s="8"/>
      <c r="C54" s="21"/>
      <c r="D54" s="50"/>
      <c r="E54" s="51" t="s">
        <v>232</v>
      </c>
      <c r="F54" s="162"/>
      <c r="G54" s="52">
        <v>68.06</v>
      </c>
      <c r="H54" s="90"/>
      <c r="I54" s="62" t="s">
        <v>223</v>
      </c>
      <c r="J54" s="26" t="s">
        <v>224</v>
      </c>
    </row>
    <row r="55" spans="1:13" ht="25.5" customHeight="1" x14ac:dyDescent="0.25">
      <c r="A55" s="21"/>
      <c r="B55" s="8"/>
      <c r="C55" s="21"/>
      <c r="D55" s="50"/>
      <c r="E55" s="51" t="s">
        <v>233</v>
      </c>
      <c r="F55" s="162"/>
      <c r="G55" s="52"/>
      <c r="H55" s="90"/>
      <c r="I55" s="62"/>
      <c r="J55" s="26"/>
    </row>
    <row r="56" spans="1:13" ht="31.5" customHeight="1" x14ac:dyDescent="0.25">
      <c r="A56" s="21"/>
      <c r="B56" s="8"/>
      <c r="C56" s="21"/>
      <c r="D56" s="53"/>
      <c r="E56" s="54" t="s">
        <v>199</v>
      </c>
      <c r="F56" s="163" t="s">
        <v>127</v>
      </c>
      <c r="G56" s="55" t="s">
        <v>142</v>
      </c>
      <c r="H56" s="91" t="s">
        <v>184</v>
      </c>
      <c r="I56" s="22"/>
      <c r="M56" s="26"/>
    </row>
    <row r="57" spans="1:13" ht="31.5" customHeight="1" x14ac:dyDescent="0.25">
      <c r="A57" s="21"/>
      <c r="B57" s="8"/>
      <c r="C57" s="21"/>
      <c r="D57" s="53"/>
      <c r="E57" s="54" t="s">
        <v>234</v>
      </c>
      <c r="F57" s="163"/>
      <c r="G57" s="55"/>
      <c r="H57" s="91"/>
      <c r="I57" s="22"/>
      <c r="M57" s="26"/>
    </row>
    <row r="58" spans="1:13" ht="31.5" customHeight="1" x14ac:dyDescent="0.25">
      <c r="A58" s="21"/>
      <c r="B58" s="8"/>
      <c r="C58" s="21"/>
      <c r="D58" s="53"/>
      <c r="E58" s="54" t="s">
        <v>212</v>
      </c>
      <c r="F58" s="163"/>
      <c r="G58" s="55"/>
      <c r="H58" s="91"/>
      <c r="I58" s="22"/>
      <c r="M58" s="26"/>
    </row>
    <row r="59" spans="1:13" ht="31.5" customHeight="1" x14ac:dyDescent="0.25">
      <c r="A59" s="21"/>
      <c r="B59" s="8"/>
      <c r="C59" s="21"/>
      <c r="D59" s="53"/>
      <c r="E59" s="54" t="s">
        <v>201</v>
      </c>
      <c r="F59" s="163"/>
      <c r="G59" s="55"/>
      <c r="H59" s="91"/>
      <c r="I59" s="22"/>
      <c r="M59" s="26"/>
    </row>
    <row r="60" spans="1:13" ht="31.5" customHeight="1" x14ac:dyDescent="0.25">
      <c r="A60" s="21"/>
      <c r="B60" s="8"/>
      <c r="C60" s="21"/>
      <c r="D60" s="53"/>
      <c r="E60" s="54" t="s">
        <v>213</v>
      </c>
      <c r="F60" s="163"/>
      <c r="G60" s="55"/>
      <c r="H60" s="91"/>
      <c r="I60" s="22"/>
      <c r="M60" s="26"/>
    </row>
    <row r="61" spans="1:13" ht="24.75" customHeight="1" x14ac:dyDescent="0.25">
      <c r="A61" s="21"/>
      <c r="B61" s="8"/>
      <c r="C61" s="21"/>
      <c r="D61" s="53"/>
      <c r="E61" s="54" t="s">
        <v>216</v>
      </c>
      <c r="F61" s="163"/>
      <c r="G61" s="56"/>
      <c r="H61" s="92"/>
      <c r="I61" s="22"/>
      <c r="M61" s="26"/>
    </row>
    <row r="62" spans="1:13" ht="24.75" customHeight="1" x14ac:dyDescent="0.25">
      <c r="A62" s="21"/>
      <c r="B62" s="8"/>
      <c r="C62" s="21"/>
      <c r="D62" s="53"/>
      <c r="E62" s="54" t="s">
        <v>215</v>
      </c>
      <c r="F62" s="163"/>
      <c r="G62" s="57" t="s">
        <v>143</v>
      </c>
      <c r="H62" s="92"/>
      <c r="I62" s="22"/>
      <c r="M62" s="26"/>
    </row>
    <row r="63" spans="1:13" ht="24.75" customHeight="1" x14ac:dyDescent="0.25">
      <c r="A63" s="21"/>
      <c r="B63" s="8"/>
      <c r="C63" s="21"/>
      <c r="D63" s="53"/>
      <c r="E63" s="54" t="s">
        <v>235</v>
      </c>
      <c r="F63" s="163"/>
      <c r="G63" s="57"/>
      <c r="H63" s="92"/>
      <c r="I63" s="22"/>
      <c r="M63" s="26"/>
    </row>
    <row r="64" spans="1:13" ht="23.25" customHeight="1" x14ac:dyDescent="0.25">
      <c r="A64" s="21"/>
      <c r="B64" s="8"/>
      <c r="C64" s="21"/>
      <c r="D64" s="53"/>
      <c r="E64" s="54" t="s">
        <v>236</v>
      </c>
      <c r="F64" s="163"/>
      <c r="G64" s="57"/>
      <c r="H64" s="91"/>
      <c r="I64" s="22"/>
      <c r="J64" s="26" t="s">
        <v>273</v>
      </c>
      <c r="M64" s="26"/>
    </row>
    <row r="65" spans="1:13" ht="26.25" customHeight="1" x14ac:dyDescent="0.25">
      <c r="A65" s="21"/>
      <c r="B65" s="8"/>
      <c r="C65" s="21"/>
      <c r="D65" s="58"/>
      <c r="E65" s="59" t="s">
        <v>220</v>
      </c>
      <c r="F65" s="60"/>
      <c r="G65" s="60"/>
      <c r="H65" s="93"/>
      <c r="I65" s="101" t="s">
        <v>269</v>
      </c>
      <c r="J65" s="103" t="s">
        <v>271</v>
      </c>
      <c r="M65" s="26"/>
    </row>
    <row r="66" spans="1:13" ht="26.25" customHeight="1" x14ac:dyDescent="0.25">
      <c r="A66" s="21"/>
      <c r="B66" s="8"/>
      <c r="C66" s="21"/>
      <c r="D66" s="58"/>
      <c r="E66" s="59" t="s">
        <v>221</v>
      </c>
      <c r="F66" s="60"/>
      <c r="G66" s="60"/>
      <c r="H66" s="93"/>
      <c r="I66" s="101" t="s">
        <v>269</v>
      </c>
      <c r="J66" s="103" t="s">
        <v>272</v>
      </c>
      <c r="M66" s="26"/>
    </row>
    <row r="67" spans="1:13" ht="26.25" customHeight="1" x14ac:dyDescent="0.25">
      <c r="A67" s="21"/>
      <c r="B67" s="8"/>
      <c r="C67" s="21"/>
      <c r="D67" s="58"/>
      <c r="E67" s="59" t="s">
        <v>218</v>
      </c>
      <c r="F67" s="60"/>
      <c r="G67" s="60"/>
      <c r="H67" s="93"/>
      <c r="I67" s="101" t="s">
        <v>269</v>
      </c>
      <c r="M67" s="26"/>
    </row>
    <row r="68" spans="1:13" ht="28.5" customHeight="1" x14ac:dyDescent="0.25">
      <c r="A68" s="21"/>
      <c r="B68" s="8"/>
      <c r="C68" s="21"/>
      <c r="D68" s="58"/>
      <c r="E68" s="59" t="s">
        <v>219</v>
      </c>
      <c r="F68" s="60"/>
      <c r="G68" s="60"/>
      <c r="H68" s="93"/>
      <c r="I68" s="101" t="s">
        <v>269</v>
      </c>
      <c r="M68" s="26"/>
    </row>
    <row r="69" spans="1:13" ht="28.5" customHeight="1" x14ac:dyDescent="0.25">
      <c r="A69" s="21"/>
      <c r="B69" s="8"/>
      <c r="C69" s="21"/>
      <c r="D69" s="58"/>
      <c r="E69" s="59" t="s">
        <v>253</v>
      </c>
      <c r="F69" s="60"/>
      <c r="G69" s="68" t="s">
        <v>255</v>
      </c>
      <c r="H69" s="93" t="s">
        <v>255</v>
      </c>
      <c r="I69" s="104" t="s">
        <v>254</v>
      </c>
      <c r="M69" s="26"/>
    </row>
    <row r="70" spans="1:13" ht="28.5" customHeight="1" x14ac:dyDescent="0.25">
      <c r="A70" s="21"/>
      <c r="B70" s="8"/>
      <c r="C70" s="21"/>
      <c r="D70" s="58"/>
      <c r="E70" s="59" t="s">
        <v>257</v>
      </c>
      <c r="F70" s="60"/>
      <c r="G70" s="60" t="s">
        <v>258</v>
      </c>
      <c r="H70" s="93" t="s">
        <v>259</v>
      </c>
      <c r="I70" s="22"/>
      <c r="M70" s="26"/>
    </row>
    <row r="71" spans="1:13" ht="28.5" customHeight="1" x14ac:dyDescent="0.25">
      <c r="A71" s="21"/>
      <c r="B71" s="8"/>
      <c r="C71" s="21"/>
      <c r="D71" s="58"/>
      <c r="E71" s="59" t="s">
        <v>261</v>
      </c>
      <c r="F71" s="60"/>
      <c r="G71" s="60"/>
      <c r="H71" s="93"/>
      <c r="I71" s="22"/>
      <c r="M71" s="26"/>
    </row>
    <row r="72" spans="1:13" ht="28.5" customHeight="1" x14ac:dyDescent="0.25">
      <c r="A72" s="21"/>
      <c r="B72" s="8"/>
      <c r="C72" s="21"/>
      <c r="D72" s="58"/>
      <c r="E72" s="59" t="s">
        <v>263</v>
      </c>
      <c r="F72" s="60"/>
      <c r="G72" s="60"/>
      <c r="H72" s="93"/>
      <c r="I72" s="22"/>
      <c r="M72" s="26"/>
    </row>
    <row r="73" spans="1:13" ht="28.5" customHeight="1" x14ac:dyDescent="0.25">
      <c r="A73" s="21"/>
      <c r="B73" s="8"/>
      <c r="C73" s="21"/>
      <c r="D73" s="58"/>
      <c r="E73" s="59" t="s">
        <v>264</v>
      </c>
      <c r="F73" s="60"/>
      <c r="G73" s="60"/>
      <c r="H73" s="93"/>
      <c r="I73" s="22"/>
      <c r="M73" s="26"/>
    </row>
    <row r="74" spans="1:13" ht="28.5" customHeight="1" x14ac:dyDescent="0.25">
      <c r="A74" s="21"/>
      <c r="B74" s="8"/>
      <c r="C74" s="21"/>
      <c r="D74" s="58"/>
      <c r="E74" s="59" t="s">
        <v>265</v>
      </c>
      <c r="F74" s="60"/>
      <c r="G74" s="60"/>
      <c r="H74" s="93"/>
      <c r="I74" s="22"/>
      <c r="M74" s="26"/>
    </row>
    <row r="75" spans="1:13" ht="30.75" thickBot="1" x14ac:dyDescent="0.3">
      <c r="A75" s="23"/>
      <c r="B75" s="24"/>
      <c r="C75" s="23"/>
      <c r="D75" s="94"/>
      <c r="E75" s="95" t="s">
        <v>262</v>
      </c>
      <c r="F75" s="96"/>
      <c r="G75" s="96"/>
      <c r="H75" s="97"/>
      <c r="I75" s="25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73" t="s">
        <v>122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21"/>
      <c r="B3" s="8"/>
      <c r="C3" s="8"/>
      <c r="D3" s="8"/>
      <c r="E3" s="8"/>
      <c r="F3" s="8"/>
      <c r="G3" s="8"/>
      <c r="H3" s="8"/>
      <c r="J3" s="8"/>
      <c r="K3" s="22"/>
    </row>
    <row r="4" spans="1:11" x14ac:dyDescent="0.25">
      <c r="A4" s="21"/>
      <c r="B4" s="8"/>
      <c r="C4" s="8"/>
      <c r="D4" s="8"/>
      <c r="E4" s="8"/>
      <c r="F4" s="8"/>
      <c r="G4" s="8"/>
      <c r="H4" s="8"/>
      <c r="I4" s="8"/>
      <c r="J4" s="8"/>
      <c r="K4" s="22"/>
    </row>
    <row r="5" spans="1:11" x14ac:dyDescent="0.25">
      <c r="A5" s="21"/>
      <c r="B5" s="8"/>
      <c r="C5" s="8"/>
      <c r="D5" s="8"/>
      <c r="E5" s="8"/>
      <c r="F5" s="8"/>
      <c r="G5" s="8"/>
      <c r="H5" s="8"/>
      <c r="I5" s="8"/>
      <c r="J5" s="8"/>
      <c r="K5" s="22"/>
    </row>
    <row r="6" spans="1:11" x14ac:dyDescent="0.25">
      <c r="A6" s="21"/>
      <c r="B6" s="8"/>
      <c r="C6" s="8"/>
      <c r="D6" s="8"/>
      <c r="E6" s="8"/>
      <c r="F6" s="8"/>
      <c r="G6" s="8"/>
      <c r="H6" s="8"/>
      <c r="I6" s="8"/>
      <c r="J6" s="8"/>
      <c r="K6" s="22"/>
    </row>
    <row r="7" spans="1:11" x14ac:dyDescent="0.25">
      <c r="A7" s="21"/>
      <c r="B7" s="8"/>
      <c r="C7" s="8"/>
      <c r="D7" s="8"/>
      <c r="E7" s="8"/>
      <c r="F7" s="8"/>
      <c r="G7" s="8"/>
      <c r="H7" s="8"/>
      <c r="I7" s="8"/>
      <c r="J7" s="8"/>
      <c r="K7" s="22"/>
    </row>
    <row r="8" spans="1:11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22"/>
    </row>
    <row r="9" spans="1:11" ht="15.75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</row>
    <row r="10" spans="1:11" x14ac:dyDescent="0.25">
      <c r="A10" s="18"/>
      <c r="B10" s="19"/>
      <c r="C10" s="19"/>
      <c r="D10" s="19"/>
      <c r="E10" s="20"/>
      <c r="F10" s="18"/>
      <c r="G10" s="19"/>
      <c r="H10" s="19"/>
      <c r="I10" s="19"/>
      <c r="J10" s="19"/>
      <c r="K10" s="20"/>
    </row>
    <row r="11" spans="1:11" x14ac:dyDescent="0.25">
      <c r="A11" s="21"/>
      <c r="B11" s="8" t="s">
        <v>0</v>
      </c>
      <c r="C11" s="8"/>
      <c r="D11" s="8"/>
      <c r="E11" s="22"/>
      <c r="F11" s="21"/>
      <c r="G11" s="8"/>
      <c r="H11" s="8"/>
      <c r="I11" s="8"/>
      <c r="J11" s="8"/>
      <c r="K11" s="22"/>
    </row>
    <row r="12" spans="1:11" x14ac:dyDescent="0.25">
      <c r="A12" s="21"/>
      <c r="B12" s="8"/>
      <c r="C12" s="8"/>
      <c r="D12" s="8"/>
      <c r="E12" s="22"/>
      <c r="F12" s="21"/>
      <c r="G12" s="61" t="s">
        <v>277</v>
      </c>
      <c r="H12" s="8"/>
      <c r="I12" s="8"/>
      <c r="J12" s="8"/>
      <c r="K12" s="22"/>
    </row>
    <row r="13" spans="1:11" x14ac:dyDescent="0.25">
      <c r="A13" s="21"/>
      <c r="B13" s="8"/>
      <c r="C13" s="8"/>
      <c r="D13" s="8"/>
      <c r="E13" s="22"/>
      <c r="F13" s="21"/>
      <c r="G13" s="8" t="s">
        <v>280</v>
      </c>
      <c r="H13" s="9"/>
      <c r="I13" s="9"/>
      <c r="J13" s="8"/>
      <c r="K13" s="22"/>
    </row>
    <row r="14" spans="1:11" x14ac:dyDescent="0.25">
      <c r="A14" s="21"/>
      <c r="B14" s="8"/>
      <c r="C14" s="8"/>
      <c r="D14" s="8"/>
      <c r="E14" s="22"/>
      <c r="F14" s="21"/>
      <c r="G14" s="8"/>
      <c r="H14" s="8"/>
      <c r="I14" s="8"/>
      <c r="J14" s="8"/>
      <c r="K14" s="22"/>
    </row>
    <row r="15" spans="1:11" x14ac:dyDescent="0.25">
      <c r="A15" s="21"/>
      <c r="B15" s="8"/>
      <c r="C15" s="8"/>
      <c r="D15" s="8"/>
      <c r="E15" s="22"/>
      <c r="F15" s="21"/>
      <c r="G15" s="8" t="s">
        <v>281</v>
      </c>
      <c r="H15" s="8"/>
      <c r="I15" s="8"/>
      <c r="J15" s="8"/>
      <c r="K15" s="22"/>
    </row>
    <row r="16" spans="1:11" x14ac:dyDescent="0.25">
      <c r="A16" s="21"/>
      <c r="B16" s="8"/>
      <c r="C16" s="8"/>
      <c r="D16" s="8"/>
      <c r="E16" s="22"/>
      <c r="F16" s="21"/>
      <c r="G16" s="8"/>
      <c r="H16" s="8"/>
      <c r="I16" s="8"/>
      <c r="J16" s="8"/>
      <c r="K16" s="22"/>
    </row>
    <row r="17" spans="1:11" x14ac:dyDescent="0.25">
      <c r="A17" s="21"/>
      <c r="B17" s="8"/>
      <c r="C17" s="8"/>
      <c r="D17" s="8"/>
      <c r="E17" s="22"/>
      <c r="F17" s="21"/>
      <c r="G17" s="8" t="s">
        <v>118</v>
      </c>
      <c r="H17" s="8"/>
      <c r="I17" s="8"/>
      <c r="J17" s="8"/>
      <c r="K17" s="22"/>
    </row>
    <row r="18" spans="1:11" x14ac:dyDescent="0.25">
      <c r="A18" s="21"/>
      <c r="B18" s="8"/>
      <c r="C18" s="8"/>
      <c r="D18" s="8"/>
      <c r="E18" s="22"/>
      <c r="F18" s="21"/>
      <c r="G18" s="8"/>
      <c r="H18" s="8"/>
      <c r="I18" s="8"/>
      <c r="J18" s="8"/>
      <c r="K18" s="22"/>
    </row>
    <row r="19" spans="1:11" x14ac:dyDescent="0.25">
      <c r="A19" s="21"/>
      <c r="B19" s="8"/>
      <c r="C19" s="8"/>
      <c r="D19" s="8"/>
      <c r="E19" s="22"/>
      <c r="F19" s="21"/>
      <c r="G19" s="8" t="s">
        <v>125</v>
      </c>
      <c r="H19" s="8"/>
      <c r="I19" s="8"/>
      <c r="J19" s="8"/>
      <c r="K19" s="22"/>
    </row>
    <row r="20" spans="1:11" x14ac:dyDescent="0.25">
      <c r="A20" s="21"/>
      <c r="B20" s="8"/>
      <c r="C20" s="8"/>
      <c r="D20" s="8"/>
      <c r="E20" s="22"/>
      <c r="F20" s="21"/>
      <c r="G20" s="8"/>
      <c r="H20" s="8"/>
      <c r="I20" s="8"/>
      <c r="J20" s="8"/>
      <c r="K20" s="22"/>
    </row>
    <row r="21" spans="1:11" x14ac:dyDescent="0.25">
      <c r="A21" s="21"/>
      <c r="B21" s="8"/>
      <c r="C21" s="8"/>
      <c r="D21" s="8"/>
      <c r="E21" s="22"/>
      <c r="F21" s="21"/>
      <c r="G21" s="8"/>
      <c r="H21" s="8"/>
      <c r="I21" s="8"/>
      <c r="J21" s="8"/>
      <c r="K21" s="22"/>
    </row>
    <row r="22" spans="1:11" x14ac:dyDescent="0.25">
      <c r="A22" s="21"/>
      <c r="B22" s="8" t="s">
        <v>278</v>
      </c>
      <c r="C22" s="8"/>
      <c r="D22" s="8"/>
      <c r="E22" s="22"/>
      <c r="F22" s="21"/>
      <c r="G22" s="8"/>
      <c r="H22" s="8"/>
      <c r="I22" s="8"/>
      <c r="J22" s="8"/>
      <c r="K22" s="22"/>
    </row>
    <row r="23" spans="1:11" x14ac:dyDescent="0.25">
      <c r="A23" s="21"/>
      <c r="B23" s="8"/>
      <c r="C23" s="8"/>
      <c r="D23" s="8"/>
      <c r="E23" s="22"/>
      <c r="F23" s="21"/>
      <c r="G23" s="8"/>
      <c r="H23" s="8"/>
      <c r="I23" s="8"/>
      <c r="J23" s="8"/>
      <c r="K23" s="22"/>
    </row>
    <row r="24" spans="1:11" x14ac:dyDescent="0.25">
      <c r="A24" s="21"/>
      <c r="B24" s="8" t="s">
        <v>15</v>
      </c>
      <c r="C24" s="8"/>
      <c r="D24" s="8"/>
      <c r="E24" s="22"/>
      <c r="F24" s="21"/>
      <c r="G24" s="8"/>
      <c r="H24" s="8"/>
      <c r="I24" s="8"/>
      <c r="J24" s="8"/>
      <c r="K24" s="22"/>
    </row>
    <row r="25" spans="1:11" x14ac:dyDescent="0.25">
      <c r="A25" s="21"/>
      <c r="B25" s="8"/>
      <c r="C25" s="8"/>
      <c r="D25" s="8"/>
      <c r="E25" s="22"/>
      <c r="F25" s="21"/>
      <c r="G25" s="8"/>
      <c r="H25" s="8"/>
      <c r="I25" s="8"/>
      <c r="J25" s="8"/>
      <c r="K25" s="22"/>
    </row>
    <row r="26" spans="1:11" x14ac:dyDescent="0.25">
      <c r="A26" s="21"/>
      <c r="B26" s="8" t="s">
        <v>16</v>
      </c>
      <c r="C26" s="8"/>
      <c r="D26" s="8"/>
      <c r="E26" s="22"/>
      <c r="F26" s="21"/>
      <c r="G26" s="8"/>
      <c r="H26" s="8"/>
      <c r="I26" s="8"/>
      <c r="J26" s="8"/>
      <c r="K26" s="22"/>
    </row>
    <row r="27" spans="1:11" x14ac:dyDescent="0.25">
      <c r="A27" s="21"/>
      <c r="C27" s="8"/>
      <c r="D27" s="8"/>
      <c r="E27" s="22"/>
      <c r="F27" s="21"/>
      <c r="G27" s="8"/>
      <c r="H27" s="8"/>
      <c r="I27" s="8"/>
      <c r="J27" s="8"/>
      <c r="K27" s="22"/>
    </row>
    <row r="28" spans="1:11" x14ac:dyDescent="0.25">
      <c r="A28" s="21"/>
      <c r="B28" s="8" t="s">
        <v>17</v>
      </c>
      <c r="C28" s="8"/>
      <c r="D28" s="8"/>
      <c r="E28" s="22"/>
      <c r="F28" s="21"/>
      <c r="G28" s="8"/>
      <c r="H28" s="8"/>
      <c r="I28" s="8"/>
      <c r="J28" s="8"/>
      <c r="K28" s="22"/>
    </row>
    <row r="29" spans="1:11" x14ac:dyDescent="0.25">
      <c r="A29" s="21"/>
      <c r="C29" s="8"/>
      <c r="D29" s="8"/>
      <c r="E29" s="22"/>
      <c r="F29" s="21"/>
      <c r="G29" s="8"/>
      <c r="H29" s="8"/>
      <c r="I29" s="8"/>
      <c r="J29" s="8"/>
      <c r="K29" s="22"/>
    </row>
    <row r="30" spans="1:11" x14ac:dyDescent="0.25">
      <c r="A30" s="21"/>
      <c r="B30" s="8" t="s">
        <v>276</v>
      </c>
      <c r="C30" s="8"/>
      <c r="D30" s="8"/>
      <c r="E30" s="22"/>
      <c r="F30" s="21"/>
      <c r="G30" s="8"/>
      <c r="H30" s="8"/>
      <c r="I30" s="8"/>
      <c r="J30" s="8"/>
      <c r="K30" s="22"/>
    </row>
    <row r="31" spans="1:11" x14ac:dyDescent="0.25">
      <c r="A31" s="21"/>
      <c r="B31" s="8"/>
      <c r="C31" s="8"/>
      <c r="D31" s="8"/>
      <c r="E31" s="22"/>
      <c r="F31" s="21"/>
      <c r="G31" s="8"/>
      <c r="H31" s="8"/>
      <c r="I31" s="8"/>
      <c r="J31" s="8"/>
      <c r="K31" s="22"/>
    </row>
    <row r="32" spans="1:11" x14ac:dyDescent="0.25">
      <c r="A32" s="27" t="s">
        <v>275</v>
      </c>
      <c r="B32" s="8"/>
      <c r="C32" s="8"/>
      <c r="D32" s="8"/>
      <c r="E32" s="22"/>
      <c r="F32" s="21"/>
      <c r="G32" s="8"/>
      <c r="H32" s="8"/>
      <c r="I32" s="8"/>
      <c r="J32" s="8"/>
      <c r="K32" s="22"/>
    </row>
    <row r="33" spans="1:11" ht="15.75" thickBot="1" x14ac:dyDescent="0.3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5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B23" sqref="B23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75" t="s">
        <v>114</v>
      </c>
      <c r="B1" s="175"/>
      <c r="C1" s="175"/>
      <c r="D1" s="175"/>
    </row>
    <row r="2" spans="1:4" x14ac:dyDescent="0.25">
      <c r="A2" s="175" t="s">
        <v>115</v>
      </c>
      <c r="B2" s="175"/>
      <c r="C2" s="175"/>
      <c r="D2" s="175"/>
    </row>
    <row r="3" spans="1:4" x14ac:dyDescent="0.25">
      <c r="A3" s="175" t="s">
        <v>24</v>
      </c>
      <c r="B3" s="175"/>
      <c r="C3" s="175"/>
      <c r="D3" s="175"/>
    </row>
    <row r="4" spans="1:4" x14ac:dyDescent="0.25">
      <c r="A4" s="7"/>
      <c r="B4" s="7"/>
      <c r="C4" s="7"/>
      <c r="D4" s="7"/>
    </row>
    <row r="5" spans="1:4" ht="45" x14ac:dyDescent="0.25">
      <c r="A5" s="28" t="s">
        <v>279</v>
      </c>
      <c r="B5" s="28" t="s">
        <v>2</v>
      </c>
      <c r="C5" s="28" t="s">
        <v>39</v>
      </c>
      <c r="D5" s="30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74" t="s">
        <v>23</v>
      </c>
      <c r="B25" s="174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07"/>
      <c r="C30" s="107"/>
      <c r="D30" s="107"/>
      <c r="E30" s="107"/>
    </row>
    <row r="31" spans="1:9" x14ac:dyDescent="0.25">
      <c r="A31" t="s">
        <v>295</v>
      </c>
      <c r="E31" t="s">
        <v>296</v>
      </c>
    </row>
    <row r="37" spans="1:2" x14ac:dyDescent="0.25">
      <c r="A37" s="28" t="s">
        <v>1</v>
      </c>
      <c r="B37" s="28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B7" sqref="B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2" customWidth="1"/>
  </cols>
  <sheetData>
    <row r="1" spans="1:4" x14ac:dyDescent="0.25">
      <c r="A1" s="176" t="s">
        <v>145</v>
      </c>
      <c r="B1" s="176"/>
      <c r="C1" s="176"/>
      <c r="D1" s="176"/>
    </row>
    <row r="2" spans="1:4" x14ac:dyDescent="0.25">
      <c r="A2" s="175" t="s">
        <v>24</v>
      </c>
      <c r="B2" s="175"/>
      <c r="C2" s="175"/>
      <c r="D2" s="175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  <c r="D4" s="124" t="s">
        <v>286</v>
      </c>
    </row>
    <row r="5" spans="1:4" ht="20.25" customHeight="1" x14ac:dyDescent="0.25">
      <c r="A5" s="1" t="s">
        <v>25</v>
      </c>
      <c r="B5" s="1" t="s">
        <v>26</v>
      </c>
      <c r="C5" s="1">
        <v>120</v>
      </c>
      <c r="D5" s="1"/>
    </row>
    <row r="6" spans="1:4" x14ac:dyDescent="0.25">
      <c r="A6" s="105" t="s">
        <v>42</v>
      </c>
      <c r="B6" s="105"/>
      <c r="C6" s="106">
        <v>120</v>
      </c>
      <c r="D6" s="106"/>
    </row>
    <row r="7" spans="1:4" x14ac:dyDescent="0.25">
      <c r="A7" s="1" t="s">
        <v>36</v>
      </c>
      <c r="B7" s="1" t="s">
        <v>37</v>
      </c>
      <c r="C7" s="1">
        <v>10</v>
      </c>
      <c r="D7" s="1"/>
    </row>
    <row r="8" spans="1:4" x14ac:dyDescent="0.25">
      <c r="A8" s="105" t="s">
        <v>41</v>
      </c>
      <c r="B8" s="105"/>
      <c r="C8" s="106">
        <v>10</v>
      </c>
      <c r="D8" s="106"/>
    </row>
    <row r="9" spans="1:4" x14ac:dyDescent="0.25">
      <c r="A9" s="1" t="s">
        <v>27</v>
      </c>
      <c r="B9" s="1" t="s">
        <v>28</v>
      </c>
      <c r="C9" s="1">
        <v>2</v>
      </c>
      <c r="D9" s="1"/>
    </row>
    <row r="10" spans="1:4" x14ac:dyDescent="0.25">
      <c r="A10" s="1" t="s">
        <v>27</v>
      </c>
      <c r="B10" s="1" t="s">
        <v>29</v>
      </c>
      <c r="C10" s="1">
        <v>3</v>
      </c>
      <c r="D10" s="1"/>
    </row>
    <row r="11" spans="1:4" x14ac:dyDescent="0.25">
      <c r="A11" s="1" t="s">
        <v>27</v>
      </c>
      <c r="B11" s="1" t="s">
        <v>30</v>
      </c>
      <c r="C11" s="1">
        <v>4</v>
      </c>
      <c r="D11" s="1"/>
    </row>
    <row r="12" spans="1:4" x14ac:dyDescent="0.25">
      <c r="A12" s="1" t="s">
        <v>27</v>
      </c>
      <c r="B12" s="1" t="s">
        <v>31</v>
      </c>
      <c r="C12" s="1">
        <v>5</v>
      </c>
      <c r="D12" s="1"/>
    </row>
    <row r="13" spans="1:4" x14ac:dyDescent="0.25">
      <c r="A13" s="1" t="s">
        <v>27</v>
      </c>
      <c r="B13" s="1" t="s">
        <v>32</v>
      </c>
      <c r="C13" s="1">
        <v>6</v>
      </c>
      <c r="D13" s="1"/>
    </row>
    <row r="14" spans="1:4" x14ac:dyDescent="0.25">
      <c r="A14" s="1" t="s">
        <v>27</v>
      </c>
      <c r="B14" s="1" t="s">
        <v>33</v>
      </c>
      <c r="C14" s="1">
        <v>2</v>
      </c>
      <c r="D14" s="1"/>
    </row>
    <row r="15" spans="1:4" x14ac:dyDescent="0.25">
      <c r="A15" s="1" t="s">
        <v>27</v>
      </c>
      <c r="B15" s="1" t="s">
        <v>34</v>
      </c>
      <c r="C15" s="1">
        <v>1</v>
      </c>
      <c r="D15" s="1"/>
    </row>
    <row r="16" spans="1:4" x14ac:dyDescent="0.25">
      <c r="A16" s="1" t="s">
        <v>27</v>
      </c>
      <c r="B16" s="1" t="s">
        <v>35</v>
      </c>
      <c r="C16" s="1">
        <v>1</v>
      </c>
      <c r="D16" s="1"/>
    </row>
    <row r="17" spans="1:5" x14ac:dyDescent="0.25">
      <c r="A17" s="105" t="s">
        <v>40</v>
      </c>
      <c r="B17" s="105"/>
      <c r="C17" s="106">
        <f>SUM(C9:C16)</f>
        <v>24</v>
      </c>
      <c r="D17" s="106"/>
    </row>
    <row r="18" spans="1:5" x14ac:dyDescent="0.25">
      <c r="A18" s="1" t="s">
        <v>43</v>
      </c>
      <c r="B18" s="1"/>
      <c r="C18" s="3">
        <f>C6+C8+C17</f>
        <v>154</v>
      </c>
      <c r="D18" s="3"/>
    </row>
    <row r="22" spans="1:5" x14ac:dyDescent="0.25">
      <c r="A22" t="s">
        <v>294</v>
      </c>
      <c r="B22" s="107"/>
      <c r="C22" s="107"/>
      <c r="D22" s="107"/>
      <c r="E22" s="107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9"/>
  <sheetViews>
    <sheetView tabSelected="1" topLeftCell="A10" workbookViewId="0">
      <selection activeCell="A42" sqref="A42:XFD42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79" t="s">
        <v>44</v>
      </c>
      <c r="B1" s="179"/>
      <c r="C1" s="179"/>
      <c r="D1" s="179"/>
      <c r="E1" s="179"/>
    </row>
    <row r="2" spans="1:5" x14ac:dyDescent="0.25">
      <c r="A2" s="179" t="s">
        <v>119</v>
      </c>
      <c r="B2" s="179"/>
      <c r="C2" s="179"/>
      <c r="D2" s="179"/>
      <c r="E2" s="179"/>
    </row>
    <row r="3" spans="1:5" x14ac:dyDescent="0.25">
      <c r="A3" s="179" t="s">
        <v>24</v>
      </c>
      <c r="B3" s="179"/>
      <c r="C3" s="179"/>
      <c r="D3" s="179"/>
      <c r="E3" s="179"/>
    </row>
    <row r="5" spans="1:5" ht="30" x14ac:dyDescent="0.25">
      <c r="A5" s="144" t="s">
        <v>46</v>
      </c>
      <c r="B5" s="144" t="s">
        <v>2</v>
      </c>
      <c r="C5" s="144" t="s">
        <v>39</v>
      </c>
      <c r="D5" s="144" t="s">
        <v>126</v>
      </c>
      <c r="E5" s="145" t="s">
        <v>47</v>
      </c>
    </row>
    <row r="6" spans="1:5" x14ac:dyDescent="0.25">
      <c r="A6" s="146" t="s">
        <v>48</v>
      </c>
      <c r="B6" s="145" t="s">
        <v>49</v>
      </c>
      <c r="C6" s="145">
        <v>129</v>
      </c>
      <c r="D6" s="145">
        <v>8657</v>
      </c>
      <c r="E6" s="147"/>
    </row>
    <row r="7" spans="1:5" x14ac:dyDescent="0.25">
      <c r="A7" s="146" t="s">
        <v>50</v>
      </c>
      <c r="B7" s="145" t="s">
        <v>49</v>
      </c>
      <c r="C7" s="145">
        <v>89</v>
      </c>
      <c r="D7" s="145">
        <v>6008</v>
      </c>
      <c r="E7" s="148"/>
    </row>
    <row r="8" spans="1:5" x14ac:dyDescent="0.25">
      <c r="A8" s="146" t="s">
        <v>51</v>
      </c>
      <c r="B8" s="145" t="s">
        <v>49</v>
      </c>
      <c r="C8" s="145">
        <v>257</v>
      </c>
      <c r="D8" s="145">
        <v>15350</v>
      </c>
      <c r="E8" s="148"/>
    </row>
    <row r="9" spans="1:5" x14ac:dyDescent="0.25">
      <c r="A9" s="149" t="s">
        <v>74</v>
      </c>
      <c r="B9" s="150" t="s">
        <v>49</v>
      </c>
      <c r="C9" s="135">
        <v>475</v>
      </c>
      <c r="D9" s="135">
        <v>30015</v>
      </c>
      <c r="E9" s="147"/>
    </row>
    <row r="10" spans="1:5" x14ac:dyDescent="0.25">
      <c r="A10" s="146" t="s">
        <v>48</v>
      </c>
      <c r="B10" s="151" t="s">
        <v>70</v>
      </c>
      <c r="C10" s="152">
        <v>1</v>
      </c>
      <c r="D10" s="152">
        <v>65</v>
      </c>
      <c r="E10" s="147"/>
    </row>
    <row r="11" spans="1:5" x14ac:dyDescent="0.25">
      <c r="A11" s="146" t="s">
        <v>50</v>
      </c>
      <c r="B11" s="151" t="s">
        <v>70</v>
      </c>
      <c r="C11" s="152">
        <v>2</v>
      </c>
      <c r="D11" s="152">
        <v>65</v>
      </c>
      <c r="E11" s="147"/>
    </row>
    <row r="12" spans="1:5" x14ac:dyDescent="0.25">
      <c r="A12" s="149" t="s">
        <v>74</v>
      </c>
      <c r="B12" s="150" t="s">
        <v>70</v>
      </c>
      <c r="C12" s="135">
        <f>SUM(C10:C11)</f>
        <v>3</v>
      </c>
      <c r="D12" s="135">
        <f>SUM(D10:D11)</f>
        <v>130</v>
      </c>
      <c r="E12" s="147"/>
    </row>
    <row r="13" spans="1:5" x14ac:dyDescent="0.25">
      <c r="A13" s="146" t="s">
        <v>48</v>
      </c>
      <c r="B13" s="151" t="s">
        <v>71</v>
      </c>
      <c r="C13" s="152">
        <v>1</v>
      </c>
      <c r="D13" s="152">
        <v>65</v>
      </c>
      <c r="E13" s="147"/>
    </row>
    <row r="14" spans="1:5" x14ac:dyDescent="0.25">
      <c r="A14" s="146" t="s">
        <v>50</v>
      </c>
      <c r="B14" s="151" t="s">
        <v>71</v>
      </c>
      <c r="C14" s="152">
        <v>1</v>
      </c>
      <c r="D14" s="152">
        <v>65</v>
      </c>
      <c r="E14" s="147"/>
    </row>
    <row r="15" spans="1:5" x14ac:dyDescent="0.25">
      <c r="A15" s="149" t="s">
        <v>74</v>
      </c>
      <c r="B15" s="150" t="s">
        <v>71</v>
      </c>
      <c r="C15" s="135">
        <f>SUM(C13:C14)</f>
        <v>2</v>
      </c>
      <c r="D15" s="135">
        <f>SUM(D13:D14)</f>
        <v>130</v>
      </c>
      <c r="E15" s="147"/>
    </row>
    <row r="16" spans="1:5" x14ac:dyDescent="0.25">
      <c r="A16" s="146" t="s">
        <v>53</v>
      </c>
      <c r="B16" s="145" t="s">
        <v>54</v>
      </c>
      <c r="C16" s="119">
        <v>1</v>
      </c>
      <c r="D16" s="119">
        <v>65</v>
      </c>
      <c r="E16" s="148"/>
    </row>
    <row r="17" spans="1:5" x14ac:dyDescent="0.25">
      <c r="A17" s="149" t="s">
        <v>52</v>
      </c>
      <c r="B17" s="150" t="s">
        <v>55</v>
      </c>
      <c r="C17" s="135">
        <f>SUM(C16)</f>
        <v>1</v>
      </c>
      <c r="D17" s="135">
        <f>SUM(D16)</f>
        <v>65</v>
      </c>
      <c r="E17" s="148"/>
    </row>
    <row r="18" spans="1:5" x14ac:dyDescent="0.25">
      <c r="A18" s="146" t="s">
        <v>56</v>
      </c>
      <c r="B18" s="145" t="s">
        <v>57</v>
      </c>
      <c r="C18" s="145">
        <v>4</v>
      </c>
      <c r="D18" s="145">
        <v>276</v>
      </c>
      <c r="E18" s="153"/>
    </row>
    <row r="19" spans="1:5" x14ac:dyDescent="0.25">
      <c r="A19" s="146" t="s">
        <v>72</v>
      </c>
      <c r="B19" s="145" t="s">
        <v>57</v>
      </c>
      <c r="C19" s="145">
        <v>1</v>
      </c>
      <c r="D19" s="145">
        <v>65</v>
      </c>
      <c r="E19" s="153"/>
    </row>
    <row r="20" spans="1:5" x14ac:dyDescent="0.25">
      <c r="A20" s="146" t="s">
        <v>73</v>
      </c>
      <c r="B20" s="145" t="s">
        <v>57</v>
      </c>
      <c r="C20" s="145">
        <v>1</v>
      </c>
      <c r="D20" s="145">
        <v>65</v>
      </c>
      <c r="E20" s="153"/>
    </row>
    <row r="21" spans="1:5" x14ac:dyDescent="0.25">
      <c r="A21" s="146" t="s">
        <v>51</v>
      </c>
      <c r="B21" s="145" t="s">
        <v>57</v>
      </c>
      <c r="C21" s="145">
        <v>2</v>
      </c>
      <c r="D21" s="145">
        <v>130</v>
      </c>
      <c r="E21" s="153"/>
    </row>
    <row r="22" spans="1:5" x14ac:dyDescent="0.25">
      <c r="A22" s="149" t="s">
        <v>74</v>
      </c>
      <c r="B22" s="150" t="s">
        <v>57</v>
      </c>
      <c r="C22" s="135">
        <f>SUM(C18:C21)</f>
        <v>8</v>
      </c>
      <c r="D22" s="135">
        <f>SUM(D18:D21)</f>
        <v>536</v>
      </c>
      <c r="E22" s="147"/>
    </row>
    <row r="23" spans="1:5" x14ac:dyDescent="0.25">
      <c r="A23" s="183"/>
      <c r="B23" s="184"/>
      <c r="C23" s="184"/>
      <c r="D23" s="184"/>
      <c r="E23" s="185"/>
    </row>
    <row r="24" spans="1:5" x14ac:dyDescent="0.25">
      <c r="A24" s="154" t="s">
        <v>48</v>
      </c>
      <c r="B24" s="155" t="s">
        <v>91</v>
      </c>
      <c r="C24" s="156">
        <f>C6+C10+C13</f>
        <v>131</v>
      </c>
      <c r="D24" s="156">
        <f>D6+D10+D13</f>
        <v>8787</v>
      </c>
      <c r="E24" s="157"/>
    </row>
    <row r="25" spans="1:5" x14ac:dyDescent="0.25">
      <c r="A25" s="154" t="s">
        <v>50</v>
      </c>
      <c r="B25" s="155" t="s">
        <v>91</v>
      </c>
      <c r="C25" s="156">
        <f>C7+C11+C14</f>
        <v>92</v>
      </c>
      <c r="D25" s="156">
        <f>D7+D11+D14</f>
        <v>6138</v>
      </c>
      <c r="E25" s="157"/>
    </row>
    <row r="26" spans="1:5" x14ac:dyDescent="0.25">
      <c r="A26" s="158" t="s">
        <v>51</v>
      </c>
      <c r="B26" s="155" t="s">
        <v>91</v>
      </c>
      <c r="C26" s="156">
        <f>C8+C21</f>
        <v>259</v>
      </c>
      <c r="D26" s="156">
        <f>D8+D21</f>
        <v>15480</v>
      </c>
      <c r="E26" s="157"/>
    </row>
    <row r="27" spans="1:5" x14ac:dyDescent="0.25">
      <c r="A27" s="154" t="s">
        <v>73</v>
      </c>
      <c r="B27" s="155" t="s">
        <v>91</v>
      </c>
      <c r="C27" s="156">
        <f>C20</f>
        <v>1</v>
      </c>
      <c r="D27" s="156">
        <f>D20</f>
        <v>65</v>
      </c>
      <c r="E27" s="157"/>
    </row>
    <row r="28" spans="1:5" x14ac:dyDescent="0.25">
      <c r="A28" s="154" t="s">
        <v>56</v>
      </c>
      <c r="B28" s="155" t="s">
        <v>91</v>
      </c>
      <c r="C28" s="156">
        <f>C18</f>
        <v>4</v>
      </c>
      <c r="D28" s="156">
        <f>D18</f>
        <v>276</v>
      </c>
      <c r="E28" s="157"/>
    </row>
    <row r="29" spans="1:5" x14ac:dyDescent="0.25">
      <c r="A29" s="154" t="s">
        <v>72</v>
      </c>
      <c r="B29" s="155" t="s">
        <v>91</v>
      </c>
      <c r="C29" s="156">
        <f>C19</f>
        <v>1</v>
      </c>
      <c r="D29" s="156">
        <f>D19</f>
        <v>65</v>
      </c>
      <c r="E29" s="157"/>
    </row>
    <row r="30" spans="1:5" x14ac:dyDescent="0.25">
      <c r="A30" s="154" t="s">
        <v>53</v>
      </c>
      <c r="B30" s="155" t="s">
        <v>91</v>
      </c>
      <c r="C30" s="156">
        <f>C16</f>
        <v>1</v>
      </c>
      <c r="D30" s="156">
        <f>D16</f>
        <v>65</v>
      </c>
      <c r="E30" s="157"/>
    </row>
    <row r="31" spans="1:5" x14ac:dyDescent="0.25">
      <c r="A31" s="159" t="s">
        <v>52</v>
      </c>
      <c r="B31" s="160" t="s">
        <v>91</v>
      </c>
      <c r="C31" s="160">
        <f>C9+C12+C15+C17+C22</f>
        <v>489</v>
      </c>
      <c r="D31" s="160">
        <f>D9+D12+D15+D17+D22</f>
        <v>30876</v>
      </c>
      <c r="E31" s="161"/>
    </row>
    <row r="32" spans="1:5" x14ac:dyDescent="0.25">
      <c r="A32" s="13" t="s">
        <v>53</v>
      </c>
      <c r="B32" s="2" t="s">
        <v>58</v>
      </c>
      <c r="C32" s="2">
        <v>2</v>
      </c>
      <c r="D32" s="2">
        <v>100</v>
      </c>
      <c r="E32" s="2"/>
    </row>
    <row r="33" spans="1:8" x14ac:dyDescent="0.25">
      <c r="A33" s="13" t="s">
        <v>59</v>
      </c>
      <c r="B33" s="2" t="s">
        <v>58</v>
      </c>
      <c r="C33" s="2">
        <v>670</v>
      </c>
      <c r="D33" s="2">
        <v>44811</v>
      </c>
      <c r="E33" s="2"/>
    </row>
    <row r="34" spans="1:8" ht="15.75" customHeight="1" x14ac:dyDescent="0.25">
      <c r="A34" s="159" t="s">
        <v>74</v>
      </c>
      <c r="B34" s="160" t="s">
        <v>60</v>
      </c>
      <c r="C34" s="160">
        <v>670</v>
      </c>
      <c r="D34" s="160">
        <v>44811</v>
      </c>
      <c r="E34" s="160"/>
    </row>
    <row r="35" spans="1:8" x14ac:dyDescent="0.25">
      <c r="A35" s="13" t="s">
        <v>61</v>
      </c>
      <c r="B35" s="2" t="s">
        <v>62</v>
      </c>
      <c r="C35" s="2">
        <v>7</v>
      </c>
      <c r="D35" s="2">
        <v>437</v>
      </c>
      <c r="E35" s="11"/>
    </row>
    <row r="36" spans="1:8" x14ac:dyDescent="0.25">
      <c r="A36" s="13" t="s">
        <v>61</v>
      </c>
      <c r="B36" s="2" t="s">
        <v>75</v>
      </c>
      <c r="C36" s="2">
        <v>1</v>
      </c>
      <c r="D36" s="2">
        <v>50</v>
      </c>
      <c r="E36" s="11"/>
    </row>
    <row r="37" spans="1:8" x14ac:dyDescent="0.25">
      <c r="A37" s="13" t="s">
        <v>61</v>
      </c>
      <c r="B37" s="2" t="s">
        <v>63</v>
      </c>
      <c r="C37" s="2">
        <v>4</v>
      </c>
      <c r="D37" s="2">
        <v>253</v>
      </c>
      <c r="E37" s="11"/>
    </row>
    <row r="38" spans="1:8" x14ac:dyDescent="0.25">
      <c r="A38" s="13" t="s">
        <v>61</v>
      </c>
      <c r="B38" s="2" t="s">
        <v>64</v>
      </c>
      <c r="C38" s="2">
        <v>24</v>
      </c>
      <c r="D38" s="2">
        <v>870</v>
      </c>
      <c r="E38" s="2"/>
    </row>
    <row r="39" spans="1:8" x14ac:dyDescent="0.25">
      <c r="A39" s="12" t="s">
        <v>52</v>
      </c>
      <c r="B39" s="10" t="s">
        <v>61</v>
      </c>
      <c r="C39" s="10">
        <f>SUM(C35:C38)</f>
        <v>36</v>
      </c>
      <c r="D39" s="10">
        <f>SUM(D35:D38)</f>
        <v>1610</v>
      </c>
      <c r="E39" s="11"/>
    </row>
    <row r="40" spans="1:8" x14ac:dyDescent="0.25">
      <c r="A40" s="13" t="s">
        <v>65</v>
      </c>
      <c r="B40" s="2" t="s">
        <v>66</v>
      </c>
      <c r="C40" s="2">
        <v>3190</v>
      </c>
      <c r="D40" s="2">
        <v>213180</v>
      </c>
      <c r="E40" s="2"/>
    </row>
    <row r="41" spans="1:8" x14ac:dyDescent="0.25">
      <c r="A41" s="12" t="s">
        <v>52</v>
      </c>
      <c r="B41" s="10" t="s">
        <v>65</v>
      </c>
      <c r="C41" s="10">
        <v>3190</v>
      </c>
      <c r="D41" s="10">
        <v>213180</v>
      </c>
      <c r="E41" s="2"/>
    </row>
    <row r="42" spans="1:8" x14ac:dyDescent="0.25">
      <c r="A42" s="13" t="s">
        <v>67</v>
      </c>
      <c r="B42" s="2" t="s">
        <v>68</v>
      </c>
      <c r="C42" s="2">
        <v>50</v>
      </c>
      <c r="D42" s="2">
        <f>50*60</f>
        <v>3000</v>
      </c>
      <c r="E42" s="2"/>
    </row>
    <row r="43" spans="1:8" x14ac:dyDescent="0.25">
      <c r="A43" s="12" t="s">
        <v>52</v>
      </c>
      <c r="B43" s="10" t="s">
        <v>76</v>
      </c>
      <c r="C43" s="10">
        <f>C42</f>
        <v>50</v>
      </c>
      <c r="D43" s="10">
        <f>D42</f>
        <v>3000</v>
      </c>
      <c r="E43" s="2"/>
    </row>
    <row r="44" spans="1:8" x14ac:dyDescent="0.25">
      <c r="A44" s="177" t="s">
        <v>69</v>
      </c>
      <c r="B44" s="178"/>
      <c r="C44" s="10">
        <f>C31+C34+C39+C41+C43</f>
        <v>4435</v>
      </c>
      <c r="D44" s="10">
        <f>D31+D34+D39+D41+D43</f>
        <v>293477</v>
      </c>
      <c r="E44" s="2"/>
    </row>
    <row r="47" spans="1:8" x14ac:dyDescent="0.25">
      <c r="A47" t="s">
        <v>294</v>
      </c>
      <c r="B47" s="107"/>
      <c r="C47" s="107"/>
      <c r="D47" s="107"/>
      <c r="E47" s="107"/>
      <c r="F47" s="107"/>
      <c r="G47" s="107"/>
      <c r="H47" s="107"/>
    </row>
    <row r="48" spans="1:8" x14ac:dyDescent="0.25">
      <c r="A48" t="s">
        <v>295</v>
      </c>
      <c r="E48" t="s">
        <v>296</v>
      </c>
    </row>
    <row r="58" spans="1:4" ht="30" x14ac:dyDescent="0.25">
      <c r="A58" s="28" t="s">
        <v>46</v>
      </c>
      <c r="B58" s="28" t="s">
        <v>2</v>
      </c>
      <c r="C58" s="28" t="s">
        <v>39</v>
      </c>
      <c r="D58" s="28" t="s">
        <v>126</v>
      </c>
    </row>
    <row r="59" spans="1:4" x14ac:dyDescent="0.25">
      <c r="A59" s="33" t="s">
        <v>48</v>
      </c>
      <c r="B59" s="44">
        <f>C59/$C$69</f>
        <v>2.9537767756482525E-2</v>
      </c>
      <c r="C59" s="14">
        <v>131</v>
      </c>
      <c r="D59" s="14">
        <v>8787</v>
      </c>
    </row>
    <row r="60" spans="1:4" x14ac:dyDescent="0.25">
      <c r="A60" s="33" t="s">
        <v>50</v>
      </c>
      <c r="B60" s="44">
        <f t="shared" ref="B60:B68" si="0">C60/$C$69</f>
        <v>2.0744081172491543E-2</v>
      </c>
      <c r="C60" s="14">
        <v>92</v>
      </c>
      <c r="D60" s="14">
        <v>6138</v>
      </c>
    </row>
    <row r="61" spans="1:4" x14ac:dyDescent="0.25">
      <c r="A61" s="33" t="s">
        <v>51</v>
      </c>
      <c r="B61" s="44">
        <f t="shared" si="0"/>
        <v>5.8399098083427282E-2</v>
      </c>
      <c r="C61" s="14">
        <v>259</v>
      </c>
      <c r="D61" s="14">
        <v>15480</v>
      </c>
    </row>
    <row r="62" spans="1:4" x14ac:dyDescent="0.25">
      <c r="A62" s="33" t="s">
        <v>73</v>
      </c>
      <c r="B62" s="44">
        <f t="shared" si="0"/>
        <v>2.2547914317925591E-4</v>
      </c>
      <c r="C62" s="14">
        <v>1</v>
      </c>
      <c r="D62" s="14">
        <v>65</v>
      </c>
    </row>
    <row r="63" spans="1:4" x14ac:dyDescent="0.25">
      <c r="A63" s="33" t="s">
        <v>56</v>
      </c>
      <c r="B63" s="44">
        <f t="shared" si="0"/>
        <v>9.0191657271702366E-4</v>
      </c>
      <c r="C63" s="14">
        <v>4</v>
      </c>
      <c r="D63" s="14">
        <v>276</v>
      </c>
    </row>
    <row r="64" spans="1:4" x14ac:dyDescent="0.25">
      <c r="A64" s="33" t="s">
        <v>72</v>
      </c>
      <c r="B64" s="44">
        <f t="shared" si="0"/>
        <v>2.2547914317925591E-4</v>
      </c>
      <c r="C64" s="14">
        <v>1</v>
      </c>
      <c r="D64" s="14">
        <v>65</v>
      </c>
    </row>
    <row r="65" spans="1:4" x14ac:dyDescent="0.25">
      <c r="A65" s="33" t="s">
        <v>53</v>
      </c>
      <c r="B65" s="44">
        <f t="shared" si="0"/>
        <v>0.15174746335963923</v>
      </c>
      <c r="C65" s="14">
        <f>1+2+670</f>
        <v>673</v>
      </c>
      <c r="D65" s="14">
        <v>65</v>
      </c>
    </row>
    <row r="66" spans="1:4" x14ac:dyDescent="0.25">
      <c r="A66" s="33" t="s">
        <v>61</v>
      </c>
      <c r="B66" s="44">
        <f t="shared" si="0"/>
        <v>8.1172491544532124E-3</v>
      </c>
      <c r="C66" s="32">
        <v>36</v>
      </c>
      <c r="D66" s="32">
        <v>1610</v>
      </c>
    </row>
    <row r="67" spans="1:4" x14ac:dyDescent="0.25">
      <c r="A67" s="32" t="s">
        <v>65</v>
      </c>
      <c r="B67" s="44">
        <f t="shared" si="0"/>
        <v>0.71927846674182638</v>
      </c>
      <c r="C67" s="32">
        <v>3190</v>
      </c>
      <c r="D67" s="32">
        <v>213180</v>
      </c>
    </row>
    <row r="68" spans="1:4" x14ac:dyDescent="0.25">
      <c r="A68" s="32" t="s">
        <v>76</v>
      </c>
      <c r="B68" s="44">
        <f t="shared" si="0"/>
        <v>1.1273957158962795E-2</v>
      </c>
      <c r="C68" s="32">
        <v>50</v>
      </c>
      <c r="D68" s="32">
        <v>3000</v>
      </c>
    </row>
    <row r="69" spans="1:4" x14ac:dyDescent="0.25">
      <c r="A69" s="177" t="s">
        <v>69</v>
      </c>
      <c r="B69" s="178"/>
      <c r="C69" s="32">
        <v>4435</v>
      </c>
      <c r="D69" s="32">
        <v>293477</v>
      </c>
    </row>
  </sheetData>
  <mergeCells count="6">
    <mergeCell ref="A44:B44"/>
    <mergeCell ref="A1:E1"/>
    <mergeCell ref="A2:E2"/>
    <mergeCell ref="A3:E3"/>
    <mergeCell ref="A69:B69"/>
    <mergeCell ref="A23:E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opLeftCell="A7" workbookViewId="0">
      <selection activeCell="H45" sqref="H45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79" t="s">
        <v>44</v>
      </c>
      <c r="B1" s="179"/>
      <c r="C1" s="179"/>
      <c r="D1" s="179"/>
      <c r="E1" s="5"/>
    </row>
    <row r="2" spans="1:5" x14ac:dyDescent="0.25">
      <c r="A2" s="179" t="s">
        <v>45</v>
      </c>
      <c r="B2" s="179"/>
      <c r="C2" s="179"/>
      <c r="D2" s="179"/>
      <c r="E2" s="5"/>
    </row>
    <row r="3" spans="1:5" x14ac:dyDescent="0.25">
      <c r="A3" s="179" t="s">
        <v>24</v>
      </c>
      <c r="B3" s="179"/>
      <c r="C3" s="179"/>
      <c r="D3" s="179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1" t="s">
        <v>2</v>
      </c>
      <c r="B5" s="28" t="s">
        <v>77</v>
      </c>
      <c r="C5" s="28" t="s">
        <v>39</v>
      </c>
      <c r="D5" s="28" t="s">
        <v>126</v>
      </c>
    </row>
    <row r="6" spans="1:5" x14ac:dyDescent="0.25">
      <c r="A6" s="14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14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14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14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14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14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74" t="s">
        <v>92</v>
      </c>
      <c r="B12" s="174"/>
      <c r="C12" s="3">
        <f>SUM(C6:C11)</f>
        <v>341</v>
      </c>
      <c r="D12" s="3">
        <f>SUM(D6:D11)</f>
        <v>20224</v>
      </c>
    </row>
    <row r="13" spans="1:5" x14ac:dyDescent="0.25">
      <c r="A13" s="14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14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14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14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14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77" t="s">
        <v>93</v>
      </c>
      <c r="B18" s="178"/>
      <c r="C18" s="3">
        <f>SUM(C13:C17)</f>
        <v>5</v>
      </c>
      <c r="D18" s="3">
        <f>SUM(D13:D17)</f>
        <v>300</v>
      </c>
    </row>
    <row r="19" spans="1:4" x14ac:dyDescent="0.25">
      <c r="A19" s="14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14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14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77" t="s">
        <v>144</v>
      </c>
      <c r="B22" s="178"/>
      <c r="C22" s="3">
        <f>SUM(C19:C21)</f>
        <v>3</v>
      </c>
      <c r="D22" s="3">
        <f>SUM(D19:D21)</f>
        <v>180</v>
      </c>
    </row>
    <row r="23" spans="1:4" x14ac:dyDescent="0.25">
      <c r="A23" s="14" t="s">
        <v>91</v>
      </c>
      <c r="B23" s="38" t="s">
        <v>146</v>
      </c>
      <c r="C23" s="37">
        <v>10</v>
      </c>
      <c r="D23" s="37">
        <v>600</v>
      </c>
    </row>
    <row r="24" spans="1:4" x14ac:dyDescent="0.25">
      <c r="A24" s="177" t="s">
        <v>147</v>
      </c>
      <c r="B24" s="178"/>
      <c r="C24" s="3">
        <f>10</f>
        <v>10</v>
      </c>
      <c r="D24" s="3">
        <v>600</v>
      </c>
    </row>
    <row r="25" spans="1:4" x14ac:dyDescent="0.25">
      <c r="A25" s="14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4" t="s">
        <v>13</v>
      </c>
      <c r="B26" s="1" t="s">
        <v>82</v>
      </c>
      <c r="C26" s="15">
        <v>10</v>
      </c>
      <c r="D26" s="15">
        <v>667</v>
      </c>
    </row>
    <row r="27" spans="1:4" x14ac:dyDescent="0.25">
      <c r="A27" s="14" t="s">
        <v>13</v>
      </c>
      <c r="B27" s="1" t="s">
        <v>78</v>
      </c>
      <c r="C27" s="15">
        <v>220</v>
      </c>
      <c r="D27" s="15">
        <v>14739</v>
      </c>
    </row>
    <row r="28" spans="1:4" x14ac:dyDescent="0.25">
      <c r="A28" s="177" t="s">
        <v>87</v>
      </c>
      <c r="B28" s="178"/>
      <c r="C28" s="3">
        <f>SUM(C25:C27)</f>
        <v>670</v>
      </c>
      <c r="D28" s="3">
        <f>SUM(D25:D27)</f>
        <v>44811</v>
      </c>
    </row>
    <row r="29" spans="1:4" x14ac:dyDescent="0.25">
      <c r="A29" s="16" t="s">
        <v>9</v>
      </c>
      <c r="B29" s="15" t="s">
        <v>88</v>
      </c>
      <c r="C29" s="1">
        <v>3190</v>
      </c>
      <c r="D29" s="1">
        <v>213181</v>
      </c>
    </row>
    <row r="30" spans="1:4" x14ac:dyDescent="0.25">
      <c r="A30" s="177" t="s">
        <v>154</v>
      </c>
      <c r="B30" s="178"/>
      <c r="C30" s="3">
        <f>SUM(C29)</f>
        <v>3190</v>
      </c>
      <c r="D30" s="3">
        <f>SUM(D29)</f>
        <v>213181</v>
      </c>
    </row>
    <row r="31" spans="1:4" x14ac:dyDescent="0.25">
      <c r="A31" s="16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77" t="s">
        <v>155</v>
      </c>
      <c r="B32" s="178"/>
      <c r="C32" s="3">
        <f>SUM(C31)</f>
        <v>7</v>
      </c>
      <c r="D32" s="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77" t="s">
        <v>95</v>
      </c>
      <c r="B35" s="178"/>
      <c r="C35" s="3">
        <f>SUM(C33:C34)</f>
        <v>2</v>
      </c>
      <c r="D35" s="3">
        <f>SUM(D33:D34)</f>
        <v>100</v>
      </c>
    </row>
    <row r="36" spans="1:8" x14ac:dyDescent="0.25">
      <c r="A36" s="177" t="s">
        <v>52</v>
      </c>
      <c r="B36" s="178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07"/>
      <c r="C40" s="107"/>
      <c r="D40" s="107"/>
      <c r="E40" s="107"/>
      <c r="F40" s="107"/>
      <c r="G40" s="107"/>
      <c r="H40" s="107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39" t="s">
        <v>2</v>
      </c>
      <c r="B44" s="28" t="s">
        <v>77</v>
      </c>
      <c r="C44" s="28" t="s">
        <v>39</v>
      </c>
      <c r="D44" s="28" t="s">
        <v>39</v>
      </c>
    </row>
    <row r="45" spans="1:8" x14ac:dyDescent="0.25">
      <c r="A45" s="40" t="s">
        <v>92</v>
      </c>
      <c r="B45" s="40" t="s">
        <v>151</v>
      </c>
      <c r="C45" s="43">
        <f>D45/$D$49</f>
        <v>0.94986072423398327</v>
      </c>
      <c r="D45" s="3">
        <v>341</v>
      </c>
    </row>
    <row r="46" spans="1:8" x14ac:dyDescent="0.25">
      <c r="A46" s="41" t="s">
        <v>93</v>
      </c>
      <c r="B46" s="41" t="s">
        <v>148</v>
      </c>
      <c r="C46" s="43">
        <f>D46/$D$49</f>
        <v>1.3927576601671309E-2</v>
      </c>
      <c r="D46" s="3">
        <v>5</v>
      </c>
    </row>
    <row r="47" spans="1:8" x14ac:dyDescent="0.25">
      <c r="A47" s="41" t="s">
        <v>144</v>
      </c>
      <c r="B47" s="41" t="s">
        <v>149</v>
      </c>
      <c r="C47" s="43">
        <f>D47/$D$49</f>
        <v>8.356545961002786E-3</v>
      </c>
      <c r="D47" s="3">
        <v>3</v>
      </c>
    </row>
    <row r="48" spans="1:8" x14ac:dyDescent="0.25">
      <c r="A48" s="41" t="s">
        <v>147</v>
      </c>
      <c r="B48" s="41" t="s">
        <v>150</v>
      </c>
      <c r="C48" s="43">
        <f>D48/$D$49</f>
        <v>2.7855153203342618E-2</v>
      </c>
      <c r="D48" s="3">
        <v>10</v>
      </c>
    </row>
    <row r="49" spans="1:4" x14ac:dyDescent="0.25">
      <c r="A49" s="41"/>
      <c r="B49" s="41"/>
      <c r="C49" s="3">
        <v>100</v>
      </c>
      <c r="D49" s="3">
        <f>SUM(D45:D48)</f>
        <v>359</v>
      </c>
    </row>
    <row r="50" spans="1:4" x14ac:dyDescent="0.25">
      <c r="A50" s="41" t="s">
        <v>87</v>
      </c>
      <c r="B50" s="42" t="s">
        <v>152</v>
      </c>
      <c r="C50" s="43">
        <f>D50/$D$54</f>
        <v>0.1588430535798957</v>
      </c>
      <c r="D50" s="3">
        <v>670</v>
      </c>
    </row>
    <row r="51" spans="1:4" x14ac:dyDescent="0.25">
      <c r="A51" s="41" t="s">
        <v>89</v>
      </c>
      <c r="B51" s="42" t="s">
        <v>157</v>
      </c>
      <c r="C51" s="43">
        <f>D51/$D$54</f>
        <v>0.75628259838786149</v>
      </c>
      <c r="D51" s="3">
        <v>3190</v>
      </c>
    </row>
    <row r="52" spans="1:4" x14ac:dyDescent="0.25">
      <c r="A52" s="41" t="s">
        <v>94</v>
      </c>
      <c r="B52" s="42" t="s">
        <v>156</v>
      </c>
      <c r="C52" s="43">
        <f>D52/$D$54</f>
        <v>1.6595542911332385E-3</v>
      </c>
      <c r="D52" s="3">
        <v>7</v>
      </c>
    </row>
    <row r="53" spans="1:4" x14ac:dyDescent="0.25">
      <c r="A53" s="41" t="s">
        <v>95</v>
      </c>
      <c r="B53" s="42" t="s">
        <v>153</v>
      </c>
      <c r="C53" s="43">
        <f>D53/$D$54</f>
        <v>4.74158368895211E-4</v>
      </c>
      <c r="D53" s="3">
        <v>2</v>
      </c>
    </row>
    <row r="54" spans="1:4" x14ac:dyDescent="0.25">
      <c r="A54" s="177" t="s">
        <v>52</v>
      </c>
      <c r="B54" s="178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4" sqref="F24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79" t="s">
        <v>44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</row>
    <row r="2" spans="1:17" x14ac:dyDescent="0.25">
      <c r="A2" s="179" t="s">
        <v>282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</row>
    <row r="3" spans="1:17" x14ac:dyDescent="0.25">
      <c r="A3" s="179" t="s">
        <v>283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</row>
    <row r="4" spans="1:17" x14ac:dyDescent="0.25">
      <c r="A4" s="179" t="s">
        <v>284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</row>
    <row r="6" spans="1:17" x14ac:dyDescent="0.25">
      <c r="A6" s="181" t="s">
        <v>285</v>
      </c>
      <c r="B6" s="180" t="s">
        <v>48</v>
      </c>
      <c r="C6" s="180"/>
      <c r="D6" s="180" t="s">
        <v>50</v>
      </c>
      <c r="E6" s="180"/>
      <c r="F6" s="180" t="s">
        <v>51</v>
      </c>
      <c r="G6" s="180"/>
      <c r="H6" s="180" t="s">
        <v>73</v>
      </c>
      <c r="I6" s="180"/>
      <c r="J6" s="180" t="s">
        <v>288</v>
      </c>
      <c r="K6" s="180"/>
      <c r="L6" s="180" t="s">
        <v>72</v>
      </c>
      <c r="M6" s="180"/>
      <c r="N6" s="180" t="s">
        <v>53</v>
      </c>
      <c r="O6" s="180"/>
      <c r="P6" s="180" t="s">
        <v>74</v>
      </c>
      <c r="Q6" s="180"/>
    </row>
    <row r="7" spans="1:17" x14ac:dyDescent="0.25">
      <c r="A7" s="181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x14ac:dyDescent="0.25">
      <c r="A15" t="s">
        <v>294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x14ac:dyDescent="0.25">
      <c r="A16" t="s">
        <v>295</v>
      </c>
      <c r="H16" t="s">
        <v>296</v>
      </c>
    </row>
    <row r="19" spans="1:1" x14ac:dyDescent="0.25">
      <c r="A19" s="26" t="s">
        <v>293</v>
      </c>
    </row>
  </sheetData>
  <mergeCells count="13">
    <mergeCell ref="P6:Q6"/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63"/>
  <sheetViews>
    <sheetView topLeftCell="A13" workbookViewId="0">
      <selection activeCell="S31" sqref="S31"/>
    </sheetView>
  </sheetViews>
  <sheetFormatPr defaultRowHeight="15" x14ac:dyDescent="0.25"/>
  <cols>
    <col min="1" max="1" width="24.28515625" customWidth="1"/>
    <col min="2" max="2" width="11.7109375" customWidth="1"/>
    <col min="3" max="3" width="11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79" t="s">
        <v>297</v>
      </c>
      <c r="B1" s="179"/>
      <c r="C1" s="179"/>
      <c r="D1" s="17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79" t="s">
        <v>299</v>
      </c>
      <c r="B2" s="179"/>
      <c r="C2" s="179"/>
      <c r="D2" s="17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79" t="s">
        <v>298</v>
      </c>
      <c r="B3" s="179"/>
      <c r="C3" s="179"/>
      <c r="D3" s="179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26"/>
      <c r="B4" s="126"/>
      <c r="C4" s="126"/>
      <c r="D4" s="12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23" t="s">
        <v>328</v>
      </c>
      <c r="B5" s="126"/>
      <c r="C5" s="126"/>
      <c r="D5" s="12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108" t="s">
        <v>300</v>
      </c>
      <c r="B6" s="141" t="s">
        <v>327</v>
      </c>
      <c r="C6" s="125" t="s">
        <v>286</v>
      </c>
      <c r="D6" s="137" t="s">
        <v>301</v>
      </c>
    </row>
    <row r="7" spans="1:18" x14ac:dyDescent="0.25">
      <c r="A7" s="115" t="s">
        <v>304</v>
      </c>
      <c r="B7" s="129">
        <f>B55+E54+H54</f>
        <v>383</v>
      </c>
      <c r="C7" s="127"/>
      <c r="D7" s="143">
        <f>B7*100/B17</f>
        <v>28.49702380952381</v>
      </c>
    </row>
    <row r="8" spans="1:18" x14ac:dyDescent="0.25">
      <c r="A8" s="115" t="s">
        <v>305</v>
      </c>
      <c r="B8" s="129">
        <f>B54+H57</f>
        <v>288</v>
      </c>
      <c r="C8" s="127"/>
      <c r="D8" s="143">
        <f>B8*100/B17</f>
        <v>21.428571428571427</v>
      </c>
    </row>
    <row r="9" spans="1:18" x14ac:dyDescent="0.25">
      <c r="A9" s="115" t="s">
        <v>308</v>
      </c>
      <c r="B9" s="129">
        <f>B56+H55</f>
        <v>280</v>
      </c>
      <c r="C9" s="127"/>
      <c r="D9" s="143">
        <f>B9*100/B17</f>
        <v>20.833333333333332</v>
      </c>
    </row>
    <row r="10" spans="1:18" x14ac:dyDescent="0.25">
      <c r="A10" s="115" t="s">
        <v>309</v>
      </c>
      <c r="B10" s="129">
        <f>B58+H56</f>
        <v>121</v>
      </c>
      <c r="C10" s="127"/>
      <c r="D10" s="143">
        <f>B10*100/B17</f>
        <v>9.0029761904761898</v>
      </c>
    </row>
    <row r="11" spans="1:18" x14ac:dyDescent="0.25">
      <c r="A11" s="115" t="s">
        <v>306</v>
      </c>
      <c r="B11" s="129">
        <f>B57+K54</f>
        <v>115</v>
      </c>
      <c r="C11" s="127"/>
      <c r="D11" s="143">
        <f>B11*100/B17</f>
        <v>8.5565476190476186</v>
      </c>
    </row>
    <row r="12" spans="1:18" x14ac:dyDescent="0.25">
      <c r="A12" s="115" t="s">
        <v>307</v>
      </c>
      <c r="B12" s="129">
        <f>B59+N54</f>
        <v>70</v>
      </c>
      <c r="C12" s="127"/>
      <c r="D12" s="143">
        <f>B12*100/B17</f>
        <v>5.208333333333333</v>
      </c>
    </row>
    <row r="13" spans="1:18" x14ac:dyDescent="0.25">
      <c r="A13" s="115" t="s">
        <v>310</v>
      </c>
      <c r="B13" s="129">
        <f>B60</f>
        <v>56</v>
      </c>
      <c r="C13" s="127"/>
      <c r="D13" s="143">
        <f>B13*100/B17</f>
        <v>4.166666666666667</v>
      </c>
    </row>
    <row r="14" spans="1:18" x14ac:dyDescent="0.25">
      <c r="A14" s="115" t="s">
        <v>311</v>
      </c>
      <c r="B14" s="129">
        <f>B61</f>
        <v>16</v>
      </c>
      <c r="C14" s="127"/>
      <c r="D14" s="143">
        <f>B14*100/B17</f>
        <v>1.1904761904761905</v>
      </c>
    </row>
    <row r="15" spans="1:18" x14ac:dyDescent="0.25">
      <c r="A15" s="115" t="s">
        <v>312</v>
      </c>
      <c r="B15" s="129">
        <f>B62</f>
        <v>12</v>
      </c>
      <c r="C15" s="127"/>
      <c r="D15" s="143">
        <f>B15*100/B17</f>
        <v>0.8928571428571429</v>
      </c>
    </row>
    <row r="16" spans="1:18" x14ac:dyDescent="0.25">
      <c r="A16" s="115" t="s">
        <v>313</v>
      </c>
      <c r="B16" s="129">
        <f>B63</f>
        <v>3</v>
      </c>
      <c r="C16" s="127"/>
      <c r="D16" s="143">
        <f>B16*100/B17</f>
        <v>0.22321428571428573</v>
      </c>
    </row>
    <row r="17" spans="1:4" ht="15.75" x14ac:dyDescent="0.25">
      <c r="A17" s="142" t="s">
        <v>74</v>
      </c>
      <c r="B17" s="137">
        <v>1344</v>
      </c>
      <c r="C17" s="137">
        <f>SUM(C7:C16)</f>
        <v>0</v>
      </c>
      <c r="D17" s="138">
        <f>SUM(D7:D16)</f>
        <v>100</v>
      </c>
    </row>
    <row r="18" spans="1:4" ht="15.75" x14ac:dyDescent="0.25">
      <c r="B18" s="139"/>
      <c r="C18" s="139"/>
      <c r="D18" s="140"/>
    </row>
    <row r="19" spans="1:4" x14ac:dyDescent="0.25">
      <c r="A19" s="123" t="s">
        <v>314</v>
      </c>
    </row>
    <row r="21" spans="1:4" x14ac:dyDescent="0.25">
      <c r="A21" s="3" t="s">
        <v>317</v>
      </c>
      <c r="B21" s="125" t="s">
        <v>316</v>
      </c>
      <c r="C21" s="125" t="s">
        <v>315</v>
      </c>
      <c r="D21" s="125" t="s">
        <v>301</v>
      </c>
    </row>
    <row r="22" spans="1:4" x14ac:dyDescent="0.25">
      <c r="A22" s="182" t="s">
        <v>9</v>
      </c>
      <c r="B22" s="182"/>
      <c r="C22" s="182"/>
      <c r="D22" s="182"/>
    </row>
    <row r="23" spans="1:4" x14ac:dyDescent="0.25">
      <c r="A23" s="132" t="s">
        <v>305</v>
      </c>
      <c r="B23" s="129">
        <v>260</v>
      </c>
      <c r="C23" s="127"/>
      <c r="D23" s="130">
        <v>24.007386888273317</v>
      </c>
    </row>
    <row r="24" spans="1:4" x14ac:dyDescent="0.25">
      <c r="A24" s="132" t="s">
        <v>304</v>
      </c>
      <c r="B24" s="129">
        <v>242</v>
      </c>
      <c r="C24" s="127"/>
      <c r="D24" s="130">
        <v>22.345337026777472</v>
      </c>
    </row>
    <row r="25" spans="1:4" x14ac:dyDescent="0.25">
      <c r="A25" s="132" t="s">
        <v>308</v>
      </c>
      <c r="B25" s="129">
        <v>233</v>
      </c>
      <c r="C25" s="127"/>
      <c r="D25" s="130">
        <v>21.514312096029549</v>
      </c>
    </row>
    <row r="26" spans="1:4" x14ac:dyDescent="0.25">
      <c r="A26" s="132" t="s">
        <v>306</v>
      </c>
      <c r="B26" s="129">
        <v>113</v>
      </c>
      <c r="C26" s="127"/>
      <c r="D26" s="130">
        <v>10.433979686057249</v>
      </c>
    </row>
    <row r="27" spans="1:4" x14ac:dyDescent="0.25">
      <c r="A27" s="132" t="s">
        <v>309</v>
      </c>
      <c r="B27" s="129">
        <v>90</v>
      </c>
      <c r="C27" s="127"/>
      <c r="D27" s="130">
        <v>8.310249307479225</v>
      </c>
    </row>
    <row r="28" spans="1:4" x14ac:dyDescent="0.25">
      <c r="A28" s="132" t="s">
        <v>307</v>
      </c>
      <c r="B28" s="129">
        <v>58</v>
      </c>
      <c r="C28" s="127"/>
      <c r="D28" s="130">
        <v>5.3554939981532783</v>
      </c>
    </row>
    <row r="29" spans="1:4" x14ac:dyDescent="0.25">
      <c r="A29" s="132" t="s">
        <v>310</v>
      </c>
      <c r="B29" s="129">
        <v>56</v>
      </c>
      <c r="C29" s="127"/>
      <c r="D29" s="130">
        <v>5.1708217913204066</v>
      </c>
    </row>
    <row r="30" spans="1:4" x14ac:dyDescent="0.25">
      <c r="A30" s="132" t="s">
        <v>311</v>
      </c>
      <c r="B30" s="129">
        <v>16</v>
      </c>
      <c r="C30" s="127"/>
      <c r="D30" s="130">
        <v>1.4773776546629733</v>
      </c>
    </row>
    <row r="31" spans="1:4" x14ac:dyDescent="0.25">
      <c r="A31" s="132" t="s">
        <v>312</v>
      </c>
      <c r="B31" s="129">
        <v>12</v>
      </c>
      <c r="C31" s="1"/>
      <c r="D31" s="130">
        <v>1.10803324099723</v>
      </c>
    </row>
    <row r="32" spans="1:4" x14ac:dyDescent="0.25">
      <c r="A32" s="132" t="s">
        <v>313</v>
      </c>
      <c r="B32" s="129">
        <v>3</v>
      </c>
      <c r="C32" s="1"/>
      <c r="D32" s="130">
        <v>0.2770083102493075</v>
      </c>
    </row>
    <row r="33" spans="1:4" x14ac:dyDescent="0.25">
      <c r="A33" s="128" t="s">
        <v>318</v>
      </c>
      <c r="B33" s="128">
        <f>SUM(B23:B32)</f>
        <v>1083</v>
      </c>
      <c r="C33" s="128">
        <f>SUM(C23:C32)</f>
        <v>0</v>
      </c>
      <c r="D33" s="131">
        <f>SUM(D23:D32)</f>
        <v>100</v>
      </c>
    </row>
    <row r="34" spans="1:4" x14ac:dyDescent="0.25">
      <c r="A34" s="182" t="s">
        <v>319</v>
      </c>
      <c r="B34" s="182"/>
      <c r="C34" s="182"/>
      <c r="D34" s="182"/>
    </row>
    <row r="35" spans="1:4" x14ac:dyDescent="0.25">
      <c r="A35" s="132" t="s">
        <v>304</v>
      </c>
      <c r="B35" s="129">
        <v>85</v>
      </c>
      <c r="C35" s="127"/>
      <c r="D35" s="130">
        <v>100</v>
      </c>
    </row>
    <row r="36" spans="1:4" x14ac:dyDescent="0.25">
      <c r="A36" s="128" t="s">
        <v>320</v>
      </c>
      <c r="B36" s="128">
        <f>SUM(B35)</f>
        <v>85</v>
      </c>
      <c r="C36" s="128">
        <f>SUM(C35)</f>
        <v>0</v>
      </c>
      <c r="D36" s="133">
        <f>SUM(D35)</f>
        <v>100</v>
      </c>
    </row>
    <row r="37" spans="1:4" x14ac:dyDescent="0.25">
      <c r="A37" s="182" t="s">
        <v>321</v>
      </c>
      <c r="B37" s="182"/>
      <c r="C37" s="182"/>
      <c r="D37" s="182"/>
    </row>
    <row r="38" spans="1:4" x14ac:dyDescent="0.25">
      <c r="A38" s="129" t="s">
        <v>304</v>
      </c>
      <c r="B38" s="129">
        <v>56</v>
      </c>
      <c r="C38" s="127"/>
      <c r="D38" s="130">
        <v>34.567901234567898</v>
      </c>
    </row>
    <row r="39" spans="1:4" x14ac:dyDescent="0.25">
      <c r="A39" s="129" t="s">
        <v>308</v>
      </c>
      <c r="B39" s="129">
        <v>47</v>
      </c>
      <c r="C39" s="127"/>
      <c r="D39" s="130">
        <v>29.012345679012345</v>
      </c>
    </row>
    <row r="40" spans="1:4" x14ac:dyDescent="0.25">
      <c r="A40" s="129" t="s">
        <v>309</v>
      </c>
      <c r="B40" s="129">
        <v>31</v>
      </c>
      <c r="C40" s="127"/>
      <c r="D40" s="130">
        <v>19.135802469135804</v>
      </c>
    </row>
    <row r="41" spans="1:4" x14ac:dyDescent="0.25">
      <c r="A41" s="129" t="s">
        <v>305</v>
      </c>
      <c r="B41" s="129">
        <v>28</v>
      </c>
      <c r="C41" s="127"/>
      <c r="D41" s="130">
        <v>17.283950617283949</v>
      </c>
    </row>
    <row r="42" spans="1:4" x14ac:dyDescent="0.25">
      <c r="A42" s="128" t="s">
        <v>322</v>
      </c>
      <c r="B42" s="128">
        <f>SUM(B38:B41)</f>
        <v>162</v>
      </c>
      <c r="C42" s="128">
        <f>SUM(C38:C41)</f>
        <v>0</v>
      </c>
      <c r="D42" s="133">
        <f>SUM(D38:D41)</f>
        <v>100</v>
      </c>
    </row>
    <row r="43" spans="1:4" x14ac:dyDescent="0.25">
      <c r="A43" s="182" t="s">
        <v>323</v>
      </c>
      <c r="B43" s="182"/>
      <c r="C43" s="182"/>
      <c r="D43" s="182"/>
    </row>
    <row r="44" spans="1:4" x14ac:dyDescent="0.25">
      <c r="A44" s="129" t="s">
        <v>306</v>
      </c>
      <c r="B44" s="129">
        <v>2</v>
      </c>
      <c r="C44" s="129"/>
      <c r="D44" s="130">
        <v>100</v>
      </c>
    </row>
    <row r="45" spans="1:4" x14ac:dyDescent="0.25">
      <c r="A45" s="128" t="s">
        <v>325</v>
      </c>
      <c r="B45" s="128">
        <f>SUM(B44)</f>
        <v>2</v>
      </c>
      <c r="C45" s="128">
        <f>SUM(C44)</f>
        <v>0</v>
      </c>
      <c r="D45" s="133">
        <f>SUM(D44)</f>
        <v>100</v>
      </c>
    </row>
    <row r="46" spans="1:4" x14ac:dyDescent="0.25">
      <c r="A46" s="182" t="s">
        <v>324</v>
      </c>
      <c r="B46" s="182"/>
      <c r="C46" s="182"/>
      <c r="D46" s="182"/>
    </row>
    <row r="47" spans="1:4" x14ac:dyDescent="0.25">
      <c r="A47" s="129" t="s">
        <v>307</v>
      </c>
      <c r="B47" s="129">
        <v>12</v>
      </c>
      <c r="C47" s="129"/>
      <c r="D47" s="130">
        <v>100</v>
      </c>
    </row>
    <row r="48" spans="1:4" x14ac:dyDescent="0.25">
      <c r="A48" s="128" t="s">
        <v>326</v>
      </c>
      <c r="B48" s="128">
        <f>SUM(B47)</f>
        <v>12</v>
      </c>
      <c r="C48" s="128">
        <f>SUM(C47)</f>
        <v>0</v>
      </c>
      <c r="D48" s="133">
        <f>SUM(D47)</f>
        <v>100</v>
      </c>
    </row>
    <row r="49" spans="1:15" x14ac:dyDescent="0.25">
      <c r="A49" s="134" t="s">
        <v>74</v>
      </c>
      <c r="B49" s="135">
        <f>B33+B36+B42+B45+B48</f>
        <v>1344</v>
      </c>
      <c r="C49" s="135">
        <f>C33+C36+C42+C45+C48</f>
        <v>0</v>
      </c>
      <c r="D49" s="136"/>
    </row>
    <row r="53" spans="1:15" ht="15.75" x14ac:dyDescent="0.25">
      <c r="A53" s="110" t="s">
        <v>9</v>
      </c>
      <c r="B53" s="110">
        <v>1083</v>
      </c>
      <c r="C53" s="109" t="s">
        <v>301</v>
      </c>
      <c r="D53" s="111" t="s">
        <v>302</v>
      </c>
      <c r="E53" s="111">
        <v>85</v>
      </c>
      <c r="F53" s="109" t="s">
        <v>301</v>
      </c>
      <c r="G53" s="112" t="s">
        <v>291</v>
      </c>
      <c r="H53" s="112">
        <v>162</v>
      </c>
      <c r="I53" s="109" t="s">
        <v>301</v>
      </c>
      <c r="J53" s="113" t="s">
        <v>292</v>
      </c>
      <c r="K53" s="113">
        <v>2</v>
      </c>
      <c r="L53" s="109" t="s">
        <v>301</v>
      </c>
      <c r="M53" s="114" t="s">
        <v>303</v>
      </c>
      <c r="N53" s="114">
        <v>12</v>
      </c>
      <c r="O53" s="109" t="s">
        <v>301</v>
      </c>
    </row>
    <row r="54" spans="1:15" x14ac:dyDescent="0.25">
      <c r="A54" s="117" t="s">
        <v>305</v>
      </c>
      <c r="B54" s="117">
        <v>260</v>
      </c>
      <c r="C54" s="116">
        <f>B54*100/B53</f>
        <v>24.007386888273317</v>
      </c>
      <c r="D54" s="118" t="s">
        <v>304</v>
      </c>
      <c r="E54" s="118">
        <v>85</v>
      </c>
      <c r="F54" s="119">
        <v>100</v>
      </c>
      <c r="G54" s="68" t="s">
        <v>304</v>
      </c>
      <c r="H54" s="68">
        <v>56</v>
      </c>
      <c r="I54" s="120">
        <f>H54*100/H53</f>
        <v>34.567901234567898</v>
      </c>
      <c r="J54" s="121" t="s">
        <v>306</v>
      </c>
      <c r="K54" s="121">
        <v>2</v>
      </c>
      <c r="L54" s="119">
        <v>100</v>
      </c>
      <c r="M54" s="122" t="s">
        <v>307</v>
      </c>
      <c r="N54" s="122">
        <v>12</v>
      </c>
      <c r="O54" s="119">
        <v>100</v>
      </c>
    </row>
    <row r="55" spans="1:15" x14ac:dyDescent="0.25">
      <c r="A55" s="117" t="s">
        <v>304</v>
      </c>
      <c r="B55" s="117">
        <v>242</v>
      </c>
      <c r="C55" s="116">
        <f>B55*100/B53</f>
        <v>22.345337026777472</v>
      </c>
      <c r="D55" s="118"/>
      <c r="E55" s="118"/>
      <c r="F55" s="119"/>
      <c r="G55" s="68" t="s">
        <v>308</v>
      </c>
      <c r="H55" s="68">
        <v>47</v>
      </c>
      <c r="I55" s="120">
        <f>H55*100/H53</f>
        <v>29.012345679012345</v>
      </c>
      <c r="J55" s="121"/>
      <c r="K55" s="121"/>
      <c r="L55" s="119"/>
      <c r="M55" s="122"/>
      <c r="N55" s="122"/>
      <c r="O55" s="119"/>
    </row>
    <row r="56" spans="1:15" x14ac:dyDescent="0.25">
      <c r="A56" s="117" t="s">
        <v>308</v>
      </c>
      <c r="B56" s="117">
        <v>233</v>
      </c>
      <c r="C56" s="116">
        <f>B56*100/B53</f>
        <v>21.514312096029549</v>
      </c>
      <c r="D56" s="118"/>
      <c r="E56" s="118"/>
      <c r="F56" s="119"/>
      <c r="G56" s="68" t="s">
        <v>309</v>
      </c>
      <c r="H56" s="68">
        <v>31</v>
      </c>
      <c r="I56" s="120">
        <f>H56*100/H53</f>
        <v>19.135802469135804</v>
      </c>
      <c r="J56" s="121"/>
      <c r="K56" s="121"/>
      <c r="L56" s="119"/>
      <c r="M56" s="122"/>
      <c r="N56" s="122"/>
      <c r="O56" s="119"/>
    </row>
    <row r="57" spans="1:15" x14ac:dyDescent="0.25">
      <c r="A57" s="117" t="s">
        <v>306</v>
      </c>
      <c r="B57" s="117">
        <v>113</v>
      </c>
      <c r="C57" s="116">
        <f>B57*100/B53</f>
        <v>10.433979686057249</v>
      </c>
      <c r="D57" s="118"/>
      <c r="E57" s="118"/>
      <c r="F57" s="119"/>
      <c r="G57" s="68" t="s">
        <v>305</v>
      </c>
      <c r="H57" s="68">
        <v>28</v>
      </c>
      <c r="I57" s="120">
        <f>H57*100/H53</f>
        <v>17.283950617283949</v>
      </c>
      <c r="J57" s="121"/>
      <c r="K57" s="121"/>
      <c r="L57" s="119"/>
      <c r="M57" s="122"/>
      <c r="N57" s="122"/>
      <c r="O57" s="119"/>
    </row>
    <row r="58" spans="1:15" x14ac:dyDescent="0.25">
      <c r="A58" s="117" t="s">
        <v>309</v>
      </c>
      <c r="B58" s="117">
        <v>90</v>
      </c>
      <c r="C58" s="116">
        <f>B58*100/B53</f>
        <v>8.310249307479225</v>
      </c>
      <c r="D58" s="118"/>
      <c r="E58" s="118"/>
      <c r="F58" s="119"/>
      <c r="G58" s="68"/>
      <c r="H58" s="68"/>
      <c r="I58" s="119"/>
      <c r="J58" s="121"/>
      <c r="K58" s="121"/>
      <c r="L58" s="119"/>
      <c r="M58" s="122"/>
      <c r="N58" s="122"/>
      <c r="O58" s="119"/>
    </row>
    <row r="59" spans="1:15" x14ac:dyDescent="0.25">
      <c r="A59" s="117" t="s">
        <v>307</v>
      </c>
      <c r="B59" s="117">
        <v>58</v>
      </c>
      <c r="C59" s="116">
        <f>B59*100/B53</f>
        <v>5.3554939981532783</v>
      </c>
      <c r="D59" s="118"/>
      <c r="E59" s="118"/>
      <c r="F59" s="119"/>
      <c r="G59" s="68"/>
      <c r="H59" s="68"/>
      <c r="I59" s="119"/>
      <c r="J59" s="121"/>
      <c r="K59" s="121"/>
      <c r="L59" s="119"/>
      <c r="M59" s="122"/>
      <c r="N59" s="122"/>
      <c r="O59" s="119"/>
    </row>
    <row r="60" spans="1:15" x14ac:dyDescent="0.25">
      <c r="A60" s="117" t="s">
        <v>310</v>
      </c>
      <c r="B60" s="117">
        <v>56</v>
      </c>
      <c r="C60" s="116">
        <f>B60*100/B53</f>
        <v>5.1708217913204066</v>
      </c>
      <c r="D60" s="118"/>
      <c r="E60" s="118"/>
      <c r="F60" s="119"/>
      <c r="G60" s="68"/>
      <c r="H60" s="68"/>
      <c r="I60" s="119"/>
      <c r="J60" s="121"/>
      <c r="K60" s="121"/>
      <c r="L60" s="119"/>
      <c r="M60" s="122"/>
      <c r="N60" s="122"/>
      <c r="O60" s="119"/>
    </row>
    <row r="61" spans="1:15" x14ac:dyDescent="0.25">
      <c r="A61" s="117" t="s">
        <v>311</v>
      </c>
      <c r="B61" s="117">
        <v>16</v>
      </c>
      <c r="C61" s="116">
        <f>B61*100/B53</f>
        <v>1.4773776546629733</v>
      </c>
      <c r="D61" s="118"/>
      <c r="E61" s="118"/>
      <c r="F61" s="119"/>
      <c r="G61" s="68"/>
      <c r="H61" s="68"/>
      <c r="I61" s="119"/>
      <c r="J61" s="121"/>
      <c r="K61" s="121"/>
      <c r="L61" s="119"/>
      <c r="M61" s="122"/>
      <c r="N61" s="122"/>
      <c r="O61" s="119"/>
    </row>
    <row r="62" spans="1:15" x14ac:dyDescent="0.25">
      <c r="A62" s="117" t="s">
        <v>312</v>
      </c>
      <c r="B62" s="117">
        <v>12</v>
      </c>
      <c r="C62" s="116">
        <f>B62*100/B53</f>
        <v>1.10803324099723</v>
      </c>
      <c r="D62" s="118"/>
      <c r="E62" s="118"/>
      <c r="F62" s="119"/>
      <c r="G62" s="68"/>
      <c r="H62" s="68"/>
      <c r="I62" s="119"/>
      <c r="J62" s="121"/>
      <c r="K62" s="121"/>
      <c r="L62" s="119"/>
      <c r="M62" s="122"/>
      <c r="N62" s="122"/>
      <c r="O62" s="119"/>
    </row>
    <row r="63" spans="1:15" x14ac:dyDescent="0.25">
      <c r="A63" s="117" t="s">
        <v>313</v>
      </c>
      <c r="B63" s="117">
        <v>3</v>
      </c>
      <c r="C63" s="116">
        <f>B63*100/B53</f>
        <v>0.2770083102493075</v>
      </c>
      <c r="D63" s="118"/>
      <c r="E63" s="118"/>
      <c r="F63" s="119"/>
      <c r="G63" s="68"/>
      <c r="H63" s="68"/>
      <c r="I63" s="119"/>
      <c r="J63" s="121"/>
      <c r="K63" s="121"/>
      <c r="L63" s="119"/>
      <c r="M63" s="122"/>
      <c r="N63" s="122"/>
      <c r="O63" s="119"/>
    </row>
  </sheetData>
  <mergeCells count="8">
    <mergeCell ref="A43:D43"/>
    <mergeCell ref="A46:D46"/>
    <mergeCell ref="A1:D1"/>
    <mergeCell ref="A2:D2"/>
    <mergeCell ref="A3:D3"/>
    <mergeCell ref="A22:D22"/>
    <mergeCell ref="A34:D34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2023-02-06T13:05:07Z</dcterms:modified>
</cp:coreProperties>
</file>