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Мои документы\Visual Studio 2019\Project\Work\IDS_RailWay\Documents\ТЗ\"/>
    </mc:Choice>
  </mc:AlternateContent>
  <xr:revisionPtr revIDLastSave="0" documentId="8_{4300C856-0239-414B-9825-92F672EBCBC6}" xr6:coauthVersionLast="47" xr6:coauthVersionMax="47" xr10:uidLastSave="{00000000-0000-0000-0000-000000000000}"/>
  <bookViews>
    <workbookView xWindow="6015" yWindow="1440" windowWidth="21600" windowHeight="11385" xr2:uid="{00000000-000D-0000-FFFF-FFFF00000000}"/>
  </bookViews>
  <sheets>
    <sheet name="Остаток ( ОБЩИЙ)" sheetId="4" r:id="rId1"/>
    <sheet name="1 вкладка" sheetId="2" r:id="rId2"/>
    <sheet name="2 вкладка" sheetId="6" r:id="rId3"/>
    <sheet name="3 вкладка" sheetId="7" r:id="rId4"/>
    <sheet name="4 вкладка" sheetId="8" r:id="rId5"/>
    <sheet name="5 вкладка" sheetId="9" r:id="rId6"/>
    <sheet name="6 вкладка" sheetId="10" r:id="rId7"/>
    <sheet name="7 вкладка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6" l="1"/>
  <c r="G25" i="5" l="1"/>
  <c r="G22" i="5"/>
  <c r="H20" i="5" s="1"/>
  <c r="H13" i="5"/>
  <c r="H12" i="5"/>
  <c r="H9" i="5"/>
  <c r="H8" i="5"/>
  <c r="C9" i="10"/>
  <c r="C30" i="8"/>
  <c r="C29" i="8"/>
  <c r="B27" i="8"/>
  <c r="C24" i="8" s="1"/>
  <c r="B15" i="8"/>
  <c r="C14" i="8" s="1"/>
  <c r="J24" i="7"/>
  <c r="J23" i="7"/>
  <c r="J22" i="7"/>
  <c r="C25" i="7"/>
  <c r="I25" i="7"/>
  <c r="B25" i="7"/>
  <c r="C24" i="7" s="1"/>
  <c r="I13" i="7"/>
  <c r="J12" i="7" s="1"/>
  <c r="C12" i="7"/>
  <c r="C11" i="7"/>
  <c r="C10" i="7"/>
  <c r="C9" i="7"/>
  <c r="C8" i="7"/>
  <c r="B6" i="6"/>
  <c r="B7" i="6"/>
  <c r="B37" i="6" s="1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C37" i="6"/>
  <c r="D37" i="6"/>
  <c r="E37" i="6"/>
  <c r="F37" i="6"/>
  <c r="B85" i="2"/>
  <c r="H19" i="5" l="1"/>
  <c r="H21" i="5"/>
  <c r="C25" i="8"/>
  <c r="C26" i="8"/>
  <c r="C13" i="8"/>
  <c r="C12" i="8"/>
  <c r="C15" i="8" s="1"/>
  <c r="C22" i="7"/>
  <c r="C23" i="7"/>
  <c r="C13" i="7"/>
  <c r="J8" i="7"/>
  <c r="J9" i="7"/>
  <c r="J10" i="7"/>
  <c r="J11" i="7"/>
  <c r="C27" i="8" l="1"/>
  <c r="J13" i="7"/>
</calcChain>
</file>

<file path=xl/sharedStrings.xml><?xml version="1.0" encoding="utf-8"?>
<sst xmlns="http://schemas.openxmlformats.org/spreadsheetml/2006/main" count="363" uniqueCount="203">
  <si>
    <t>прибыло</t>
  </si>
  <si>
    <t>убыло</t>
  </si>
  <si>
    <t>кол-во</t>
  </si>
  <si>
    <t>итого</t>
  </si>
  <si>
    <t>ст</t>
  </si>
  <si>
    <t>мр</t>
  </si>
  <si>
    <t>порожние</t>
  </si>
  <si>
    <t>под выгрузкой</t>
  </si>
  <si>
    <t>под погрузкой</t>
  </si>
  <si>
    <t>очистка</t>
  </si>
  <si>
    <t>с/с</t>
  </si>
  <si>
    <t>др</t>
  </si>
  <si>
    <t>Лемтранс</t>
  </si>
  <si>
    <t>Рейл Лоджистик</t>
  </si>
  <si>
    <t>Род груза по прибытию</t>
  </si>
  <si>
    <t>Аглоруда</t>
  </si>
  <si>
    <t>Известняк для флюс.</t>
  </si>
  <si>
    <t>Уголь</t>
  </si>
  <si>
    <t>Щебень</t>
  </si>
  <si>
    <t xml:space="preserve">ст уз </t>
  </si>
  <si>
    <t>порожний</t>
  </si>
  <si>
    <t>Вагон - Инвест</t>
  </si>
  <si>
    <t>груз ПРИБ</t>
  </si>
  <si>
    <t>остаток</t>
  </si>
  <si>
    <t>Как ИТОГ оператор</t>
  </si>
  <si>
    <t>Статус</t>
  </si>
  <si>
    <t>Порожние ИТОГО</t>
  </si>
  <si>
    <t>Дата</t>
  </si>
  <si>
    <t>Среднемесячный остаток</t>
  </si>
  <si>
    <t>было</t>
  </si>
  <si>
    <t>МТ</t>
  </si>
  <si>
    <t>Авангард</t>
  </si>
  <si>
    <t>Евролоджистик</t>
  </si>
  <si>
    <t>МТО</t>
  </si>
  <si>
    <t>ЦГЛ</t>
  </si>
  <si>
    <t>Техностил</t>
  </si>
  <si>
    <t>ДТЛК</t>
  </si>
  <si>
    <t>БГС Рейл</t>
  </si>
  <si>
    <t>Прочие</t>
  </si>
  <si>
    <t>АМКР (ПВ + ЦС)</t>
  </si>
  <si>
    <t>груженые</t>
  </si>
  <si>
    <t>груженый</t>
  </si>
  <si>
    <t>Аглоруда ИТОГО</t>
  </si>
  <si>
    <t>Известняк ИТОГО</t>
  </si>
  <si>
    <t>Уголь ИТОГО</t>
  </si>
  <si>
    <t>Щебень ИТОГО</t>
  </si>
  <si>
    <t>вагоны и цистерны АМКР + цистерны аренда АМКР</t>
  </si>
  <si>
    <t>Фильтр по дате :</t>
  </si>
  <si>
    <t>2. Ж.д. сутки - отчет формируется на выбранные сутки на 20:00  ( например выбрали сутки 10.05.2023 - отчет сформировался на 10.05.2023 20:00)</t>
  </si>
  <si>
    <t>4. Произвольный выбор - в календаре выбираем дату и время . Отчет формируется на заданную дату</t>
  </si>
  <si>
    <t xml:space="preserve">в ОТЧЕТЫ - Добавить раздел - Остаток вагонов </t>
  </si>
  <si>
    <t>1. Остаток вагонов  ( ОБЩИЙ)</t>
  </si>
  <si>
    <t>2. Остаток  ИТОГ</t>
  </si>
  <si>
    <t>Делим экран на три части</t>
  </si>
  <si>
    <t>1. Календарь . 2. Фильтры 3 . Массив вагонов</t>
  </si>
  <si>
    <t xml:space="preserve">ОТЧЕТ АНАЛОГИЧНЫЙ отчету " ОПЕРАТИВНЫЙ ОСТАТОК НА АМКР" </t>
  </si>
  <si>
    <t>Краткое название оператора</t>
  </si>
  <si>
    <t>Множественный выбор</t>
  </si>
  <si>
    <t xml:space="preserve">      Разметка текущая</t>
  </si>
  <si>
    <t>Ж.д. путь нахождения вагона</t>
  </si>
  <si>
    <t>Операция над вагоном</t>
  </si>
  <si>
    <t>Операция с вагоном</t>
  </si>
  <si>
    <t>Состояние вагона</t>
  </si>
  <si>
    <t>Будет выбор после реализации функционала - "Постановка вагонов под погрузку"</t>
  </si>
  <si>
    <t>Склад погрузки SAP</t>
  </si>
  <si>
    <t>Станция назначения SAP</t>
  </si>
  <si>
    <t>установить признак</t>
  </si>
  <si>
    <t>Вагоны без ПИСЕМ</t>
  </si>
  <si>
    <t>Будет выбор после реализации функционала - "Постановка вагонов под погрузку/выгрузку"</t>
  </si>
  <si>
    <t>Тип вагона</t>
  </si>
  <si>
    <t>Всего вагонов</t>
  </si>
  <si>
    <t>№ п/п</t>
  </si>
  <si>
    <t>№ вагона</t>
  </si>
  <si>
    <t>№ накладнй</t>
  </si>
  <si>
    <t>Оператор</t>
  </si>
  <si>
    <t>Оператор по АМКР</t>
  </si>
  <si>
    <t>Разм</t>
  </si>
  <si>
    <t>Разм текущ.</t>
  </si>
  <si>
    <t>Род ваг.</t>
  </si>
  <si>
    <t>Тип ваг.</t>
  </si>
  <si>
    <t>Груз ПРИБ</t>
  </si>
  <si>
    <t>Сертиф. данные</t>
  </si>
  <si>
    <t>Станц. ОТПР</t>
  </si>
  <si>
    <t>Цех получ.</t>
  </si>
  <si>
    <t>Груз ПОГР SAP</t>
  </si>
  <si>
    <t>Станция ПОГР SAP</t>
  </si>
  <si>
    <t>Склад ПОГР SAP</t>
  </si>
  <si>
    <t>Груз ОТПР</t>
  </si>
  <si>
    <t>Станция назначения</t>
  </si>
  <si>
    <t>Цех ПОГР</t>
  </si>
  <si>
    <t>будет заполняться позже</t>
  </si>
  <si>
    <t>Текущая станция</t>
  </si>
  <si>
    <t>Ж.д. путь</t>
  </si>
  <si>
    <t>Операция с ваг.</t>
  </si>
  <si>
    <t>Состояние ваг.</t>
  </si>
  <si>
    <t>Дата приема</t>
  </si>
  <si>
    <t>Дата приема АКТ</t>
  </si>
  <si>
    <t>Простой УЗ</t>
  </si>
  <si>
    <t>№ письма</t>
  </si>
  <si>
    <t>Дата письма</t>
  </si>
  <si>
    <t xml:space="preserve">Код станции </t>
  </si>
  <si>
    <t>считаем от момента приема до текущего времени.</t>
  </si>
  <si>
    <t>Считается только при выборе времени - текущая дата.</t>
  </si>
  <si>
    <t>Из данного отчета исключаем внутризаводкие вагоны, Контрагентов, Сданные вагоны на УЗ) ( описать условие по каждому)</t>
  </si>
  <si>
    <t>3. Календарные сутки - отчет формируется на выбранные сутки на 23:59  ( например выбрали сутки 20.05.2023 - отчет сформировался на 20.05.2023 23:59)</t>
  </si>
  <si>
    <t>ЦТЛ</t>
  </si>
  <si>
    <t>5. От начала месяца  -</t>
  </si>
  <si>
    <t xml:space="preserve">6. Отчетный период - выбираем месяц </t>
  </si>
  <si>
    <t>Запрет ОТК</t>
  </si>
  <si>
    <t>1 вкладка - Оператор</t>
  </si>
  <si>
    <t>Отчет формируется по операторам</t>
  </si>
  <si>
    <t>Арендованные  цистерны</t>
  </si>
  <si>
    <t xml:space="preserve">ИТОГО : </t>
  </si>
  <si>
    <t>Как пример взяли остаток на  сутки 23.03.2023  20:00</t>
  </si>
  <si>
    <t>Остаток вагонов  на 22.03.2023 на 20:01</t>
  </si>
  <si>
    <t>Количество прибывших вагонов  в период с 22.03.2023 с 20:01 по 23.03.2023 20:00</t>
  </si>
  <si>
    <t>Количество убывших вагонов  в период с 22.03.2023 с 20:01 по 23.03.2023 20:00</t>
  </si>
  <si>
    <t>2 вкладка - ИТОГ</t>
  </si>
  <si>
    <t>В данном отчете применяется фильтр :</t>
  </si>
  <si>
    <t>Это расчет если выбран фильтр "Ж.д. сутки"</t>
  </si>
  <si>
    <t>Если выбран фильтр "Календарные сутки"</t>
  </si>
  <si>
    <t>Остаток вагонов  на 23.03.2023 на 00:01</t>
  </si>
  <si>
    <t>Остаток вагонов  на 23.03.2023 на 23:59</t>
  </si>
  <si>
    <t>Остаток вагонов  на 23.03.2023 на 20:00</t>
  </si>
  <si>
    <t>Количество прибывших вагонов  в период с 23.03.2023 с 00:01 по 23.03.2023 23:59</t>
  </si>
  <si>
    <t>Количество убывших вагонов  в период с 23.03.2023 с 00:01 по 23.03.2023 23:59</t>
  </si>
  <si>
    <t xml:space="preserve">Если выбран фильтр "Текущая дата" </t>
  </si>
  <si>
    <t xml:space="preserve">1. Добавить - Текущая дата. При  выборке  данного фильтра формируется массив на текущую дату и время </t>
  </si>
  <si>
    <t>Остаток вагонов  на текущую дату и время</t>
  </si>
  <si>
    <t>Количество прибывших вагонов  в период с 22.03.2023 с 20:01 по текущую дату и время</t>
  </si>
  <si>
    <t>Количество убывших вагонов  в период с 22.03.2023 с 20:01 по текущую дату и время</t>
  </si>
  <si>
    <r>
      <t xml:space="preserve">остаток общий          </t>
    </r>
    <r>
      <rPr>
        <sz val="11"/>
        <color rgb="FFFF0000"/>
        <rFont val="Calibri"/>
        <family val="2"/>
        <charset val="204"/>
        <scheme val="minor"/>
      </rPr>
      <t xml:space="preserve">  (гр.3+ гр.6)</t>
    </r>
  </si>
  <si>
    <r>
      <t xml:space="preserve">внешние вагоны          </t>
    </r>
    <r>
      <rPr>
        <sz val="11"/>
        <color rgb="FFFF0000"/>
        <rFont val="Calibri"/>
        <family val="2"/>
        <charset val="204"/>
        <scheme val="minor"/>
      </rPr>
      <t xml:space="preserve"> (гр. 4+5)</t>
    </r>
  </si>
  <si>
    <t xml:space="preserve">Оплатные </t>
  </si>
  <si>
    <t xml:space="preserve">Учетные вагоны </t>
  </si>
  <si>
    <t>От начала месяца  - расчет  с 01.03.2023 по текущую дату</t>
  </si>
  <si>
    <t xml:space="preserve">Отчетный период - выбираем месяц </t>
  </si>
  <si>
    <t>Графа 4</t>
  </si>
  <si>
    <t>Графа 5</t>
  </si>
  <si>
    <t>Графа 6</t>
  </si>
  <si>
    <t>В итогах указывается среднее значение по каждому полю</t>
  </si>
  <si>
    <t>Отчет формируется по данным с  первой вкладки  ( как пример 23.03.2023г.)</t>
  </si>
  <si>
    <t>3 вкладка - Разметка</t>
  </si>
  <si>
    <t>Делаем отчет по аналогии отчета по отправлению ИТОГ оператор</t>
  </si>
  <si>
    <t xml:space="preserve">Делим поле на 4 части </t>
  </si>
  <si>
    <t xml:space="preserve">Кол-во </t>
  </si>
  <si>
    <t>Разметка по прибытию</t>
  </si>
  <si>
    <t>%</t>
  </si>
  <si>
    <t>Выстроить по убыванию</t>
  </si>
  <si>
    <t xml:space="preserve">Разметка текущая </t>
  </si>
  <si>
    <t xml:space="preserve">В верхней части указываем общее количество вагонов </t>
  </si>
  <si>
    <t>В нижней части разбиваем по операторам</t>
  </si>
  <si>
    <t>С/С</t>
  </si>
  <si>
    <t>РЛ</t>
  </si>
  <si>
    <t>Кол-во ваг</t>
  </si>
  <si>
    <t>ИТОГО С/С</t>
  </si>
  <si>
    <t>ДАННЫЕ РАЗМЕТКА ПО ПРИБЫТИЮ</t>
  </si>
  <si>
    <t>ДАННЫЕ РАЗМЕТКА ТЕКУЩАЯ</t>
  </si>
  <si>
    <t>ДР</t>
  </si>
  <si>
    <t>АМКР</t>
  </si>
  <si>
    <t>ИТОГО ДР</t>
  </si>
  <si>
    <t>Делим экран на две части</t>
  </si>
  <si>
    <t>Род вагона</t>
  </si>
  <si>
    <t>ПВ</t>
  </si>
  <si>
    <t>ЦС</t>
  </si>
  <si>
    <t>КР</t>
  </si>
  <si>
    <t>В нижней части разбиваем по станциям</t>
  </si>
  <si>
    <t>Станция</t>
  </si>
  <si>
    <t>Восточная-Сортировочная</t>
  </si>
  <si>
    <t>Прокатная</t>
  </si>
  <si>
    <t>Южная</t>
  </si>
  <si>
    <t>Коксовая</t>
  </si>
  <si>
    <t>Аглофабрика ГД</t>
  </si>
  <si>
    <t>4 вкладка - Род  вагона</t>
  </si>
  <si>
    <t>5 вкладка - Станция отправления</t>
  </si>
  <si>
    <t>Отчет формируется по станции отправления и роду грза.</t>
  </si>
  <si>
    <t xml:space="preserve">% </t>
  </si>
  <si>
    <t>% по итогу каждой станции . Выстроить по убыванию</t>
  </si>
  <si>
    <t>При выборе в фильтрах "Разметка по ПРИБ", " Разметка текущ", "Оператор"  - отчет формируется по заданным  параметрам</t>
  </si>
  <si>
    <t>При выборе в фильтрах "Род вагона", " Станция нахождения", "Оператор"  - отчет формируется по заданным  параметрам</t>
  </si>
  <si>
    <t>При выборе в фильтре "Оператор" , "Станции отправления", "Груз ПРИБ" - отчет формируется по заданным параметрам</t>
  </si>
  <si>
    <t>7 вкладка - Операция</t>
  </si>
  <si>
    <t>6 вкладка - Груз ПРИБ</t>
  </si>
  <si>
    <t xml:space="preserve">Будет разработан после реализации функционала нахождение вагонов под грузовыми и прочими операциями </t>
  </si>
  <si>
    <t>Делим экран на 4 части</t>
  </si>
  <si>
    <t>ДАННЫЕ ОПЕРАЦИЯ  С ВАГОНОМ</t>
  </si>
  <si>
    <t>ДАННЫЕ ПО СОСТОЯНИЮ ВАГОНА</t>
  </si>
  <si>
    <t>Груженный</t>
  </si>
  <si>
    <t>Порожний</t>
  </si>
  <si>
    <t>Очистка</t>
  </si>
  <si>
    <t>Разогрев</t>
  </si>
  <si>
    <t>Внешнее прибытие</t>
  </si>
  <si>
    <t>Под погрузкой</t>
  </si>
  <si>
    <t>Под выгрузкой</t>
  </si>
  <si>
    <t>Под очисткой</t>
  </si>
  <si>
    <t>Выгрузка</t>
  </si>
  <si>
    <t xml:space="preserve">ВОПРОСЫ ВОЗНИКНУТ ПОСЛЕ </t>
  </si>
  <si>
    <t>Грузоподъемность</t>
  </si>
  <si>
    <r>
      <t xml:space="preserve">Люда, укажи ID операторов: </t>
    </r>
    <r>
      <rPr>
        <sz val="11"/>
        <color theme="1"/>
        <rFont val="Calibri"/>
        <family val="2"/>
        <charset val="204"/>
        <scheme val="minor"/>
      </rPr>
      <t>23, 29, 31, 34, 192, 125, 2, 41, 193</t>
    </r>
  </si>
  <si>
    <t>с признаком "Платный"</t>
  </si>
  <si>
    <r>
      <t xml:space="preserve">Люда, укажи ID операторов : </t>
    </r>
    <r>
      <rPr>
        <sz val="11"/>
        <color theme="1"/>
        <rFont val="Calibri"/>
        <family val="2"/>
        <charset val="204"/>
        <scheme val="minor"/>
      </rPr>
      <t>14, 16</t>
    </r>
  </si>
  <si>
    <t>все кроме вагонов с признаком "Платный" и  Id  14, 16, 23, 29, 31, 34, 192, 125, 2, 41, 193, 188, 1238, 1237</t>
  </si>
  <si>
    <t>id : 14, 16, 23, 29, 31, 34, 192, 125, 2, 41, 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</si>
</sst>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B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5EB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ABEC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0" fillId="2" borderId="0" xfId="0" applyFill="1"/>
    <xf numFmtId="0" fontId="2" fillId="0" borderId="0" xfId="0" applyFont="1"/>
    <xf numFmtId="0" fontId="0" fillId="4" borderId="4" xfId="0" applyFill="1" applyBorder="1"/>
    <xf numFmtId="0" fontId="0" fillId="5" borderId="0" xfId="0" applyFill="1"/>
    <xf numFmtId="0" fontId="0" fillId="5" borderId="4" xfId="0" applyFill="1" applyBorder="1" applyAlignment="1">
      <alignment wrapText="1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 wrapText="1"/>
    </xf>
    <xf numFmtId="0" fontId="0" fillId="5" borderId="4" xfId="0" applyFill="1" applyBorder="1"/>
    <xf numFmtId="0" fontId="0" fillId="5" borderId="4" xfId="0" applyFill="1" applyBorder="1" applyAlignment="1">
      <alignment horizontal="left" vertical="top"/>
    </xf>
    <xf numFmtId="0" fontId="0" fillId="5" borderId="4" xfId="0" applyFill="1" applyBorder="1" applyAlignment="1">
      <alignment horizontal="center" vertical="center"/>
    </xf>
    <xf numFmtId="0" fontId="1" fillId="5" borderId="4" xfId="0" applyFont="1" applyFill="1" applyBorder="1"/>
    <xf numFmtId="0" fontId="1" fillId="5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4" fillId="0" borderId="12" xfId="0" applyNumberFormat="1" applyFont="1" applyBorder="1" applyAlignment="1">
      <alignment horizontal="center" vertical="center"/>
    </xf>
    <xf numFmtId="14" fontId="4" fillId="6" borderId="13" xfId="0" applyNumberFormat="1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6" fillId="0" borderId="0" xfId="0" applyFont="1"/>
    <xf numFmtId="0" fontId="8" fillId="0" borderId="0" xfId="0" applyFont="1"/>
    <xf numFmtId="0" fontId="8" fillId="2" borderId="0" xfId="0" applyFont="1" applyFill="1"/>
    <xf numFmtId="0" fontId="7" fillId="4" borderId="0" xfId="0" applyFont="1" applyFill="1"/>
    <xf numFmtId="0" fontId="0" fillId="4" borderId="0" xfId="0" applyFill="1"/>
    <xf numFmtId="0" fontId="0" fillId="0" borderId="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7" xfId="0" applyBorder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7" borderId="4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/>
    </xf>
    <xf numFmtId="0" fontId="0" fillId="8" borderId="0" xfId="0" applyFill="1"/>
    <xf numFmtId="0" fontId="0" fillId="9" borderId="4" xfId="0" applyFill="1" applyBorder="1"/>
    <xf numFmtId="0" fontId="0" fillId="7" borderId="4" xfId="0" applyFill="1" applyBorder="1"/>
    <xf numFmtId="0" fontId="0" fillId="3" borderId="4" xfId="0" applyFill="1" applyBorder="1"/>
    <xf numFmtId="0" fontId="0" fillId="11" borderId="4" xfId="0" applyFill="1" applyBorder="1"/>
    <xf numFmtId="0" fontId="0" fillId="12" borderId="4" xfId="0" applyFill="1" applyBorder="1"/>
    <xf numFmtId="0" fontId="0" fillId="12" borderId="0" xfId="0" applyFill="1"/>
    <xf numFmtId="0" fontId="2" fillId="0" borderId="0" xfId="0" applyFont="1" applyAlignment="1">
      <alignment vertical="center" wrapText="1"/>
    </xf>
    <xf numFmtId="0" fontId="0" fillId="0" borderId="4" xfId="0" applyBorder="1" applyAlignment="1">
      <alignment horizontal="center"/>
    </xf>
    <xf numFmtId="0" fontId="0" fillId="10" borderId="4" xfId="0" applyFill="1" applyBorder="1"/>
    <xf numFmtId="0" fontId="2" fillId="0" borderId="0" xfId="0" applyFont="1" applyAlignment="1">
      <alignment horizontal="left" vertical="center"/>
    </xf>
    <xf numFmtId="0" fontId="10" fillId="0" borderId="0" xfId="0" applyFont="1"/>
    <xf numFmtId="0" fontId="9" fillId="0" borderId="0" xfId="0" applyFont="1"/>
    <xf numFmtId="0" fontId="6" fillId="2" borderId="0" xfId="0" applyFont="1" applyFill="1"/>
    <xf numFmtId="0" fontId="1" fillId="13" borderId="0" xfId="0" applyFont="1" applyFill="1" applyAlignment="1">
      <alignment horizontal="left" vertical="center"/>
    </xf>
    <xf numFmtId="0" fontId="0" fillId="13" borderId="0" xfId="0" applyFill="1" applyAlignment="1">
      <alignment horizontal="left" vertical="center"/>
    </xf>
    <xf numFmtId="0" fontId="0" fillId="13" borderId="0" xfId="0" applyFill="1"/>
    <xf numFmtId="0" fontId="1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1" fillId="14" borderId="0" xfId="0" applyFont="1" applyFill="1" applyAlignment="1">
      <alignment horizontal="left" vertical="center"/>
    </xf>
    <xf numFmtId="0" fontId="0" fillId="14" borderId="0" xfId="0" applyFill="1"/>
    <xf numFmtId="0" fontId="0" fillId="14" borderId="0" xfId="0" applyFill="1" applyAlignment="1">
      <alignment horizontal="left" vertical="center"/>
    </xf>
    <xf numFmtId="0" fontId="11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1" fontId="0" fillId="4" borderId="2" xfId="0" applyNumberFormat="1" applyFill="1" applyBorder="1" applyAlignment="1">
      <alignment horizontal="center" vertical="center"/>
    </xf>
    <xf numFmtId="1" fontId="4" fillId="4" borderId="2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2" fillId="5" borderId="0" xfId="0" applyFont="1" applyFill="1"/>
    <xf numFmtId="0" fontId="7" fillId="5" borderId="0" xfId="0" applyFont="1" applyFill="1"/>
    <xf numFmtId="0" fontId="0" fillId="10" borderId="4" xfId="0" applyFill="1" applyBorder="1" applyAlignment="1">
      <alignment horizontal="center" vertical="center" wrapText="1"/>
    </xf>
    <xf numFmtId="0" fontId="0" fillId="10" borderId="4" xfId="0" applyFill="1" applyBorder="1" applyAlignment="1">
      <alignment vertical="center"/>
    </xf>
    <xf numFmtId="0" fontId="0" fillId="10" borderId="4" xfId="0" applyFill="1" applyBorder="1" applyAlignment="1">
      <alignment horizontal="center" vertical="center"/>
    </xf>
    <xf numFmtId="0" fontId="0" fillId="15" borderId="4" xfId="0" applyFill="1" applyBorder="1" applyAlignment="1">
      <alignment vertical="center"/>
    </xf>
    <xf numFmtId="0" fontId="0" fillId="15" borderId="4" xfId="0" applyFill="1" applyBorder="1" applyAlignment="1">
      <alignment horizontal="center" vertical="center"/>
    </xf>
    <xf numFmtId="164" fontId="0" fillId="10" borderId="4" xfId="0" applyNumberForma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1" fillId="11" borderId="4" xfId="0" applyFont="1" applyFill="1" applyBorder="1"/>
    <xf numFmtId="164" fontId="0" fillId="11" borderId="4" xfId="0" applyNumberFormat="1" applyFill="1" applyBorder="1"/>
    <xf numFmtId="0" fontId="10" fillId="5" borderId="0" xfId="0" applyFont="1" applyFill="1"/>
    <xf numFmtId="0" fontId="7" fillId="16" borderId="0" xfId="0" applyFont="1" applyFill="1" applyAlignment="1"/>
    <xf numFmtId="0" fontId="0" fillId="10" borderId="4" xfId="0" applyFill="1" applyBorder="1" applyAlignment="1">
      <alignment horizontal="left" vertical="top"/>
    </xf>
    <xf numFmtId="0" fontId="0" fillId="17" borderId="4" xfId="0" applyFill="1" applyBorder="1" applyAlignment="1">
      <alignment horizontal="center" vertical="center"/>
    </xf>
    <xf numFmtId="0" fontId="0" fillId="15" borderId="4" xfId="0" applyFill="1" applyBorder="1" applyAlignment="1">
      <alignment horizontal="left" vertical="center"/>
    </xf>
    <xf numFmtId="0" fontId="1" fillId="17" borderId="4" xfId="0" applyFont="1" applyFill="1" applyBorder="1" applyAlignment="1">
      <alignment vertical="center" wrapText="1"/>
    </xf>
    <xf numFmtId="0" fontId="7" fillId="10" borderId="0" xfId="0" applyFont="1" applyFill="1" applyAlignment="1"/>
    <xf numFmtId="0" fontId="7" fillId="6" borderId="0" xfId="0" applyFont="1" applyFill="1" applyAlignment="1"/>
    <xf numFmtId="0" fontId="0" fillId="6" borderId="0" xfId="0" applyFill="1"/>
    <xf numFmtId="0" fontId="0" fillId="10" borderId="0" xfId="0" applyFill="1"/>
    <xf numFmtId="164" fontId="0" fillId="15" borderId="4" xfId="0" applyNumberFormat="1" applyFill="1" applyBorder="1" applyAlignment="1">
      <alignment horizontal="center" vertical="center"/>
    </xf>
    <xf numFmtId="0" fontId="0" fillId="12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9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9" fillId="10" borderId="4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4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7" borderId="15" xfId="0" applyFont="1" applyFill="1" applyBorder="1" applyAlignment="1">
      <alignment horizontal="center" vertical="center" wrapText="1"/>
    </xf>
    <xf numFmtId="0" fontId="0" fillId="7" borderId="11" xfId="0" applyFont="1" applyFill="1" applyBorder="1" applyAlignment="1">
      <alignment horizontal="center" vertical="center" wrapText="1"/>
    </xf>
    <xf numFmtId="0" fontId="0" fillId="7" borderId="6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0" fillId="15" borderId="9" xfId="0" applyFill="1" applyBorder="1" applyAlignment="1">
      <alignment horizontal="center"/>
    </xf>
    <xf numFmtId="0" fontId="0" fillId="15" borderId="25" xfId="0" applyFill="1" applyBorder="1" applyAlignment="1">
      <alignment horizontal="center"/>
    </xf>
    <xf numFmtId="0" fontId="0" fillId="15" borderId="8" xfId="0" applyFill="1" applyBorder="1" applyAlignment="1">
      <alignment horizontal="center"/>
    </xf>
    <xf numFmtId="0" fontId="7" fillId="16" borderId="0" xfId="0" applyFont="1" applyFill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7" borderId="25" xfId="0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BFFFF"/>
      <color rgb="FFFABEC5"/>
      <color rgb="FFF5EBFF"/>
      <color rgb="FFFFD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10</xdr:row>
      <xdr:rowOff>9525</xdr:rowOff>
    </xdr:from>
    <xdr:to>
      <xdr:col>8</xdr:col>
      <xdr:colOff>409575</xdr:colOff>
      <xdr:row>17</xdr:row>
      <xdr:rowOff>133350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BC7298A2-AF4E-0035-E65D-3C5F0BEF0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819275"/>
          <a:ext cx="56673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152400</xdr:colOff>
      <xdr:row>18</xdr:row>
      <xdr:rowOff>171450</xdr:rowOff>
    </xdr:from>
    <xdr:to>
      <xdr:col>38</xdr:col>
      <xdr:colOff>581025</xdr:colOff>
      <xdr:row>18</xdr:row>
      <xdr:rowOff>180975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CEE42F70-D663-D88A-E57B-5028B3EF1791}"/>
            </a:ext>
          </a:extLst>
        </xdr:cNvPr>
        <xdr:cNvCxnSpPr/>
      </xdr:nvCxnSpPr>
      <xdr:spPr>
        <a:xfrm flipV="1">
          <a:off x="152400" y="3705225"/>
          <a:ext cx="24260175" cy="95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19</xdr:row>
      <xdr:rowOff>9525</xdr:rowOff>
    </xdr:from>
    <xdr:to>
      <xdr:col>6</xdr:col>
      <xdr:colOff>0</xdr:colOff>
      <xdr:row>160</xdr:row>
      <xdr:rowOff>47625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786A0533-BDAF-6F0C-21F5-8CD1E80824E7}"/>
            </a:ext>
          </a:extLst>
        </xdr:cNvPr>
        <xdr:cNvCxnSpPr/>
      </xdr:nvCxnSpPr>
      <xdr:spPr>
        <a:xfrm>
          <a:off x="4191000" y="3733800"/>
          <a:ext cx="0" cy="274510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209550</xdr:colOff>
      <xdr:row>20</xdr:row>
      <xdr:rowOff>95250</xdr:rowOff>
    </xdr:from>
    <xdr:to>
      <xdr:col>4</xdr:col>
      <xdr:colOff>409575</xdr:colOff>
      <xdr:row>27</xdr:row>
      <xdr:rowOff>152400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4F9EFA9E-211F-7646-8075-F91E1DD5F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4010025"/>
          <a:ext cx="2638425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228599</xdr:colOff>
      <xdr:row>35</xdr:row>
      <xdr:rowOff>123825</xdr:rowOff>
    </xdr:from>
    <xdr:to>
      <xdr:col>3</xdr:col>
      <xdr:colOff>600074</xdr:colOff>
      <xdr:row>37</xdr:row>
      <xdr:rowOff>28575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BF492A79-304E-9FF0-A2BE-9416E56C3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599" y="7439025"/>
          <a:ext cx="22002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180975</xdr:colOff>
      <xdr:row>38</xdr:row>
      <xdr:rowOff>0</xdr:rowOff>
    </xdr:from>
    <xdr:to>
      <xdr:col>4</xdr:col>
      <xdr:colOff>95250</xdr:colOff>
      <xdr:row>46</xdr:row>
      <xdr:rowOff>142875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CB679FD5-65B8-9B2A-7A41-0C65F152D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7915275"/>
          <a:ext cx="2352675" cy="1666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123825</xdr:colOff>
      <xdr:row>30</xdr:row>
      <xdr:rowOff>104775</xdr:rowOff>
    </xdr:from>
    <xdr:to>
      <xdr:col>4</xdr:col>
      <xdr:colOff>152400</xdr:colOff>
      <xdr:row>35</xdr:row>
      <xdr:rowOff>76200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8EA6C7F9-6844-6183-2AD0-4027A69DC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6410325"/>
          <a:ext cx="246697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123825</xdr:colOff>
      <xdr:row>46</xdr:row>
      <xdr:rowOff>152400</xdr:rowOff>
    </xdr:from>
    <xdr:to>
      <xdr:col>4</xdr:col>
      <xdr:colOff>38100</xdr:colOff>
      <xdr:row>61</xdr:row>
      <xdr:rowOff>57150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7535664D-5F7D-E749-9CA9-731583905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67875"/>
          <a:ext cx="2352675" cy="276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152400</xdr:colOff>
      <xdr:row>62</xdr:row>
      <xdr:rowOff>19050</xdr:rowOff>
    </xdr:from>
    <xdr:to>
      <xdr:col>4</xdr:col>
      <xdr:colOff>0</xdr:colOff>
      <xdr:row>65</xdr:row>
      <xdr:rowOff>19050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51663169-97E2-7D36-0BF4-4536FC56F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2611100"/>
          <a:ext cx="22860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200026</xdr:colOff>
      <xdr:row>68</xdr:row>
      <xdr:rowOff>133351</xdr:rowOff>
    </xdr:from>
    <xdr:to>
      <xdr:col>2</xdr:col>
      <xdr:colOff>180976</xdr:colOff>
      <xdr:row>76</xdr:row>
      <xdr:rowOff>133351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8DBA04FB-978E-AADB-BA32-1CFC8E0DF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6" y="13868401"/>
          <a:ext cx="120015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123825</xdr:colOff>
      <xdr:row>80</xdr:row>
      <xdr:rowOff>47625</xdr:rowOff>
    </xdr:from>
    <xdr:to>
      <xdr:col>3</xdr:col>
      <xdr:colOff>238125</xdr:colOff>
      <xdr:row>94</xdr:row>
      <xdr:rowOff>142875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98A04F72-CC46-CB82-4BE7-DBC4574C7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5306675"/>
          <a:ext cx="1943100" cy="276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180975</xdr:colOff>
      <xdr:row>108</xdr:row>
      <xdr:rowOff>104776</xdr:rowOff>
    </xdr:from>
    <xdr:to>
      <xdr:col>2</xdr:col>
      <xdr:colOff>238125</xdr:colOff>
      <xdr:row>119</xdr:row>
      <xdr:rowOff>180976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3C48E801-172A-5E53-FD54-B6651DF72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20621626"/>
          <a:ext cx="1276350" cy="217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180975</xdr:colOff>
      <xdr:row>105</xdr:row>
      <xdr:rowOff>9525</xdr:rowOff>
    </xdr:from>
    <xdr:to>
      <xdr:col>3</xdr:col>
      <xdr:colOff>600075</xdr:colOff>
      <xdr:row>108</xdr:row>
      <xdr:rowOff>66675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CE08B0EE-437B-499C-C5A6-0DDEB46D1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9992975"/>
          <a:ext cx="22479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200025</xdr:colOff>
      <xdr:row>95</xdr:row>
      <xdr:rowOff>9525</xdr:rowOff>
    </xdr:from>
    <xdr:to>
      <xdr:col>2</xdr:col>
      <xdr:colOff>269625</xdr:colOff>
      <xdr:row>104</xdr:row>
      <xdr:rowOff>0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E78D783B-C0EC-7AFD-ED56-029808D40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8087975"/>
          <a:ext cx="1288800" cy="1704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85725</xdr:colOff>
      <xdr:row>131</xdr:row>
      <xdr:rowOff>76200</xdr:rowOff>
    </xdr:from>
    <xdr:to>
      <xdr:col>3</xdr:col>
      <xdr:colOff>523875</xdr:colOff>
      <xdr:row>134</xdr:row>
      <xdr:rowOff>104775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02C0CEEB-5F88-BE1D-418C-098F31946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4974550"/>
          <a:ext cx="2266950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</xdr:colOff>
      <xdr:row>135</xdr:row>
      <xdr:rowOff>28575</xdr:rowOff>
    </xdr:from>
    <xdr:to>
      <xdr:col>4</xdr:col>
      <xdr:colOff>0</xdr:colOff>
      <xdr:row>138</xdr:row>
      <xdr:rowOff>47625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B3337E23-428B-669A-A973-0862657E8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4203025"/>
          <a:ext cx="239077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104775</xdr:colOff>
      <xdr:row>138</xdr:row>
      <xdr:rowOff>171450</xdr:rowOff>
    </xdr:from>
    <xdr:to>
      <xdr:col>4</xdr:col>
      <xdr:colOff>28575</xdr:colOff>
      <xdr:row>141</xdr:row>
      <xdr:rowOff>104775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AD86C09B-B535-96F2-5DAB-CD4946A80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24917400"/>
          <a:ext cx="23622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142</xdr:row>
      <xdr:rowOff>9525</xdr:rowOff>
    </xdr:from>
    <xdr:to>
      <xdr:col>3</xdr:col>
      <xdr:colOff>400050</xdr:colOff>
      <xdr:row>144</xdr:row>
      <xdr:rowOff>123825</xdr:rowOff>
    </xdr:to>
    <xdr:pic>
      <xdr:nvPicPr>
        <xdr:cNvPr id="32" name="Рисунок 31">
          <a:extLst>
            <a:ext uri="{FF2B5EF4-FFF2-40B4-BE49-F238E27FC236}">
              <a16:creationId xmlns:a16="http://schemas.microsoft.com/office/drawing/2014/main" id="{3DF2E25D-EDDC-CC50-83D2-A064E3237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5479375"/>
          <a:ext cx="21336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160</xdr:row>
      <xdr:rowOff>57150</xdr:rowOff>
    </xdr:from>
    <xdr:to>
      <xdr:col>29</xdr:col>
      <xdr:colOff>219075</xdr:colOff>
      <xdr:row>160</xdr:row>
      <xdr:rowOff>76200</xdr:rowOff>
    </xdr:to>
    <xdr:cxnSp macro="">
      <xdr:nvCxnSpPr>
        <xdr:cNvPr id="34" name="Прямая соединительная линия 33">
          <a:extLst>
            <a:ext uri="{FF2B5EF4-FFF2-40B4-BE49-F238E27FC236}">
              <a16:creationId xmlns:a16="http://schemas.microsoft.com/office/drawing/2014/main" id="{D2B88F07-E88D-4C71-8364-8068EB49A784}"/>
            </a:ext>
          </a:extLst>
        </xdr:cNvPr>
        <xdr:cNvCxnSpPr/>
      </xdr:nvCxnSpPr>
      <xdr:spPr>
        <a:xfrm>
          <a:off x="0" y="31194375"/>
          <a:ext cx="18240375" cy="190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123825</xdr:colOff>
      <xdr:row>121</xdr:row>
      <xdr:rowOff>38100</xdr:rowOff>
    </xdr:from>
    <xdr:to>
      <xdr:col>4</xdr:col>
      <xdr:colOff>19050</xdr:colOff>
      <xdr:row>124</xdr:row>
      <xdr:rowOff>38100</xdr:rowOff>
    </xdr:to>
    <xdr:pic>
      <xdr:nvPicPr>
        <xdr:cNvPr id="45" name="Рисунок 44">
          <a:extLst>
            <a:ext uri="{FF2B5EF4-FFF2-40B4-BE49-F238E27FC236}">
              <a16:creationId xmlns:a16="http://schemas.microsoft.com/office/drawing/2014/main" id="{F9B08104-83AB-F28F-6212-C704705B9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3031450"/>
          <a:ext cx="2333625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238125</xdr:colOff>
      <xdr:row>19</xdr:row>
      <xdr:rowOff>180975</xdr:rowOff>
    </xdr:from>
    <xdr:to>
      <xdr:col>8</xdr:col>
      <xdr:colOff>190500</xdr:colOff>
      <xdr:row>21</xdr:row>
      <xdr:rowOff>9525</xdr:rowOff>
    </xdr:to>
    <xdr:pic>
      <xdr:nvPicPr>
        <xdr:cNvPr id="48" name="Рисунок 47">
          <a:extLst>
            <a:ext uri="{FF2B5EF4-FFF2-40B4-BE49-F238E27FC236}">
              <a16:creationId xmlns:a16="http://schemas.microsoft.com/office/drawing/2014/main" id="{2A156591-ACB2-E89D-EC3F-01908C7D6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5" y="3905250"/>
          <a:ext cx="117157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17</xdr:row>
      <xdr:rowOff>0</xdr:rowOff>
    </xdr:from>
    <xdr:to>
      <xdr:col>14</xdr:col>
      <xdr:colOff>38100</xdr:colOff>
      <xdr:row>17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F5220F44-531A-77F1-8C13-7B2A49EE318D}"/>
            </a:ext>
          </a:extLst>
        </xdr:cNvPr>
        <xdr:cNvCxnSpPr/>
      </xdr:nvCxnSpPr>
      <xdr:spPr>
        <a:xfrm>
          <a:off x="57150" y="3943350"/>
          <a:ext cx="9734550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6</xdr:row>
      <xdr:rowOff>66675</xdr:rowOff>
    </xdr:from>
    <xdr:to>
      <xdr:col>6</xdr:col>
      <xdr:colOff>9525</xdr:colOff>
      <xdr:row>38</xdr:row>
      <xdr:rowOff>19050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4AA93830-B75E-4904-9AD8-C3AEEA602B0E}"/>
            </a:ext>
          </a:extLst>
        </xdr:cNvPr>
        <xdr:cNvCxnSpPr/>
      </xdr:nvCxnSpPr>
      <xdr:spPr>
        <a:xfrm flipH="1" flipV="1">
          <a:off x="4676775" y="1209675"/>
          <a:ext cx="19050" cy="635317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76202</xdr:colOff>
      <xdr:row>7</xdr:row>
      <xdr:rowOff>85726</xdr:rowOff>
    </xdr:from>
    <xdr:to>
      <xdr:col>10</xdr:col>
      <xdr:colOff>219076</xdr:colOff>
      <xdr:row>17</xdr:row>
      <xdr:rowOff>74701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D358ADF-2129-10D8-F4C5-4ACC124D8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2" y="1466851"/>
          <a:ext cx="2581274" cy="1893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47625</xdr:colOff>
      <xdr:row>18</xdr:row>
      <xdr:rowOff>180975</xdr:rowOff>
    </xdr:from>
    <xdr:to>
      <xdr:col>11</xdr:col>
      <xdr:colOff>66675</xdr:colOff>
      <xdr:row>19</xdr:row>
      <xdr:rowOff>9525</xdr:rowOff>
    </xdr:to>
    <xdr:cxnSp macro="">
      <xdr:nvCxnSpPr>
        <xdr:cNvPr id="5" name="Прямая соединительная линия 4">
          <a:extLst>
            <a:ext uri="{FF2B5EF4-FFF2-40B4-BE49-F238E27FC236}">
              <a16:creationId xmlns:a16="http://schemas.microsoft.com/office/drawing/2014/main" id="{156BD39B-34E4-E3C0-E9B9-F5845B0FA74A}"/>
            </a:ext>
          </a:extLst>
        </xdr:cNvPr>
        <xdr:cNvCxnSpPr/>
      </xdr:nvCxnSpPr>
      <xdr:spPr>
        <a:xfrm>
          <a:off x="47625" y="3657600"/>
          <a:ext cx="7277100" cy="190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581025</xdr:colOff>
      <xdr:row>19</xdr:row>
      <xdr:rowOff>123825</xdr:rowOff>
    </xdr:from>
    <xdr:to>
      <xdr:col>12</xdr:col>
      <xdr:colOff>285750</xdr:colOff>
      <xdr:row>32</xdr:row>
      <xdr:rowOff>48306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AD9E2DF8-942F-5E6B-B489-00650F4DC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7775" y="3829050"/>
          <a:ext cx="3971925" cy="24009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45</xdr:row>
      <xdr:rowOff>76200</xdr:rowOff>
    </xdr:from>
    <xdr:to>
      <xdr:col>17</xdr:col>
      <xdr:colOff>342900</xdr:colOff>
      <xdr:row>61</xdr:row>
      <xdr:rowOff>18809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6F49FF6-2D26-4F40-BF90-270CD7358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696325"/>
          <a:ext cx="11001375" cy="2990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66675</xdr:colOff>
      <xdr:row>3</xdr:row>
      <xdr:rowOff>171450</xdr:rowOff>
    </xdr:from>
    <xdr:to>
      <xdr:col>5</xdr:col>
      <xdr:colOff>590550</xdr:colOff>
      <xdr:row>26</xdr:row>
      <xdr:rowOff>161925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1E69F84-2623-4A6E-C69E-2703BE326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790575"/>
          <a:ext cx="4038600" cy="437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</xdr:colOff>
      <xdr:row>25</xdr:row>
      <xdr:rowOff>152400</xdr:rowOff>
    </xdr:from>
    <xdr:to>
      <xdr:col>5</xdr:col>
      <xdr:colOff>571500</xdr:colOff>
      <xdr:row>44</xdr:row>
      <xdr:rowOff>123825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13EBFFF1-3B39-29AF-AEED-2C0F302B6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5114925"/>
          <a:ext cx="4038600" cy="3590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4</xdr:row>
      <xdr:rowOff>409575</xdr:rowOff>
    </xdr:from>
    <xdr:to>
      <xdr:col>22</xdr:col>
      <xdr:colOff>295275</xdr:colOff>
      <xdr:row>15</xdr:row>
      <xdr:rowOff>66289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752E0A0-1A9E-443B-B44D-88AE276FC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2314575"/>
          <a:ext cx="6848475" cy="2704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3</xdr:row>
      <xdr:rowOff>19050</xdr:rowOff>
    </xdr:from>
    <xdr:to>
      <xdr:col>4</xdr:col>
      <xdr:colOff>28575</xdr:colOff>
      <xdr:row>30</xdr:row>
      <xdr:rowOff>76200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3E3D9D2F-1B57-46F7-DF5D-D8595D021B3B}"/>
            </a:ext>
          </a:extLst>
        </xdr:cNvPr>
        <xdr:cNvCxnSpPr/>
      </xdr:nvCxnSpPr>
      <xdr:spPr>
        <a:xfrm>
          <a:off x="4381500" y="638175"/>
          <a:ext cx="9525" cy="521017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104775</xdr:colOff>
      <xdr:row>15</xdr:row>
      <xdr:rowOff>19050</xdr:rowOff>
    </xdr:from>
    <xdr:to>
      <xdr:col>10</xdr:col>
      <xdr:colOff>590550</xdr:colOff>
      <xdr:row>15</xdr:row>
      <xdr:rowOff>28575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9B8BE7D5-EF55-4CED-B105-27D12EC096B5}"/>
            </a:ext>
          </a:extLst>
        </xdr:cNvPr>
        <xdr:cNvCxnSpPr/>
      </xdr:nvCxnSpPr>
      <xdr:spPr>
        <a:xfrm flipV="1">
          <a:off x="104775" y="2933700"/>
          <a:ext cx="10077450" cy="95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C54E8-0330-4583-A52C-AA843E9A4C69}">
  <dimension ref="A1:AL160"/>
  <sheetViews>
    <sheetView tabSelected="1" topLeftCell="A145" workbookViewId="0">
      <selection activeCell="A7" sqref="A7"/>
    </sheetView>
  </sheetViews>
  <sheetFormatPr defaultRowHeight="15" x14ac:dyDescent="0.25"/>
  <cols>
    <col min="5" max="5" width="12.140625" customWidth="1"/>
    <col min="6" max="6" width="14.140625" customWidth="1"/>
    <col min="10" max="10" width="10" customWidth="1"/>
    <col min="11" max="11" width="10.28515625" customWidth="1"/>
    <col min="15" max="15" width="10" customWidth="1"/>
    <col min="29" max="29" width="13.42578125" customWidth="1"/>
    <col min="30" max="30" width="16.42578125" customWidth="1"/>
    <col min="31" max="31" width="11" customWidth="1"/>
    <col min="32" max="32" width="12.85546875" customWidth="1"/>
    <col min="33" max="33" width="13.28515625" customWidth="1"/>
    <col min="34" max="34" width="12.85546875" customWidth="1"/>
    <col min="35" max="35" width="13.42578125" customWidth="1"/>
    <col min="36" max="36" width="11.42578125" customWidth="1"/>
    <col min="37" max="37" width="12.7109375" customWidth="1"/>
  </cols>
  <sheetData>
    <row r="1" spans="1:11" ht="18.75" x14ac:dyDescent="0.3">
      <c r="A1" s="36" t="s">
        <v>50</v>
      </c>
      <c r="B1" s="37"/>
      <c r="C1" s="37"/>
      <c r="D1" s="37"/>
      <c r="E1" s="37"/>
      <c r="F1" s="37"/>
    </row>
    <row r="2" spans="1:11" x14ac:dyDescent="0.25">
      <c r="A2" s="37" t="s">
        <v>51</v>
      </c>
      <c r="B2" s="37"/>
      <c r="C2" s="37"/>
      <c r="D2" s="37"/>
      <c r="E2" s="37"/>
      <c r="F2" s="37"/>
    </row>
    <row r="3" spans="1:11" x14ac:dyDescent="0.25">
      <c r="A3" s="37" t="s">
        <v>52</v>
      </c>
      <c r="B3" s="37"/>
      <c r="C3" s="37"/>
      <c r="D3" s="37"/>
      <c r="E3" s="37"/>
      <c r="F3" s="37"/>
    </row>
    <row r="7" spans="1:11" ht="18.75" x14ac:dyDescent="0.3">
      <c r="A7" s="35" t="s">
        <v>51</v>
      </c>
      <c r="B7" s="5"/>
      <c r="C7" s="5"/>
      <c r="D7" s="5"/>
      <c r="E7" s="5"/>
      <c r="J7" s="6" t="s">
        <v>55</v>
      </c>
    </row>
    <row r="9" spans="1:11" x14ac:dyDescent="0.25">
      <c r="A9" t="s">
        <v>53</v>
      </c>
      <c r="D9" t="s">
        <v>54</v>
      </c>
    </row>
    <row r="11" spans="1:11" ht="15.75" x14ac:dyDescent="0.25">
      <c r="K11" s="33" t="s">
        <v>47</v>
      </c>
    </row>
    <row r="12" spans="1:11" x14ac:dyDescent="0.25">
      <c r="K12" t="s">
        <v>127</v>
      </c>
    </row>
    <row r="13" spans="1:11" x14ac:dyDescent="0.25">
      <c r="K13" t="s">
        <v>48</v>
      </c>
    </row>
    <row r="14" spans="1:11" x14ac:dyDescent="0.25">
      <c r="K14" t="s">
        <v>104</v>
      </c>
    </row>
    <row r="15" spans="1:11" x14ac:dyDescent="0.25">
      <c r="K15" t="s">
        <v>49</v>
      </c>
    </row>
    <row r="16" spans="1:11" x14ac:dyDescent="0.25">
      <c r="K16" t="s">
        <v>106</v>
      </c>
    </row>
    <row r="17" spans="1:38" x14ac:dyDescent="0.25">
      <c r="K17" t="s">
        <v>107</v>
      </c>
    </row>
    <row r="20" spans="1:38" x14ac:dyDescent="0.25">
      <c r="A20" s="101"/>
      <c r="B20" s="101"/>
      <c r="C20" s="101"/>
      <c r="D20" s="101"/>
      <c r="E20" s="101"/>
      <c r="F20" s="101"/>
    </row>
    <row r="21" spans="1:38" ht="30" x14ac:dyDescent="0.25">
      <c r="J21" s="48" t="s">
        <v>70</v>
      </c>
      <c r="K21" s="49">
        <v>1741</v>
      </c>
    </row>
    <row r="23" spans="1:38" ht="15" customHeight="1" x14ac:dyDescent="0.25">
      <c r="H23" s="114" t="s">
        <v>71</v>
      </c>
      <c r="I23" s="106" t="s">
        <v>72</v>
      </c>
      <c r="J23" s="106" t="s">
        <v>73</v>
      </c>
      <c r="K23" s="106" t="s">
        <v>75</v>
      </c>
      <c r="L23" s="108" t="s">
        <v>76</v>
      </c>
      <c r="M23" s="108" t="s">
        <v>77</v>
      </c>
      <c r="N23" s="108" t="s">
        <v>78</v>
      </c>
      <c r="O23" s="108" t="s">
        <v>197</v>
      </c>
      <c r="P23" s="108" t="s">
        <v>79</v>
      </c>
      <c r="Q23" s="109" t="s">
        <v>80</v>
      </c>
      <c r="R23" s="109" t="s">
        <v>81</v>
      </c>
      <c r="S23" s="109" t="s">
        <v>82</v>
      </c>
      <c r="T23" s="109" t="s">
        <v>83</v>
      </c>
      <c r="U23" s="110" t="s">
        <v>84</v>
      </c>
      <c r="V23" s="110" t="s">
        <v>85</v>
      </c>
      <c r="W23" s="110" t="s">
        <v>86</v>
      </c>
      <c r="X23" s="113" t="s">
        <v>87</v>
      </c>
      <c r="Y23" s="113" t="s">
        <v>88</v>
      </c>
      <c r="Z23" s="113" t="s">
        <v>89</v>
      </c>
      <c r="AA23" s="106" t="s">
        <v>91</v>
      </c>
      <c r="AB23" s="106" t="s">
        <v>92</v>
      </c>
      <c r="AC23" s="113" t="s">
        <v>93</v>
      </c>
      <c r="AD23" s="113" t="s">
        <v>94</v>
      </c>
      <c r="AE23" s="106" t="s">
        <v>95</v>
      </c>
      <c r="AF23" s="106" t="s">
        <v>96</v>
      </c>
      <c r="AG23" s="107" t="s">
        <v>97</v>
      </c>
      <c r="AH23" s="105" t="s">
        <v>98</v>
      </c>
      <c r="AI23" s="105" t="s">
        <v>99</v>
      </c>
      <c r="AJ23" s="105" t="s">
        <v>100</v>
      </c>
      <c r="AK23" s="105" t="s">
        <v>88</v>
      </c>
      <c r="AL23" s="102"/>
    </row>
    <row r="24" spans="1:38" x14ac:dyDescent="0.25">
      <c r="H24" s="114"/>
      <c r="I24" s="106"/>
      <c r="J24" s="106"/>
      <c r="K24" s="106"/>
      <c r="L24" s="108"/>
      <c r="M24" s="108"/>
      <c r="N24" s="108"/>
      <c r="O24" s="108"/>
      <c r="P24" s="108"/>
      <c r="Q24" s="109"/>
      <c r="R24" s="109"/>
      <c r="S24" s="109"/>
      <c r="T24" s="109"/>
      <c r="U24" s="110"/>
      <c r="V24" s="110"/>
      <c r="W24" s="110"/>
      <c r="X24" s="113"/>
      <c r="Y24" s="113"/>
      <c r="Z24" s="113"/>
      <c r="AA24" s="106"/>
      <c r="AB24" s="106"/>
      <c r="AC24" s="113"/>
      <c r="AD24" s="113"/>
      <c r="AE24" s="106"/>
      <c r="AF24" s="106"/>
      <c r="AG24" s="107"/>
      <c r="AH24" s="105"/>
      <c r="AI24" s="105"/>
      <c r="AJ24" s="105"/>
      <c r="AK24" s="105"/>
      <c r="AL24" s="103"/>
    </row>
    <row r="25" spans="1:38" x14ac:dyDescent="0.25">
      <c r="H25" s="114"/>
      <c r="I25" s="106"/>
      <c r="J25" s="106"/>
      <c r="K25" s="106"/>
      <c r="L25" s="108"/>
      <c r="M25" s="108"/>
      <c r="N25" s="108"/>
      <c r="O25" s="108"/>
      <c r="P25" s="108"/>
      <c r="Q25" s="109"/>
      <c r="R25" s="109"/>
      <c r="S25" s="109"/>
      <c r="T25" s="109"/>
      <c r="U25" s="110"/>
      <c r="V25" s="110"/>
      <c r="W25" s="110"/>
      <c r="X25" s="113"/>
      <c r="Y25" s="113"/>
      <c r="Z25" s="113"/>
      <c r="AA25" s="106"/>
      <c r="AB25" s="106"/>
      <c r="AC25" s="113"/>
      <c r="AD25" s="113"/>
      <c r="AE25" s="106"/>
      <c r="AF25" s="106"/>
      <c r="AG25" s="107"/>
      <c r="AH25" s="105"/>
      <c r="AI25" s="105"/>
      <c r="AJ25" s="105"/>
      <c r="AK25" s="105"/>
      <c r="AL25" s="104"/>
    </row>
    <row r="26" spans="1:38" x14ac:dyDescent="0.25">
      <c r="H26" s="3"/>
      <c r="I26" s="3"/>
      <c r="J26" s="3"/>
      <c r="K26" s="3"/>
      <c r="L26" s="52"/>
      <c r="M26" s="52"/>
      <c r="N26" s="52"/>
      <c r="O26" s="52"/>
      <c r="P26" s="52"/>
      <c r="Q26" s="53"/>
      <c r="R26" s="53"/>
      <c r="S26" s="53"/>
      <c r="T26" s="53"/>
      <c r="U26" s="7"/>
      <c r="V26" s="7"/>
      <c r="W26" s="7"/>
      <c r="X26" s="111" t="s">
        <v>90</v>
      </c>
      <c r="Y26" s="111"/>
      <c r="Z26" s="111"/>
      <c r="AA26" s="3"/>
      <c r="AB26" s="3"/>
      <c r="AC26" s="111" t="s">
        <v>90</v>
      </c>
      <c r="AD26" s="111"/>
      <c r="AE26" s="3"/>
      <c r="AF26" s="3"/>
      <c r="AG26" s="55"/>
      <c r="AH26" s="51"/>
      <c r="AI26" s="51"/>
      <c r="AJ26" s="51"/>
      <c r="AK26" s="51"/>
      <c r="AL26" s="3"/>
    </row>
    <row r="27" spans="1:38" x14ac:dyDescent="0.25">
      <c r="H27" s="3"/>
      <c r="I27" s="3"/>
      <c r="J27" s="3"/>
      <c r="K27" s="3"/>
      <c r="L27" s="52"/>
      <c r="M27" s="52"/>
      <c r="N27" s="52"/>
      <c r="O27" s="52"/>
      <c r="P27" s="52"/>
      <c r="Q27" s="53"/>
      <c r="R27" s="53"/>
      <c r="S27" s="53"/>
      <c r="T27" s="53"/>
      <c r="U27" s="7"/>
      <c r="V27" s="7"/>
      <c r="W27" s="7"/>
      <c r="X27" s="3"/>
      <c r="Y27" s="3"/>
      <c r="Z27" s="3"/>
      <c r="AA27" s="3"/>
      <c r="AB27" s="3"/>
      <c r="AC27" s="3"/>
      <c r="AD27" s="3"/>
      <c r="AE27" s="3"/>
      <c r="AF27" s="3"/>
      <c r="AG27" s="55"/>
      <c r="AH27" s="51"/>
      <c r="AI27" s="51"/>
      <c r="AJ27" s="51"/>
      <c r="AK27" s="51"/>
      <c r="AL27" s="3"/>
    </row>
    <row r="28" spans="1:38" x14ac:dyDescent="0.25">
      <c r="AG28" s="56" t="s">
        <v>101</v>
      </c>
    </row>
    <row r="29" spans="1:38" ht="43.5" customHeight="1" x14ac:dyDescent="0.25">
      <c r="A29" s="112" t="s">
        <v>103</v>
      </c>
      <c r="B29" s="112"/>
      <c r="C29" s="112"/>
      <c r="D29" s="112"/>
      <c r="E29" s="112"/>
      <c r="F29" s="112"/>
      <c r="AG29" s="56" t="s">
        <v>102</v>
      </c>
    </row>
    <row r="30" spans="1:38" x14ac:dyDescent="0.25">
      <c r="A30" s="57"/>
      <c r="B30" s="57"/>
      <c r="C30" s="57"/>
      <c r="D30" s="57"/>
      <c r="E30" s="57"/>
      <c r="F30" s="57"/>
    </row>
    <row r="53" spans="5:5" x14ac:dyDescent="0.25">
      <c r="E53" s="115" t="s">
        <v>56</v>
      </c>
    </row>
    <row r="54" spans="5:5" x14ac:dyDescent="0.25">
      <c r="E54" s="115"/>
    </row>
    <row r="55" spans="5:5" x14ac:dyDescent="0.25">
      <c r="E55" s="115"/>
    </row>
    <row r="56" spans="5:5" x14ac:dyDescent="0.25">
      <c r="E56" s="115"/>
    </row>
    <row r="57" spans="5:5" x14ac:dyDescent="0.25">
      <c r="E57" s="115"/>
    </row>
    <row r="58" spans="5:5" x14ac:dyDescent="0.25">
      <c r="E58" s="115"/>
    </row>
    <row r="59" spans="5:5" x14ac:dyDescent="0.25">
      <c r="E59" s="115"/>
    </row>
    <row r="60" spans="5:5" x14ac:dyDescent="0.25">
      <c r="E60" s="115"/>
    </row>
    <row r="61" spans="5:5" x14ac:dyDescent="0.25">
      <c r="E61" s="115"/>
    </row>
    <row r="64" spans="5:5" x14ac:dyDescent="0.25">
      <c r="E64" s="115" t="s">
        <v>57</v>
      </c>
    </row>
    <row r="65" spans="1:5" x14ac:dyDescent="0.25">
      <c r="E65" s="115"/>
    </row>
    <row r="67" spans="1:5" x14ac:dyDescent="0.25">
      <c r="A67" s="39" t="s">
        <v>58</v>
      </c>
      <c r="B67" s="40"/>
      <c r="C67" s="40"/>
      <c r="D67" s="41"/>
      <c r="E67" s="115" t="s">
        <v>57</v>
      </c>
    </row>
    <row r="68" spans="1:5" x14ac:dyDescent="0.25">
      <c r="A68" s="42"/>
      <c r="B68" s="43"/>
      <c r="C68" s="43"/>
      <c r="D68" s="44"/>
      <c r="E68" s="115"/>
    </row>
    <row r="78" spans="1:5" x14ac:dyDescent="0.25">
      <c r="A78" s="45" t="s">
        <v>69</v>
      </c>
      <c r="B78" s="40"/>
      <c r="C78" s="40"/>
      <c r="D78" s="41"/>
    </row>
    <row r="79" spans="1:5" x14ac:dyDescent="0.25">
      <c r="A79" s="42"/>
      <c r="B79" s="43"/>
      <c r="C79" s="43"/>
      <c r="D79" s="44"/>
    </row>
    <row r="106" spans="5:5" x14ac:dyDescent="0.25">
      <c r="E106" s="115" t="s">
        <v>57</v>
      </c>
    </row>
    <row r="107" spans="5:5" x14ac:dyDescent="0.25">
      <c r="E107" s="115"/>
    </row>
    <row r="126" spans="1:4" x14ac:dyDescent="0.25">
      <c r="A126" s="45" t="s">
        <v>64</v>
      </c>
      <c r="B126" s="40"/>
      <c r="C126" s="40"/>
      <c r="D126" s="41"/>
    </row>
    <row r="127" spans="1:4" x14ac:dyDescent="0.25">
      <c r="A127" s="42"/>
      <c r="B127" s="43"/>
      <c r="C127" s="43"/>
      <c r="D127" s="44"/>
    </row>
    <row r="129" spans="1:6" x14ac:dyDescent="0.25">
      <c r="A129" s="45" t="s">
        <v>65</v>
      </c>
      <c r="B129" s="40"/>
      <c r="C129" s="40"/>
      <c r="D129" s="41"/>
    </row>
    <row r="130" spans="1:6" x14ac:dyDescent="0.25">
      <c r="A130" s="42"/>
      <c r="B130" s="43"/>
      <c r="C130" s="43"/>
      <c r="D130" s="44"/>
    </row>
    <row r="133" spans="1:6" x14ac:dyDescent="0.25">
      <c r="E133" s="112" t="s">
        <v>57</v>
      </c>
      <c r="F133" s="47" t="s">
        <v>63</v>
      </c>
    </row>
    <row r="134" spans="1:6" x14ac:dyDescent="0.25">
      <c r="E134" s="112"/>
    </row>
    <row r="136" spans="1:6" x14ac:dyDescent="0.25">
      <c r="E136" s="112" t="s">
        <v>57</v>
      </c>
      <c r="F136" s="47" t="s">
        <v>63</v>
      </c>
    </row>
    <row r="137" spans="1:6" x14ac:dyDescent="0.25">
      <c r="E137" s="112"/>
      <c r="F137" s="46"/>
    </row>
    <row r="138" spans="1:6" x14ac:dyDescent="0.25">
      <c r="F138" s="46"/>
    </row>
    <row r="140" spans="1:6" x14ac:dyDescent="0.25">
      <c r="E140" s="112" t="s">
        <v>57</v>
      </c>
      <c r="F140" s="47" t="s">
        <v>63</v>
      </c>
    </row>
    <row r="141" spans="1:6" x14ac:dyDescent="0.25">
      <c r="E141" s="112"/>
    </row>
    <row r="143" spans="1:6" x14ac:dyDescent="0.25">
      <c r="E143" s="115" t="s">
        <v>57</v>
      </c>
    </row>
    <row r="144" spans="1:6" x14ac:dyDescent="0.25">
      <c r="E144" s="115"/>
    </row>
    <row r="147" spans="1:5" x14ac:dyDescent="0.25">
      <c r="A147" s="45" t="s">
        <v>59</v>
      </c>
      <c r="B147" s="40"/>
      <c r="C147" s="40"/>
      <c r="D147" s="41"/>
      <c r="E147" s="115" t="s">
        <v>57</v>
      </c>
    </row>
    <row r="148" spans="1:5" x14ac:dyDescent="0.25">
      <c r="A148" s="42"/>
      <c r="B148" s="43"/>
      <c r="C148" s="43"/>
      <c r="D148" s="44"/>
      <c r="E148" s="115"/>
    </row>
    <row r="150" spans="1:5" x14ac:dyDescent="0.25">
      <c r="A150" s="45" t="s">
        <v>61</v>
      </c>
      <c r="B150" s="40"/>
      <c r="C150" s="40"/>
      <c r="D150" s="41"/>
      <c r="E150" s="47" t="s">
        <v>68</v>
      </c>
    </row>
    <row r="151" spans="1:5" x14ac:dyDescent="0.25">
      <c r="A151" s="42"/>
      <c r="B151" s="43"/>
      <c r="C151" s="43"/>
      <c r="D151" s="44"/>
    </row>
    <row r="153" spans="1:5" x14ac:dyDescent="0.25">
      <c r="A153" s="45" t="s">
        <v>62</v>
      </c>
      <c r="B153" s="40"/>
      <c r="C153" s="40"/>
      <c r="D153" s="41"/>
      <c r="E153" s="47" t="s">
        <v>68</v>
      </c>
    </row>
    <row r="154" spans="1:5" x14ac:dyDescent="0.25">
      <c r="A154" s="42"/>
      <c r="B154" s="43"/>
      <c r="C154" s="43"/>
      <c r="D154" s="44"/>
    </row>
    <row r="156" spans="1:5" x14ac:dyDescent="0.25">
      <c r="A156" s="45" t="s">
        <v>67</v>
      </c>
      <c r="B156" s="40"/>
      <c r="C156" s="40"/>
      <c r="D156" s="41"/>
      <c r="E156" t="s">
        <v>66</v>
      </c>
    </row>
    <row r="157" spans="1:5" x14ac:dyDescent="0.25">
      <c r="A157" s="42"/>
      <c r="B157" s="43"/>
      <c r="C157" s="43"/>
      <c r="D157" s="44"/>
    </row>
    <row r="159" spans="1:5" x14ac:dyDescent="0.25">
      <c r="A159" s="45" t="s">
        <v>108</v>
      </c>
      <c r="B159" s="40"/>
      <c r="C159" s="40"/>
      <c r="D159" s="41"/>
      <c r="E159" t="s">
        <v>66</v>
      </c>
    </row>
    <row r="160" spans="1:5" x14ac:dyDescent="0.25">
      <c r="A160" s="42"/>
      <c r="B160" s="43"/>
      <c r="C160" s="43"/>
      <c r="D160" s="44"/>
    </row>
  </sheetData>
  <mergeCells count="44">
    <mergeCell ref="E140:E141"/>
    <mergeCell ref="E143:E144"/>
    <mergeCell ref="E147:E148"/>
    <mergeCell ref="E53:E61"/>
    <mergeCell ref="E64:E65"/>
    <mergeCell ref="E67:E68"/>
    <mergeCell ref="R23:R25"/>
    <mergeCell ref="S23:S25"/>
    <mergeCell ref="E106:E107"/>
    <mergeCell ref="E133:E134"/>
    <mergeCell ref="E136:E137"/>
    <mergeCell ref="O23:O25"/>
    <mergeCell ref="AC26:AD26"/>
    <mergeCell ref="A29:F29"/>
    <mergeCell ref="AC23:AC25"/>
    <mergeCell ref="AD23:AD25"/>
    <mergeCell ref="AE23:AE25"/>
    <mergeCell ref="X23:X25"/>
    <mergeCell ref="Y23:Y25"/>
    <mergeCell ref="Z23:Z25"/>
    <mergeCell ref="AA23:AA25"/>
    <mergeCell ref="X26:Z26"/>
    <mergeCell ref="AB23:AB25"/>
    <mergeCell ref="H23:H25"/>
    <mergeCell ref="I23:I25"/>
    <mergeCell ref="J23:J25"/>
    <mergeCell ref="K23:K25"/>
    <mergeCell ref="L23:L25"/>
    <mergeCell ref="A20:F20"/>
    <mergeCell ref="AL23:AL25"/>
    <mergeCell ref="AI23:AI25"/>
    <mergeCell ref="AJ23:AJ25"/>
    <mergeCell ref="AK23:AK25"/>
    <mergeCell ref="AF23:AF25"/>
    <mergeCell ref="AG23:AG25"/>
    <mergeCell ref="AH23:AH25"/>
    <mergeCell ref="M23:M25"/>
    <mergeCell ref="N23:N25"/>
    <mergeCell ref="P23:P25"/>
    <mergeCell ref="T23:T25"/>
    <mergeCell ref="U23:U25"/>
    <mergeCell ref="V23:V25"/>
    <mergeCell ref="W23:W25"/>
    <mergeCell ref="Q23:Q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5"/>
  <sheetViews>
    <sheetView topLeftCell="A61" workbookViewId="0">
      <selection activeCell="G77" sqref="G77"/>
    </sheetView>
  </sheetViews>
  <sheetFormatPr defaultRowHeight="15" x14ac:dyDescent="0.25"/>
  <cols>
    <col min="1" max="1" width="20.140625" customWidth="1"/>
    <col min="2" max="2" width="15.42578125" customWidth="1"/>
    <col min="3" max="3" width="24.28515625" style="1" customWidth="1"/>
    <col min="4" max="4" width="4.5703125" customWidth="1"/>
    <col min="5" max="5" width="11.42578125" customWidth="1"/>
    <col min="7" max="7" width="16.5703125" customWidth="1"/>
    <col min="8" max="8" width="15.42578125" customWidth="1"/>
    <col min="9" max="9" width="11.85546875" customWidth="1"/>
    <col min="10" max="10" width="10.7109375" customWidth="1"/>
  </cols>
  <sheetData>
    <row r="1" spans="1:12" ht="15.75" x14ac:dyDescent="0.25">
      <c r="I1" s="63" t="s">
        <v>118</v>
      </c>
      <c r="J1" s="63"/>
      <c r="K1" s="63"/>
      <c r="L1" s="63"/>
    </row>
    <row r="2" spans="1:12" ht="18.75" x14ac:dyDescent="0.3">
      <c r="A2" s="78" t="s">
        <v>109</v>
      </c>
      <c r="B2" s="8"/>
      <c r="C2" s="61" t="s">
        <v>113</v>
      </c>
      <c r="I2" s="33" t="s">
        <v>47</v>
      </c>
    </row>
    <row r="3" spans="1:12" x14ac:dyDescent="0.25">
      <c r="I3" t="s">
        <v>127</v>
      </c>
    </row>
    <row r="4" spans="1:12" x14ac:dyDescent="0.25">
      <c r="A4" t="s">
        <v>110</v>
      </c>
      <c r="I4" t="s">
        <v>48</v>
      </c>
    </row>
    <row r="5" spans="1:12" x14ac:dyDescent="0.25">
      <c r="I5" t="s">
        <v>104</v>
      </c>
    </row>
    <row r="6" spans="1:12" x14ac:dyDescent="0.25">
      <c r="A6" s="116" t="s">
        <v>13</v>
      </c>
      <c r="B6" s="116"/>
      <c r="C6" s="64" t="s">
        <v>119</v>
      </c>
      <c r="D6" s="66"/>
      <c r="E6" s="66"/>
      <c r="F6" s="66"/>
      <c r="G6" s="66"/>
      <c r="H6" s="66"/>
    </row>
    <row r="7" spans="1:12" x14ac:dyDescent="0.25">
      <c r="A7" s="7" t="s">
        <v>29</v>
      </c>
      <c r="B7" s="7">
        <v>257</v>
      </c>
      <c r="C7" s="65" t="s">
        <v>114</v>
      </c>
      <c r="D7" s="66"/>
      <c r="E7" s="66"/>
      <c r="F7" s="66"/>
      <c r="G7" s="66"/>
      <c r="H7" s="66"/>
    </row>
    <row r="8" spans="1:12" ht="16.5" customHeight="1" x14ac:dyDescent="0.25">
      <c r="A8" s="7" t="s">
        <v>0</v>
      </c>
      <c r="B8" s="7">
        <v>45</v>
      </c>
      <c r="C8" s="65" t="s">
        <v>115</v>
      </c>
      <c r="D8" s="66"/>
      <c r="E8" s="66"/>
      <c r="F8" s="66"/>
      <c r="G8" s="66"/>
      <c r="H8" s="66"/>
    </row>
    <row r="9" spans="1:12" ht="15.75" customHeight="1" x14ac:dyDescent="0.25">
      <c r="A9" s="7" t="s">
        <v>1</v>
      </c>
      <c r="B9" s="7">
        <v>109</v>
      </c>
      <c r="C9" s="65" t="s">
        <v>116</v>
      </c>
      <c r="D9" s="66"/>
      <c r="E9" s="66"/>
      <c r="F9" s="66"/>
      <c r="G9" s="66"/>
      <c r="H9" s="66"/>
    </row>
    <row r="10" spans="1:12" x14ac:dyDescent="0.25">
      <c r="A10" s="7" t="s">
        <v>23</v>
      </c>
      <c r="B10" s="7">
        <v>193</v>
      </c>
      <c r="C10" s="65" t="s">
        <v>123</v>
      </c>
      <c r="D10" s="66"/>
      <c r="E10" s="66"/>
      <c r="F10" s="66"/>
      <c r="G10" s="66"/>
      <c r="H10" s="66"/>
    </row>
    <row r="11" spans="1:12" x14ac:dyDescent="0.25">
      <c r="A11" s="59"/>
      <c r="B11" s="59"/>
    </row>
    <row r="12" spans="1:12" x14ac:dyDescent="0.25">
      <c r="A12" s="116" t="s">
        <v>12</v>
      </c>
      <c r="B12" s="116"/>
      <c r="C12" s="67" t="s">
        <v>120</v>
      </c>
      <c r="D12" s="50"/>
      <c r="E12" s="50"/>
      <c r="F12" s="50"/>
      <c r="G12" s="50"/>
      <c r="H12" s="50"/>
    </row>
    <row r="13" spans="1:12" x14ac:dyDescent="0.25">
      <c r="A13" s="7" t="s">
        <v>29</v>
      </c>
      <c r="B13" s="7">
        <v>301</v>
      </c>
      <c r="C13" s="68" t="s">
        <v>121</v>
      </c>
      <c r="D13" s="50"/>
      <c r="E13" s="50"/>
      <c r="F13" s="50"/>
      <c r="G13" s="50"/>
      <c r="H13" s="50"/>
    </row>
    <row r="14" spans="1:12" ht="15.75" customHeight="1" x14ac:dyDescent="0.25">
      <c r="A14" s="7" t="s">
        <v>0</v>
      </c>
      <c r="B14" s="7">
        <v>0</v>
      </c>
      <c r="C14" s="68" t="s">
        <v>124</v>
      </c>
      <c r="D14" s="50"/>
      <c r="E14" s="50"/>
      <c r="F14" s="50"/>
      <c r="G14" s="50"/>
      <c r="H14" s="50"/>
    </row>
    <row r="15" spans="1:12" ht="16.5" customHeight="1" x14ac:dyDescent="0.25">
      <c r="A15" s="7" t="s">
        <v>1</v>
      </c>
      <c r="B15" s="7">
        <v>62</v>
      </c>
      <c r="C15" s="68" t="s">
        <v>125</v>
      </c>
      <c r="D15" s="50"/>
      <c r="E15" s="50"/>
      <c r="F15" s="50"/>
      <c r="G15" s="50"/>
      <c r="H15" s="50"/>
    </row>
    <row r="16" spans="1:12" x14ac:dyDescent="0.25">
      <c r="A16" s="7" t="s">
        <v>23</v>
      </c>
      <c r="B16" s="7">
        <v>239</v>
      </c>
      <c r="C16" s="68" t="s">
        <v>122</v>
      </c>
      <c r="D16" s="50"/>
      <c r="E16" s="50"/>
      <c r="F16" s="50"/>
      <c r="G16" s="50"/>
      <c r="H16" s="50"/>
    </row>
    <row r="17" spans="1:8" x14ac:dyDescent="0.25">
      <c r="A17" s="59"/>
      <c r="B17" s="59"/>
    </row>
    <row r="18" spans="1:8" x14ac:dyDescent="0.25">
      <c r="A18" s="117" t="s">
        <v>21</v>
      </c>
      <c r="B18" s="117"/>
      <c r="C18" s="69" t="s">
        <v>126</v>
      </c>
      <c r="D18" s="70"/>
      <c r="E18" s="70"/>
      <c r="F18" s="70"/>
      <c r="G18" s="70"/>
      <c r="H18" s="70"/>
    </row>
    <row r="19" spans="1:8" x14ac:dyDescent="0.25">
      <c r="A19" s="7" t="s">
        <v>29</v>
      </c>
      <c r="B19" s="7">
        <v>254</v>
      </c>
      <c r="C19" s="71" t="s">
        <v>114</v>
      </c>
      <c r="D19" s="70"/>
      <c r="E19" s="70"/>
      <c r="F19" s="70"/>
      <c r="G19" s="70"/>
      <c r="H19" s="70"/>
    </row>
    <row r="20" spans="1:8" x14ac:dyDescent="0.25">
      <c r="A20" s="7" t="s">
        <v>0</v>
      </c>
      <c r="B20" s="7">
        <v>120</v>
      </c>
      <c r="C20" s="71" t="s">
        <v>129</v>
      </c>
      <c r="D20" s="70"/>
      <c r="E20" s="70"/>
      <c r="F20" s="70"/>
      <c r="G20" s="70"/>
      <c r="H20" s="70"/>
    </row>
    <row r="21" spans="1:8" x14ac:dyDescent="0.25">
      <c r="A21" s="7" t="s">
        <v>1</v>
      </c>
      <c r="B21" s="7">
        <v>154</v>
      </c>
      <c r="C21" s="71" t="s">
        <v>130</v>
      </c>
      <c r="D21" s="70"/>
      <c r="E21" s="70"/>
      <c r="F21" s="70"/>
      <c r="G21" s="70"/>
      <c r="H21" s="70"/>
    </row>
    <row r="22" spans="1:8" x14ac:dyDescent="0.25">
      <c r="A22" s="7" t="s">
        <v>23</v>
      </c>
      <c r="B22" s="7">
        <v>220</v>
      </c>
      <c r="C22" s="71" t="s">
        <v>128</v>
      </c>
      <c r="D22" s="70"/>
      <c r="E22" s="70"/>
      <c r="F22" s="70"/>
      <c r="G22" s="70"/>
      <c r="H22" s="70"/>
    </row>
    <row r="23" spans="1:8" x14ac:dyDescent="0.25">
      <c r="A23" s="59"/>
      <c r="B23" s="59"/>
    </row>
    <row r="24" spans="1:8" x14ac:dyDescent="0.25">
      <c r="A24" s="117" t="s">
        <v>105</v>
      </c>
      <c r="B24" s="117"/>
    </row>
    <row r="25" spans="1:8" x14ac:dyDescent="0.25">
      <c r="A25" s="7" t="s">
        <v>29</v>
      </c>
      <c r="B25" s="7">
        <v>34</v>
      </c>
    </row>
    <row r="26" spans="1:8" x14ac:dyDescent="0.25">
      <c r="A26" s="7" t="s">
        <v>0</v>
      </c>
      <c r="B26" s="7">
        <v>7</v>
      </c>
    </row>
    <row r="27" spans="1:8" x14ac:dyDescent="0.25">
      <c r="A27" s="7" t="s">
        <v>1</v>
      </c>
      <c r="B27" s="7">
        <v>11</v>
      </c>
    </row>
    <row r="28" spans="1:8" x14ac:dyDescent="0.25">
      <c r="A28" s="7" t="s">
        <v>23</v>
      </c>
      <c r="B28" s="7">
        <v>30</v>
      </c>
    </row>
    <row r="29" spans="1:8" x14ac:dyDescent="0.25">
      <c r="A29" s="116" t="s">
        <v>30</v>
      </c>
      <c r="B29" s="116"/>
    </row>
    <row r="30" spans="1:8" x14ac:dyDescent="0.25">
      <c r="A30" s="7" t="s">
        <v>29</v>
      </c>
      <c r="B30" s="7">
        <v>10</v>
      </c>
    </row>
    <row r="31" spans="1:8" x14ac:dyDescent="0.25">
      <c r="A31" s="7" t="s">
        <v>0</v>
      </c>
      <c r="B31" s="7">
        <v>0</v>
      </c>
    </row>
    <row r="32" spans="1:8" x14ac:dyDescent="0.25">
      <c r="A32" s="7" t="s">
        <v>1</v>
      </c>
      <c r="B32" s="7">
        <v>0</v>
      </c>
    </row>
    <row r="33" spans="1:2" x14ac:dyDescent="0.25">
      <c r="A33" s="7" t="s">
        <v>23</v>
      </c>
      <c r="B33" s="7">
        <v>10</v>
      </c>
    </row>
    <row r="34" spans="1:2" x14ac:dyDescent="0.25">
      <c r="A34" s="116" t="s">
        <v>31</v>
      </c>
      <c r="B34" s="116"/>
    </row>
    <row r="35" spans="1:2" x14ac:dyDescent="0.25">
      <c r="A35" s="7" t="s">
        <v>29</v>
      </c>
      <c r="B35" s="7">
        <v>17</v>
      </c>
    </row>
    <row r="36" spans="1:2" x14ac:dyDescent="0.25">
      <c r="A36" s="7" t="s">
        <v>0</v>
      </c>
      <c r="B36" s="7">
        <v>2</v>
      </c>
    </row>
    <row r="37" spans="1:2" x14ac:dyDescent="0.25">
      <c r="A37" s="7" t="s">
        <v>1</v>
      </c>
      <c r="B37" s="7">
        <v>7</v>
      </c>
    </row>
    <row r="38" spans="1:2" x14ac:dyDescent="0.25">
      <c r="A38" s="7" t="s">
        <v>23</v>
      </c>
      <c r="B38" s="7">
        <v>12</v>
      </c>
    </row>
    <row r="39" spans="1:2" x14ac:dyDescent="0.25">
      <c r="A39" s="116" t="s">
        <v>32</v>
      </c>
      <c r="B39" s="116"/>
    </row>
    <row r="40" spans="1:2" x14ac:dyDescent="0.25">
      <c r="A40" s="7" t="s">
        <v>29</v>
      </c>
      <c r="B40" s="7">
        <v>81</v>
      </c>
    </row>
    <row r="41" spans="1:2" x14ac:dyDescent="0.25">
      <c r="A41" s="7" t="s">
        <v>0</v>
      </c>
      <c r="B41" s="7">
        <v>12</v>
      </c>
    </row>
    <row r="42" spans="1:2" x14ac:dyDescent="0.25">
      <c r="A42" s="7" t="s">
        <v>1</v>
      </c>
      <c r="B42" s="7">
        <v>29</v>
      </c>
    </row>
    <row r="43" spans="1:2" x14ac:dyDescent="0.25">
      <c r="A43" s="7" t="s">
        <v>23</v>
      </c>
      <c r="B43" s="7">
        <v>64</v>
      </c>
    </row>
    <row r="44" spans="1:2" x14ac:dyDescent="0.25">
      <c r="A44" s="116" t="s">
        <v>33</v>
      </c>
      <c r="B44" s="116"/>
    </row>
    <row r="45" spans="1:2" x14ac:dyDescent="0.25">
      <c r="A45" s="7" t="s">
        <v>29</v>
      </c>
      <c r="B45" s="7">
        <v>85</v>
      </c>
    </row>
    <row r="46" spans="1:2" x14ac:dyDescent="0.25">
      <c r="A46" s="7" t="s">
        <v>0</v>
      </c>
      <c r="B46" s="7">
        <v>20</v>
      </c>
    </row>
    <row r="47" spans="1:2" x14ac:dyDescent="0.25">
      <c r="A47" s="7" t="s">
        <v>1</v>
      </c>
      <c r="B47" s="7">
        <v>18</v>
      </c>
    </row>
    <row r="48" spans="1:2" x14ac:dyDescent="0.25">
      <c r="A48" s="7" t="s">
        <v>23</v>
      </c>
      <c r="B48" s="7">
        <v>87</v>
      </c>
    </row>
    <row r="49" spans="1:2" x14ac:dyDescent="0.25">
      <c r="A49" s="116" t="s">
        <v>34</v>
      </c>
      <c r="B49" s="116"/>
    </row>
    <row r="50" spans="1:2" x14ac:dyDescent="0.25">
      <c r="A50" s="7" t="s">
        <v>29</v>
      </c>
      <c r="B50" s="7">
        <v>9</v>
      </c>
    </row>
    <row r="51" spans="1:2" x14ac:dyDescent="0.25">
      <c r="A51" s="7" t="s">
        <v>0</v>
      </c>
      <c r="B51" s="7">
        <v>4</v>
      </c>
    </row>
    <row r="52" spans="1:2" x14ac:dyDescent="0.25">
      <c r="A52" s="7" t="s">
        <v>1</v>
      </c>
      <c r="B52" s="7">
        <v>0</v>
      </c>
    </row>
    <row r="53" spans="1:2" x14ac:dyDescent="0.25">
      <c r="A53" s="7" t="s">
        <v>23</v>
      </c>
      <c r="B53" s="7">
        <v>13</v>
      </c>
    </row>
    <row r="54" spans="1:2" x14ac:dyDescent="0.25">
      <c r="A54" s="116" t="s">
        <v>35</v>
      </c>
      <c r="B54" s="116"/>
    </row>
    <row r="55" spans="1:2" x14ac:dyDescent="0.25">
      <c r="A55" s="7" t="s">
        <v>29</v>
      </c>
      <c r="B55" s="7">
        <v>163</v>
      </c>
    </row>
    <row r="56" spans="1:2" x14ac:dyDescent="0.25">
      <c r="A56" s="7" t="s">
        <v>0</v>
      </c>
      <c r="B56" s="7">
        <v>57</v>
      </c>
    </row>
    <row r="57" spans="1:2" x14ac:dyDescent="0.25">
      <c r="A57" s="7" t="s">
        <v>1</v>
      </c>
      <c r="B57" s="7">
        <v>45</v>
      </c>
    </row>
    <row r="58" spans="1:2" x14ac:dyDescent="0.25">
      <c r="A58" s="7" t="s">
        <v>23</v>
      </c>
      <c r="B58" s="7">
        <v>175</v>
      </c>
    </row>
    <row r="59" spans="1:2" x14ac:dyDescent="0.25">
      <c r="A59" s="116" t="s">
        <v>36</v>
      </c>
      <c r="B59" s="116"/>
    </row>
    <row r="60" spans="1:2" x14ac:dyDescent="0.25">
      <c r="A60" s="7" t="s">
        <v>29</v>
      </c>
      <c r="B60" s="7">
        <v>33</v>
      </c>
    </row>
    <row r="61" spans="1:2" ht="19.5" customHeight="1" x14ac:dyDescent="0.25">
      <c r="A61" s="7" t="s">
        <v>0</v>
      </c>
      <c r="B61" s="7">
        <v>6</v>
      </c>
    </row>
    <row r="62" spans="1:2" x14ac:dyDescent="0.25">
      <c r="A62" s="7" t="s">
        <v>1</v>
      </c>
      <c r="B62" s="7">
        <v>6</v>
      </c>
    </row>
    <row r="63" spans="1:2" x14ac:dyDescent="0.25">
      <c r="A63" s="7" t="s">
        <v>23</v>
      </c>
      <c r="B63" s="7">
        <v>33</v>
      </c>
    </row>
    <row r="64" spans="1:2" x14ac:dyDescent="0.25">
      <c r="A64" s="116" t="s">
        <v>37</v>
      </c>
      <c r="B64" s="116"/>
    </row>
    <row r="65" spans="1:3" x14ac:dyDescent="0.25">
      <c r="A65" s="7" t="s">
        <v>29</v>
      </c>
      <c r="B65" s="7">
        <v>54</v>
      </c>
    </row>
    <row r="66" spans="1:3" x14ac:dyDescent="0.25">
      <c r="A66" s="7" t="s">
        <v>0</v>
      </c>
      <c r="B66" s="7">
        <v>0</v>
      </c>
    </row>
    <row r="67" spans="1:3" x14ac:dyDescent="0.25">
      <c r="A67" s="7" t="s">
        <v>1</v>
      </c>
      <c r="B67" s="7">
        <v>2</v>
      </c>
    </row>
    <row r="68" spans="1:3" x14ac:dyDescent="0.25">
      <c r="A68" s="7" t="s">
        <v>23</v>
      </c>
      <c r="B68" s="7">
        <v>52</v>
      </c>
    </row>
    <row r="69" spans="1:3" x14ac:dyDescent="0.25">
      <c r="A69" s="116" t="s">
        <v>38</v>
      </c>
      <c r="B69" s="116"/>
    </row>
    <row r="70" spans="1:3" x14ac:dyDescent="0.25">
      <c r="A70" s="7" t="s">
        <v>29</v>
      </c>
      <c r="B70" s="7">
        <v>72</v>
      </c>
    </row>
    <row r="71" spans="1:3" x14ac:dyDescent="0.25">
      <c r="A71" s="7" t="s">
        <v>0</v>
      </c>
      <c r="B71" s="7">
        <v>0</v>
      </c>
    </row>
    <row r="72" spans="1:3" x14ac:dyDescent="0.25">
      <c r="A72" s="7" t="s">
        <v>1</v>
      </c>
      <c r="B72" s="7">
        <v>4</v>
      </c>
    </row>
    <row r="73" spans="1:3" x14ac:dyDescent="0.25">
      <c r="A73" s="7" t="s">
        <v>23</v>
      </c>
      <c r="B73" s="7">
        <v>68</v>
      </c>
    </row>
    <row r="74" spans="1:3" x14ac:dyDescent="0.25">
      <c r="A74" s="116" t="s">
        <v>39</v>
      </c>
      <c r="B74" s="116"/>
      <c r="C74" s="60" t="s">
        <v>200</v>
      </c>
    </row>
    <row r="75" spans="1:3" x14ac:dyDescent="0.25">
      <c r="A75" s="7" t="s">
        <v>29</v>
      </c>
      <c r="B75" s="7">
        <v>495</v>
      </c>
    </row>
    <row r="76" spans="1:3" x14ac:dyDescent="0.25">
      <c r="A76" s="7" t="s">
        <v>0</v>
      </c>
      <c r="B76" s="7">
        <v>14</v>
      </c>
    </row>
    <row r="77" spans="1:3" x14ac:dyDescent="0.25">
      <c r="A77" s="7" t="s">
        <v>1</v>
      </c>
      <c r="B77" s="7">
        <v>36</v>
      </c>
    </row>
    <row r="78" spans="1:3" x14ac:dyDescent="0.25">
      <c r="A78" s="7" t="s">
        <v>23</v>
      </c>
      <c r="B78" s="7">
        <v>473</v>
      </c>
    </row>
    <row r="79" spans="1:3" x14ac:dyDescent="0.25">
      <c r="A79" s="116" t="s">
        <v>111</v>
      </c>
      <c r="B79" s="116"/>
      <c r="C79" s="60" t="s">
        <v>198</v>
      </c>
    </row>
    <row r="80" spans="1:3" x14ac:dyDescent="0.25">
      <c r="A80" s="7" t="s">
        <v>29</v>
      </c>
      <c r="B80" s="7">
        <v>72</v>
      </c>
    </row>
    <row r="81" spans="1:2" x14ac:dyDescent="0.25">
      <c r="A81" s="7" t="s">
        <v>0</v>
      </c>
      <c r="B81" s="7">
        <v>4</v>
      </c>
    </row>
    <row r="82" spans="1:2" x14ac:dyDescent="0.25">
      <c r="A82" s="7" t="s">
        <v>1</v>
      </c>
      <c r="B82" s="7">
        <v>4</v>
      </c>
    </row>
    <row r="83" spans="1:2" x14ac:dyDescent="0.25">
      <c r="A83" s="7" t="s">
        <v>23</v>
      </c>
      <c r="B83" s="7">
        <v>72</v>
      </c>
    </row>
    <row r="85" spans="1:2" x14ac:dyDescent="0.25">
      <c r="A85" s="52" t="s">
        <v>112</v>
      </c>
      <c r="B85" s="52">
        <f>B10+B16+B22+B28+B33+B38+B43+B48+B53+B58+B63+B68+B73+B78+B83</f>
        <v>1741</v>
      </c>
    </row>
  </sheetData>
  <mergeCells count="15">
    <mergeCell ref="A59:B59"/>
    <mergeCell ref="A64:B64"/>
    <mergeCell ref="A69:B69"/>
    <mergeCell ref="A74:B74"/>
    <mergeCell ref="A79:B79"/>
    <mergeCell ref="A34:B34"/>
    <mergeCell ref="A39:B39"/>
    <mergeCell ref="A44:B44"/>
    <mergeCell ref="A49:B49"/>
    <mergeCell ref="A54:B54"/>
    <mergeCell ref="A6:B6"/>
    <mergeCell ref="A24:B24"/>
    <mergeCell ref="A29:B29"/>
    <mergeCell ref="A12:B12"/>
    <mergeCell ref="A18:B1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C497C-FFF5-4ECC-94F6-035B41C4CABA}">
  <dimension ref="A1:O37"/>
  <sheetViews>
    <sheetView workbookViewId="0">
      <selection activeCell="I8" sqref="I8"/>
    </sheetView>
  </sheetViews>
  <sheetFormatPr defaultRowHeight="15" x14ac:dyDescent="0.25"/>
  <cols>
    <col min="1" max="1" width="16.28515625" customWidth="1"/>
    <col min="2" max="2" width="13.85546875" customWidth="1"/>
    <col min="3" max="3" width="14" customWidth="1"/>
    <col min="4" max="4" width="18.5703125" customWidth="1"/>
    <col min="5" max="5" width="18.28515625" customWidth="1"/>
    <col min="6" max="6" width="22.28515625" customWidth="1"/>
  </cols>
  <sheetData>
    <row r="1" spans="1:15" ht="18.75" x14ac:dyDescent="0.3">
      <c r="A1" s="77" t="s">
        <v>117</v>
      </c>
      <c r="B1" s="8"/>
      <c r="I1" s="63" t="s">
        <v>118</v>
      </c>
    </row>
    <row r="2" spans="1:15" ht="15.75" thickBot="1" x14ac:dyDescent="0.3">
      <c r="I2" t="s">
        <v>135</v>
      </c>
    </row>
    <row r="3" spans="1:15" x14ac:dyDescent="0.25">
      <c r="A3" s="122" t="s">
        <v>27</v>
      </c>
      <c r="B3" s="124" t="s">
        <v>131</v>
      </c>
      <c r="C3" s="124" t="s">
        <v>132</v>
      </c>
      <c r="D3" s="118" t="s">
        <v>133</v>
      </c>
      <c r="E3" s="120" t="s">
        <v>134</v>
      </c>
      <c r="F3" s="120" t="s">
        <v>46</v>
      </c>
      <c r="I3" t="s">
        <v>136</v>
      </c>
    </row>
    <row r="4" spans="1:15" ht="82.5" customHeight="1" thickBot="1" x14ac:dyDescent="0.3">
      <c r="A4" s="123"/>
      <c r="B4" s="125"/>
      <c r="C4" s="125"/>
      <c r="D4" s="119"/>
      <c r="E4" s="126"/>
      <c r="F4" s="121"/>
      <c r="I4" s="72" t="s">
        <v>141</v>
      </c>
    </row>
    <row r="5" spans="1:15" ht="15.75" thickBot="1" x14ac:dyDescent="0.3">
      <c r="A5" s="18">
        <v>1</v>
      </c>
      <c r="B5" s="21">
        <v>2</v>
      </c>
      <c r="C5" s="21">
        <v>3</v>
      </c>
      <c r="D5" s="18">
        <v>4</v>
      </c>
      <c r="E5" s="17">
        <v>5</v>
      </c>
      <c r="F5" s="17">
        <v>6</v>
      </c>
      <c r="H5" s="6" t="s">
        <v>137</v>
      </c>
      <c r="I5" s="100" t="s">
        <v>199</v>
      </c>
      <c r="J5" s="100"/>
      <c r="K5" s="100"/>
      <c r="L5" s="100"/>
      <c r="M5" s="100"/>
      <c r="N5" s="100"/>
      <c r="O5" s="100"/>
    </row>
    <row r="6" spans="1:15" x14ac:dyDescent="0.25">
      <c r="A6" s="24">
        <v>44986</v>
      </c>
      <c r="B6" s="23">
        <f t="shared" ref="B6:B36" si="0">SUM(C6,F6)</f>
        <v>2128</v>
      </c>
      <c r="C6" s="23">
        <f>SUM(D6:E6)</f>
        <v>1559</v>
      </c>
      <c r="D6" s="19">
        <v>25</v>
      </c>
      <c r="E6" s="25">
        <v>1534</v>
      </c>
      <c r="F6" s="19">
        <v>569</v>
      </c>
      <c r="H6" s="6" t="s">
        <v>138</v>
      </c>
      <c r="I6" s="100" t="s">
        <v>201</v>
      </c>
      <c r="J6" s="100"/>
      <c r="K6" s="100"/>
      <c r="L6" s="100"/>
      <c r="M6" s="100"/>
      <c r="N6" s="100"/>
      <c r="O6" s="100"/>
    </row>
    <row r="7" spans="1:15" x14ac:dyDescent="0.25">
      <c r="A7" s="26">
        <v>44987</v>
      </c>
      <c r="B7" s="2">
        <f t="shared" si="0"/>
        <v>2326</v>
      </c>
      <c r="C7" s="2">
        <f t="shared" ref="C7:C36" si="1">SUM(D7:E7)</f>
        <v>1770</v>
      </c>
      <c r="D7" s="20">
        <v>24</v>
      </c>
      <c r="E7" s="20">
        <v>1746</v>
      </c>
      <c r="F7" s="22">
        <v>556</v>
      </c>
      <c r="H7" s="6" t="s">
        <v>139</v>
      </c>
      <c r="I7" s="100" t="s">
        <v>202</v>
      </c>
      <c r="J7" s="100"/>
      <c r="K7" s="100"/>
      <c r="L7" s="100"/>
      <c r="M7" s="100"/>
      <c r="N7" s="100"/>
      <c r="O7" s="100"/>
    </row>
    <row r="8" spans="1:15" x14ac:dyDescent="0.25">
      <c r="A8" s="24">
        <v>44988</v>
      </c>
      <c r="B8" s="2">
        <f t="shared" si="0"/>
        <v>2275</v>
      </c>
      <c r="C8" s="2">
        <f t="shared" si="1"/>
        <v>1712</v>
      </c>
      <c r="D8" s="20">
        <v>26</v>
      </c>
      <c r="E8" s="20">
        <v>1686</v>
      </c>
      <c r="F8" s="22">
        <v>563</v>
      </c>
    </row>
    <row r="9" spans="1:15" x14ac:dyDescent="0.25">
      <c r="A9" s="26">
        <v>44989</v>
      </c>
      <c r="B9" s="2">
        <f t="shared" si="0"/>
        <v>2374</v>
      </c>
      <c r="C9" s="2">
        <f t="shared" si="1"/>
        <v>1750</v>
      </c>
      <c r="D9" s="20">
        <v>28</v>
      </c>
      <c r="E9" s="20">
        <v>1722</v>
      </c>
      <c r="F9" s="22">
        <v>624</v>
      </c>
    </row>
    <row r="10" spans="1:15" x14ac:dyDescent="0.25">
      <c r="A10" s="24">
        <v>44990</v>
      </c>
      <c r="B10" s="2">
        <f t="shared" si="0"/>
        <v>2433</v>
      </c>
      <c r="C10" s="2">
        <f t="shared" si="1"/>
        <v>1792</v>
      </c>
      <c r="D10" s="20">
        <v>27</v>
      </c>
      <c r="E10" s="20">
        <v>1765</v>
      </c>
      <c r="F10" s="22">
        <v>641</v>
      </c>
    </row>
    <row r="11" spans="1:15" x14ac:dyDescent="0.25">
      <c r="A11" s="26">
        <v>44991</v>
      </c>
      <c r="B11" s="2">
        <f t="shared" si="0"/>
        <v>2483</v>
      </c>
      <c r="C11" s="2">
        <f t="shared" si="1"/>
        <v>1840</v>
      </c>
      <c r="D11" s="20">
        <v>25</v>
      </c>
      <c r="E11" s="20">
        <v>1815</v>
      </c>
      <c r="F11" s="22">
        <v>643</v>
      </c>
    </row>
    <row r="12" spans="1:15" x14ac:dyDescent="0.25">
      <c r="A12" s="24">
        <v>44992</v>
      </c>
      <c r="B12" s="2">
        <f t="shared" si="0"/>
        <v>2477</v>
      </c>
      <c r="C12" s="2">
        <f t="shared" si="1"/>
        <v>1844</v>
      </c>
      <c r="D12" s="20">
        <v>40</v>
      </c>
      <c r="E12" s="20">
        <v>1804</v>
      </c>
      <c r="F12" s="22">
        <v>633</v>
      </c>
    </row>
    <row r="13" spans="1:15" x14ac:dyDescent="0.25">
      <c r="A13" s="26">
        <v>44993</v>
      </c>
      <c r="B13" s="2">
        <f t="shared" si="0"/>
        <v>2421</v>
      </c>
      <c r="C13" s="2">
        <f t="shared" si="1"/>
        <v>1795</v>
      </c>
      <c r="D13" s="20">
        <v>38</v>
      </c>
      <c r="E13" s="20">
        <v>1757</v>
      </c>
      <c r="F13" s="22">
        <v>626</v>
      </c>
    </row>
    <row r="14" spans="1:15" x14ac:dyDescent="0.25">
      <c r="A14" s="24">
        <v>44994</v>
      </c>
      <c r="B14" s="2">
        <f t="shared" si="0"/>
        <v>2298</v>
      </c>
      <c r="C14" s="2">
        <f t="shared" si="1"/>
        <v>1690</v>
      </c>
      <c r="D14" s="20">
        <v>35</v>
      </c>
      <c r="E14" s="20">
        <v>1655</v>
      </c>
      <c r="F14" s="22">
        <v>608</v>
      </c>
    </row>
    <row r="15" spans="1:15" x14ac:dyDescent="0.25">
      <c r="A15" s="26">
        <v>44995</v>
      </c>
      <c r="B15" s="2">
        <f t="shared" si="0"/>
        <v>2144</v>
      </c>
      <c r="C15" s="2">
        <f t="shared" si="1"/>
        <v>1563</v>
      </c>
      <c r="D15" s="20">
        <v>36</v>
      </c>
      <c r="E15" s="20">
        <v>1527</v>
      </c>
      <c r="F15" s="22">
        <v>581</v>
      </c>
    </row>
    <row r="16" spans="1:15" x14ac:dyDescent="0.25">
      <c r="A16" s="24">
        <v>44996</v>
      </c>
      <c r="B16" s="2">
        <f t="shared" si="0"/>
        <v>2048</v>
      </c>
      <c r="C16" s="2">
        <f t="shared" si="1"/>
        <v>1485</v>
      </c>
      <c r="D16" s="20">
        <v>29</v>
      </c>
      <c r="E16" s="20">
        <v>1456</v>
      </c>
      <c r="F16" s="22">
        <v>563</v>
      </c>
    </row>
    <row r="17" spans="1:6" x14ac:dyDescent="0.25">
      <c r="A17" s="26">
        <v>44997</v>
      </c>
      <c r="B17" s="2">
        <f t="shared" si="0"/>
        <v>2095</v>
      </c>
      <c r="C17" s="2">
        <f t="shared" si="1"/>
        <v>1504</v>
      </c>
      <c r="D17" s="20">
        <v>25</v>
      </c>
      <c r="E17" s="20">
        <v>1479</v>
      </c>
      <c r="F17" s="22">
        <v>591</v>
      </c>
    </row>
    <row r="18" spans="1:6" x14ac:dyDescent="0.25">
      <c r="A18" s="24">
        <v>44998</v>
      </c>
      <c r="B18" s="2">
        <f t="shared" si="0"/>
        <v>1992</v>
      </c>
      <c r="C18" s="2">
        <f t="shared" si="1"/>
        <v>1439</v>
      </c>
      <c r="D18" s="20">
        <v>30</v>
      </c>
      <c r="E18" s="20">
        <v>1409</v>
      </c>
      <c r="F18" s="22">
        <v>553</v>
      </c>
    </row>
    <row r="19" spans="1:6" x14ac:dyDescent="0.25">
      <c r="A19" s="26">
        <v>44999</v>
      </c>
      <c r="B19" s="2">
        <f t="shared" si="0"/>
        <v>1928</v>
      </c>
      <c r="C19" s="2">
        <f t="shared" si="1"/>
        <v>1384</v>
      </c>
      <c r="D19" s="20">
        <v>53</v>
      </c>
      <c r="E19" s="20">
        <v>1331</v>
      </c>
      <c r="F19" s="22">
        <v>544</v>
      </c>
    </row>
    <row r="20" spans="1:6" x14ac:dyDescent="0.25">
      <c r="A20" s="24">
        <v>45000</v>
      </c>
      <c r="B20" s="2">
        <f t="shared" si="0"/>
        <v>1913</v>
      </c>
      <c r="C20" s="2">
        <f t="shared" si="1"/>
        <v>1396</v>
      </c>
      <c r="D20" s="20">
        <v>49</v>
      </c>
      <c r="E20" s="20">
        <v>1347</v>
      </c>
      <c r="F20" s="22">
        <v>517</v>
      </c>
    </row>
    <row r="21" spans="1:6" x14ac:dyDescent="0.25">
      <c r="A21" s="26">
        <v>45001</v>
      </c>
      <c r="B21" s="2">
        <f t="shared" si="0"/>
        <v>1941</v>
      </c>
      <c r="C21" s="2">
        <f t="shared" si="1"/>
        <v>1439</v>
      </c>
      <c r="D21" s="20">
        <v>43</v>
      </c>
      <c r="E21" s="20">
        <v>1396</v>
      </c>
      <c r="F21" s="22">
        <v>502</v>
      </c>
    </row>
    <row r="22" spans="1:6" x14ac:dyDescent="0.25">
      <c r="A22" s="24">
        <v>45002</v>
      </c>
      <c r="B22" s="2">
        <f t="shared" si="0"/>
        <v>1956</v>
      </c>
      <c r="C22" s="2">
        <f t="shared" si="1"/>
        <v>1412</v>
      </c>
      <c r="D22" s="20">
        <v>29</v>
      </c>
      <c r="E22" s="20">
        <v>1383</v>
      </c>
      <c r="F22" s="22">
        <v>544</v>
      </c>
    </row>
    <row r="23" spans="1:6" x14ac:dyDescent="0.25">
      <c r="A23" s="26">
        <v>45003</v>
      </c>
      <c r="B23" s="2">
        <f t="shared" si="0"/>
        <v>1831</v>
      </c>
      <c r="C23" s="2">
        <f t="shared" si="1"/>
        <v>1294</v>
      </c>
      <c r="D23" s="20">
        <v>36</v>
      </c>
      <c r="E23" s="20">
        <v>1258</v>
      </c>
      <c r="F23" s="22">
        <v>537</v>
      </c>
    </row>
    <row r="24" spans="1:6" x14ac:dyDescent="0.25">
      <c r="A24" s="24">
        <v>45004</v>
      </c>
      <c r="B24" s="2">
        <f t="shared" si="0"/>
        <v>1888</v>
      </c>
      <c r="C24" s="2">
        <f t="shared" si="1"/>
        <v>1358</v>
      </c>
      <c r="D24" s="20">
        <v>54</v>
      </c>
      <c r="E24" s="20">
        <v>1304</v>
      </c>
      <c r="F24" s="22">
        <v>530</v>
      </c>
    </row>
    <row r="25" spans="1:6" x14ac:dyDescent="0.25">
      <c r="A25" s="26">
        <v>45005</v>
      </c>
      <c r="B25" s="2">
        <f t="shared" si="0"/>
        <v>1739</v>
      </c>
      <c r="C25" s="2">
        <f t="shared" si="1"/>
        <v>1201</v>
      </c>
      <c r="D25" s="20">
        <v>40</v>
      </c>
      <c r="E25" s="20">
        <v>1161</v>
      </c>
      <c r="F25" s="22">
        <v>538</v>
      </c>
    </row>
    <row r="26" spans="1:6" x14ac:dyDescent="0.25">
      <c r="A26" s="24">
        <v>45006</v>
      </c>
      <c r="B26" s="2">
        <f t="shared" si="0"/>
        <v>1939</v>
      </c>
      <c r="C26" s="2">
        <f t="shared" si="1"/>
        <v>1384</v>
      </c>
      <c r="D26" s="20">
        <v>33</v>
      </c>
      <c r="E26" s="20">
        <v>1351</v>
      </c>
      <c r="F26" s="22">
        <v>555</v>
      </c>
    </row>
    <row r="27" spans="1:6" x14ac:dyDescent="0.25">
      <c r="A27" s="26">
        <v>45007</v>
      </c>
      <c r="B27" s="2">
        <f t="shared" si="0"/>
        <v>1937</v>
      </c>
      <c r="C27" s="2">
        <f t="shared" si="1"/>
        <v>1370</v>
      </c>
      <c r="D27" s="20">
        <v>34</v>
      </c>
      <c r="E27" s="20">
        <v>1336</v>
      </c>
      <c r="F27" s="22">
        <v>567</v>
      </c>
    </row>
    <row r="28" spans="1:6" x14ac:dyDescent="0.25">
      <c r="A28" s="27">
        <v>45008</v>
      </c>
      <c r="B28" s="28">
        <f t="shared" si="0"/>
        <v>1741</v>
      </c>
      <c r="C28" s="28">
        <f t="shared" si="1"/>
        <v>1196</v>
      </c>
      <c r="D28" s="29">
        <v>30</v>
      </c>
      <c r="E28" s="29">
        <v>1166</v>
      </c>
      <c r="F28" s="30">
        <v>545</v>
      </c>
    </row>
    <row r="29" spans="1:6" x14ac:dyDescent="0.25">
      <c r="A29" s="26">
        <v>45009</v>
      </c>
      <c r="B29" s="2">
        <f t="shared" si="0"/>
        <v>1652</v>
      </c>
      <c r="C29" s="2">
        <f t="shared" si="1"/>
        <v>1126</v>
      </c>
      <c r="D29" s="20">
        <v>31</v>
      </c>
      <c r="E29" s="20">
        <v>1095</v>
      </c>
      <c r="F29" s="22">
        <v>526</v>
      </c>
    </row>
    <row r="30" spans="1:6" x14ac:dyDescent="0.25">
      <c r="A30" s="24">
        <v>45010</v>
      </c>
      <c r="B30" s="2">
        <f t="shared" si="0"/>
        <v>1583</v>
      </c>
      <c r="C30" s="2">
        <f t="shared" si="1"/>
        <v>1084</v>
      </c>
      <c r="D30" s="20">
        <v>48</v>
      </c>
      <c r="E30" s="20">
        <v>1036</v>
      </c>
      <c r="F30" s="22">
        <v>499</v>
      </c>
    </row>
    <row r="31" spans="1:6" x14ac:dyDescent="0.25">
      <c r="A31" s="26">
        <v>45011</v>
      </c>
      <c r="B31" s="2">
        <f t="shared" si="0"/>
        <v>1625</v>
      </c>
      <c r="C31" s="2">
        <f t="shared" si="1"/>
        <v>1124</v>
      </c>
      <c r="D31" s="20">
        <v>34</v>
      </c>
      <c r="E31" s="20">
        <v>1090</v>
      </c>
      <c r="F31" s="22">
        <v>501</v>
      </c>
    </row>
    <row r="32" spans="1:6" x14ac:dyDescent="0.25">
      <c r="A32" s="24">
        <v>45012</v>
      </c>
      <c r="B32" s="2">
        <f t="shared" si="0"/>
        <v>1926</v>
      </c>
      <c r="C32" s="2">
        <f t="shared" si="1"/>
        <v>1386</v>
      </c>
      <c r="D32" s="20">
        <v>45</v>
      </c>
      <c r="E32" s="20">
        <v>1341</v>
      </c>
      <c r="F32" s="22">
        <v>540</v>
      </c>
    </row>
    <row r="33" spans="1:13" x14ac:dyDescent="0.25">
      <c r="A33" s="26">
        <v>45013</v>
      </c>
      <c r="B33" s="2">
        <f t="shared" si="0"/>
        <v>1888</v>
      </c>
      <c r="C33" s="2">
        <f t="shared" si="1"/>
        <v>1353</v>
      </c>
      <c r="D33" s="20">
        <v>23</v>
      </c>
      <c r="E33" s="20">
        <v>1330</v>
      </c>
      <c r="F33" s="22">
        <v>535</v>
      </c>
    </row>
    <row r="34" spans="1:13" x14ac:dyDescent="0.25">
      <c r="A34" s="24">
        <v>45014</v>
      </c>
      <c r="B34" s="2">
        <f t="shared" si="0"/>
        <v>1921</v>
      </c>
      <c r="C34" s="2">
        <f t="shared" si="1"/>
        <v>1397</v>
      </c>
      <c r="D34" s="20">
        <v>38</v>
      </c>
      <c r="E34" s="20">
        <v>1359</v>
      </c>
      <c r="F34" s="22">
        <v>524</v>
      </c>
    </row>
    <row r="35" spans="1:13" x14ac:dyDescent="0.25">
      <c r="A35" s="26">
        <v>45015</v>
      </c>
      <c r="B35" s="2">
        <f t="shared" si="0"/>
        <v>2005</v>
      </c>
      <c r="C35" s="2">
        <f t="shared" si="1"/>
        <v>1515</v>
      </c>
      <c r="D35" s="20">
        <v>37</v>
      </c>
      <c r="E35" s="20">
        <v>1478</v>
      </c>
      <c r="F35" s="22">
        <v>490</v>
      </c>
    </row>
    <row r="36" spans="1:13" ht="15.75" thickBot="1" x14ac:dyDescent="0.3">
      <c r="A36" s="24">
        <v>45016</v>
      </c>
      <c r="B36" s="23">
        <f t="shared" si="0"/>
        <v>2122</v>
      </c>
      <c r="C36" s="23">
        <f t="shared" si="1"/>
        <v>1629</v>
      </c>
      <c r="D36" s="19">
        <v>48</v>
      </c>
      <c r="E36" s="25">
        <v>1581</v>
      </c>
      <c r="F36" s="19">
        <v>493</v>
      </c>
    </row>
    <row r="37" spans="1:13" ht="30.75" thickBot="1" x14ac:dyDescent="0.3">
      <c r="A37" s="73" t="s">
        <v>28</v>
      </c>
      <c r="B37" s="74">
        <f>AVERAGE(B6:B36)</f>
        <v>2033.1935483870968</v>
      </c>
      <c r="C37" s="74">
        <f>AVERAGE(C6:C36)</f>
        <v>1477.1290322580646</v>
      </c>
      <c r="D37" s="75">
        <f>SUM(D6:D36)/31</f>
        <v>35.258064516129032</v>
      </c>
      <c r="E37" s="75">
        <f>AVERAGE(E6:E36)</f>
        <v>1441.8709677419354</v>
      </c>
      <c r="F37" s="75">
        <f>SUM(F6:F36)/31</f>
        <v>556.06451612903231</v>
      </c>
      <c r="H37" s="76" t="s">
        <v>140</v>
      </c>
      <c r="I37" s="62"/>
      <c r="J37" s="62"/>
      <c r="K37" s="62"/>
      <c r="L37" s="62"/>
      <c r="M37" s="62"/>
    </row>
  </sheetData>
  <mergeCells count="6">
    <mergeCell ref="D3:D4"/>
    <mergeCell ref="F3:F4"/>
    <mergeCell ref="A3:A4"/>
    <mergeCell ref="B3:B4"/>
    <mergeCell ref="C3:C4"/>
    <mergeCell ref="E3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1BA5-65AF-43A2-99F6-F44395002ABD}">
  <dimension ref="A1:O28"/>
  <sheetViews>
    <sheetView workbookViewId="0">
      <selection activeCell="H20" sqref="H20:J28"/>
    </sheetView>
  </sheetViews>
  <sheetFormatPr defaultRowHeight="15" x14ac:dyDescent="0.25"/>
  <cols>
    <col min="1" max="1" width="13.28515625" customWidth="1"/>
    <col min="2" max="2" width="17.28515625" customWidth="1"/>
    <col min="3" max="3" width="12.28515625" customWidth="1"/>
    <col min="8" max="8" width="15.28515625" customWidth="1"/>
    <col min="9" max="9" width="14.140625" customWidth="1"/>
  </cols>
  <sheetData>
    <row r="1" spans="1:15" ht="18.75" x14ac:dyDescent="0.3">
      <c r="A1" s="77" t="s">
        <v>142</v>
      </c>
      <c r="B1" s="8"/>
      <c r="C1" s="8"/>
      <c r="O1" s="33" t="s">
        <v>47</v>
      </c>
    </row>
    <row r="2" spans="1:15" ht="18.75" x14ac:dyDescent="0.3">
      <c r="A2" s="77" t="s">
        <v>143</v>
      </c>
      <c r="B2" s="8"/>
      <c r="C2" s="8"/>
      <c r="O2" t="s">
        <v>127</v>
      </c>
    </row>
    <row r="3" spans="1:15" x14ac:dyDescent="0.25">
      <c r="C3" s="1"/>
      <c r="O3" t="s">
        <v>48</v>
      </c>
    </row>
    <row r="4" spans="1:15" ht="18.75" x14ac:dyDescent="0.3">
      <c r="A4" s="34" t="s">
        <v>144</v>
      </c>
      <c r="D4" t="s">
        <v>150</v>
      </c>
      <c r="O4" t="s">
        <v>104</v>
      </c>
    </row>
    <row r="5" spans="1:15" ht="18.75" x14ac:dyDescent="0.3">
      <c r="A5" s="34"/>
      <c r="O5" t="s">
        <v>49</v>
      </c>
    </row>
    <row r="6" spans="1:15" ht="18.75" x14ac:dyDescent="0.3">
      <c r="A6" s="130" t="s">
        <v>156</v>
      </c>
      <c r="B6" s="130"/>
      <c r="C6" s="130"/>
      <c r="D6" s="130"/>
      <c r="E6" s="130"/>
      <c r="H6" s="130" t="s">
        <v>157</v>
      </c>
      <c r="I6" s="130"/>
      <c r="J6" s="130"/>
      <c r="K6" s="130"/>
      <c r="L6" s="130"/>
    </row>
    <row r="7" spans="1:15" ht="54" customHeight="1" x14ac:dyDescent="0.25">
      <c r="A7" s="79" t="s">
        <v>146</v>
      </c>
      <c r="B7" s="79" t="s">
        <v>145</v>
      </c>
      <c r="C7" s="79" t="s">
        <v>147</v>
      </c>
      <c r="H7" s="79" t="s">
        <v>149</v>
      </c>
      <c r="I7" s="79" t="s">
        <v>145</v>
      </c>
      <c r="J7" s="79" t="s">
        <v>147</v>
      </c>
      <c r="O7" t="s">
        <v>178</v>
      </c>
    </row>
    <row r="8" spans="1:15" x14ac:dyDescent="0.25">
      <c r="A8" s="80" t="s">
        <v>19</v>
      </c>
      <c r="B8" s="81">
        <v>2</v>
      </c>
      <c r="C8" s="84">
        <f>B8*100/B13</f>
        <v>1.0362694300518134</v>
      </c>
      <c r="D8" t="s">
        <v>148</v>
      </c>
      <c r="H8" s="80" t="s">
        <v>19</v>
      </c>
      <c r="I8" s="81">
        <v>2</v>
      </c>
      <c r="J8" s="84">
        <f>I8*100/I13</f>
        <v>1.0362694300518134</v>
      </c>
      <c r="K8" t="s">
        <v>148</v>
      </c>
    </row>
    <row r="9" spans="1:15" x14ac:dyDescent="0.25">
      <c r="A9" s="80" t="s">
        <v>10</v>
      </c>
      <c r="B9" s="81">
        <v>114</v>
      </c>
      <c r="C9" s="84">
        <f>B9*100/B13</f>
        <v>59.067357512953365</v>
      </c>
      <c r="H9" s="80" t="s">
        <v>10</v>
      </c>
      <c r="I9" s="81">
        <v>120</v>
      </c>
      <c r="J9" s="84">
        <f>I9*100/I13</f>
        <v>62.176165803108809</v>
      </c>
    </row>
    <row r="10" spans="1:15" x14ac:dyDescent="0.25">
      <c r="A10" s="80" t="s">
        <v>5</v>
      </c>
      <c r="B10" s="81">
        <v>9</v>
      </c>
      <c r="C10" s="84">
        <f>B10*100/B13</f>
        <v>4.6632124352331603</v>
      </c>
      <c r="H10" s="80" t="s">
        <v>5</v>
      </c>
      <c r="I10" s="81">
        <v>9</v>
      </c>
      <c r="J10" s="84">
        <f>I10*100/I13</f>
        <v>4.6632124352331603</v>
      </c>
    </row>
    <row r="11" spans="1:15" x14ac:dyDescent="0.25">
      <c r="A11" s="80" t="s">
        <v>4</v>
      </c>
      <c r="B11" s="81">
        <v>67</v>
      </c>
      <c r="C11" s="84">
        <f>B11*100/B13</f>
        <v>34.715025906735754</v>
      </c>
      <c r="E11" s="134"/>
      <c r="F11" s="134"/>
      <c r="H11" s="80" t="s">
        <v>4</v>
      </c>
      <c r="I11" s="81">
        <v>61</v>
      </c>
      <c r="J11" s="84">
        <f>I11*100/I13</f>
        <v>31.606217616580309</v>
      </c>
    </row>
    <row r="12" spans="1:15" x14ac:dyDescent="0.25">
      <c r="A12" s="80" t="s">
        <v>11</v>
      </c>
      <c r="B12" s="81">
        <v>1</v>
      </c>
      <c r="C12" s="84">
        <f>B12*100/B13</f>
        <v>0.51813471502590669</v>
      </c>
      <c r="E12" s="134"/>
      <c r="F12" s="134"/>
      <c r="H12" s="80" t="s">
        <v>11</v>
      </c>
      <c r="I12" s="81">
        <v>1</v>
      </c>
      <c r="J12" s="84">
        <f>I12*100/I13</f>
        <v>0.51813471502590669</v>
      </c>
    </row>
    <row r="13" spans="1:15" x14ac:dyDescent="0.25">
      <c r="A13" s="82" t="s">
        <v>3</v>
      </c>
      <c r="B13" s="83">
        <v>193</v>
      </c>
      <c r="C13" s="83">
        <f>SUM(C8:C12)</f>
        <v>99.999999999999986</v>
      </c>
      <c r="E13" s="134"/>
      <c r="F13" s="134"/>
      <c r="H13" s="83"/>
      <c r="I13" s="83">
        <f>SUM(I8:I12)</f>
        <v>193</v>
      </c>
      <c r="J13" s="83">
        <f>SUM(J8:J12)</f>
        <v>100</v>
      </c>
    </row>
    <row r="14" spans="1:15" x14ac:dyDescent="0.25">
      <c r="E14" s="4"/>
      <c r="F14" s="4"/>
    </row>
    <row r="15" spans="1:15" x14ac:dyDescent="0.25">
      <c r="E15" s="134"/>
      <c r="F15" s="134"/>
    </row>
    <row r="18" spans="1:11" x14ac:dyDescent="0.25">
      <c r="C18" t="s">
        <v>151</v>
      </c>
    </row>
    <row r="20" spans="1:11" x14ac:dyDescent="0.25">
      <c r="A20" s="32" t="s">
        <v>74</v>
      </c>
      <c r="B20" s="32" t="s">
        <v>154</v>
      </c>
      <c r="C20" s="32" t="s">
        <v>147</v>
      </c>
      <c r="H20" s="32" t="s">
        <v>74</v>
      </c>
      <c r="I20" s="32" t="s">
        <v>154</v>
      </c>
      <c r="J20" s="32" t="s">
        <v>147</v>
      </c>
    </row>
    <row r="21" spans="1:11" x14ac:dyDescent="0.25">
      <c r="A21" s="127" t="s">
        <v>152</v>
      </c>
      <c r="B21" s="128"/>
      <c r="C21" s="129"/>
      <c r="H21" s="127" t="s">
        <v>152</v>
      </c>
      <c r="I21" s="128"/>
      <c r="J21" s="129"/>
    </row>
    <row r="22" spans="1:11" x14ac:dyDescent="0.25">
      <c r="A22" s="3" t="s">
        <v>153</v>
      </c>
      <c r="B22" s="3">
        <v>100</v>
      </c>
      <c r="C22" s="85">
        <f>B22*100/B25</f>
        <v>87.719298245614041</v>
      </c>
      <c r="D22" t="s">
        <v>148</v>
      </c>
      <c r="H22" s="3" t="s">
        <v>153</v>
      </c>
      <c r="I22" s="58">
        <v>106</v>
      </c>
      <c r="J22" s="85">
        <f>I22*100/I25</f>
        <v>88.333333333333329</v>
      </c>
      <c r="K22" t="s">
        <v>148</v>
      </c>
    </row>
    <row r="23" spans="1:11" x14ac:dyDescent="0.25">
      <c r="A23" s="3" t="s">
        <v>105</v>
      </c>
      <c r="B23" s="3">
        <v>4</v>
      </c>
      <c r="C23" s="85">
        <f>B23*100/B25</f>
        <v>3.5087719298245612</v>
      </c>
      <c r="H23" s="3" t="s">
        <v>105</v>
      </c>
      <c r="I23" s="58">
        <v>4</v>
      </c>
      <c r="J23" s="85">
        <f>I23*100/I25</f>
        <v>3.3333333333333335</v>
      </c>
    </row>
    <row r="24" spans="1:11" x14ac:dyDescent="0.25">
      <c r="A24" s="3" t="s">
        <v>31</v>
      </c>
      <c r="B24" s="3">
        <v>10</v>
      </c>
      <c r="C24" s="85">
        <f>B24*100/B25</f>
        <v>8.7719298245614041</v>
      </c>
      <c r="H24" s="3" t="s">
        <v>31</v>
      </c>
      <c r="I24" s="58">
        <v>10</v>
      </c>
      <c r="J24" s="85">
        <f>I24*100/I25</f>
        <v>8.3333333333333339</v>
      </c>
    </row>
    <row r="25" spans="1:11" x14ac:dyDescent="0.25">
      <c r="A25" s="87" t="s">
        <v>155</v>
      </c>
      <c r="B25" s="54">
        <f>SUM(B22:B24)</f>
        <v>114</v>
      </c>
      <c r="C25" s="88">
        <f>SUM(C22:C24)</f>
        <v>100</v>
      </c>
      <c r="H25" s="87" t="s">
        <v>155</v>
      </c>
      <c r="I25" s="86">
        <f>SUM(I22:I24)</f>
        <v>120</v>
      </c>
      <c r="J25" s="54"/>
    </row>
    <row r="26" spans="1:11" x14ac:dyDescent="0.25">
      <c r="A26" s="131" t="s">
        <v>158</v>
      </c>
      <c r="B26" s="132"/>
      <c r="C26" s="133"/>
      <c r="H26" s="131" t="s">
        <v>158</v>
      </c>
      <c r="I26" s="132"/>
      <c r="J26" s="133"/>
    </row>
    <row r="27" spans="1:11" x14ac:dyDescent="0.25">
      <c r="A27" s="58" t="s">
        <v>159</v>
      </c>
      <c r="B27" s="58">
        <v>1</v>
      </c>
      <c r="C27" s="58">
        <v>100</v>
      </c>
      <c r="H27" s="58" t="s">
        <v>159</v>
      </c>
      <c r="I27" s="58">
        <v>1</v>
      </c>
      <c r="J27" s="58">
        <v>100</v>
      </c>
    </row>
    <row r="28" spans="1:11" x14ac:dyDescent="0.25">
      <c r="A28" s="87" t="s">
        <v>160</v>
      </c>
      <c r="B28" s="86">
        <v>1</v>
      </c>
      <c r="C28" s="54"/>
      <c r="H28" s="87" t="s">
        <v>160</v>
      </c>
      <c r="I28" s="86">
        <v>1</v>
      </c>
      <c r="J28" s="54"/>
    </row>
  </sheetData>
  <mergeCells count="10">
    <mergeCell ref="A21:C21"/>
    <mergeCell ref="H21:J21"/>
    <mergeCell ref="A6:E6"/>
    <mergeCell ref="H6:L6"/>
    <mergeCell ref="A26:C26"/>
    <mergeCell ref="H26:J26"/>
    <mergeCell ref="E15:F15"/>
    <mergeCell ref="E11:F11"/>
    <mergeCell ref="E12:F12"/>
    <mergeCell ref="E13:F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08CA0-456C-4578-92E9-8FA2D19E8B0E}">
  <dimension ref="A1:N31"/>
  <sheetViews>
    <sheetView workbookViewId="0">
      <selection activeCell="A9" sqref="A9"/>
    </sheetView>
  </sheetViews>
  <sheetFormatPr defaultRowHeight="15" x14ac:dyDescent="0.25"/>
  <cols>
    <col min="1" max="1" width="24.7109375" customWidth="1"/>
    <col min="2" max="2" width="11.5703125" customWidth="1"/>
    <col min="3" max="3" width="12.5703125" customWidth="1"/>
  </cols>
  <sheetData>
    <row r="1" spans="1:14" ht="18.75" x14ac:dyDescent="0.3">
      <c r="A1" s="77" t="s">
        <v>173</v>
      </c>
      <c r="N1" s="33" t="s">
        <v>47</v>
      </c>
    </row>
    <row r="2" spans="1:14" x14ac:dyDescent="0.25">
      <c r="N2" t="s">
        <v>127</v>
      </c>
    </row>
    <row r="3" spans="1:14" x14ac:dyDescent="0.25">
      <c r="N3" t="s">
        <v>48</v>
      </c>
    </row>
    <row r="4" spans="1:14" x14ac:dyDescent="0.25">
      <c r="N4" t="s">
        <v>104</v>
      </c>
    </row>
    <row r="5" spans="1:14" x14ac:dyDescent="0.25">
      <c r="N5" t="s">
        <v>49</v>
      </c>
    </row>
    <row r="8" spans="1:14" x14ac:dyDescent="0.25">
      <c r="N8" t="s">
        <v>179</v>
      </c>
    </row>
    <row r="9" spans="1:14" x14ac:dyDescent="0.25">
      <c r="A9" t="s">
        <v>161</v>
      </c>
    </row>
    <row r="11" spans="1:14" x14ac:dyDescent="0.25">
      <c r="A11" s="79" t="s">
        <v>162</v>
      </c>
      <c r="B11" s="79" t="s">
        <v>145</v>
      </c>
      <c r="C11" s="79" t="s">
        <v>147</v>
      </c>
    </row>
    <row r="12" spans="1:14" x14ac:dyDescent="0.25">
      <c r="A12" s="80" t="s">
        <v>163</v>
      </c>
      <c r="B12" s="81">
        <v>800</v>
      </c>
      <c r="C12" s="84">
        <f>B12*100/B15</f>
        <v>93.023255813953483</v>
      </c>
      <c r="D12" t="s">
        <v>148</v>
      </c>
    </row>
    <row r="13" spans="1:14" x14ac:dyDescent="0.25">
      <c r="A13" s="80" t="s">
        <v>164</v>
      </c>
      <c r="B13" s="81">
        <v>50</v>
      </c>
      <c r="C13" s="84">
        <f>B13*100/B15</f>
        <v>5.8139534883720927</v>
      </c>
    </row>
    <row r="14" spans="1:14" x14ac:dyDescent="0.25">
      <c r="A14" s="80" t="s">
        <v>165</v>
      </c>
      <c r="B14" s="81">
        <v>10</v>
      </c>
      <c r="C14" s="84">
        <f>B14*100/B15</f>
        <v>1.1627906976744187</v>
      </c>
    </row>
    <row r="15" spans="1:14" x14ac:dyDescent="0.25">
      <c r="A15" s="82" t="s">
        <v>3</v>
      </c>
      <c r="B15" s="83">
        <f>SUM(B12:B14)</f>
        <v>860</v>
      </c>
      <c r="C15" s="83">
        <f>SUM(C12:C14)</f>
        <v>100</v>
      </c>
    </row>
    <row r="20" spans="1:4" x14ac:dyDescent="0.25">
      <c r="C20" t="s">
        <v>166</v>
      </c>
    </row>
    <row r="22" spans="1:4" x14ac:dyDescent="0.25">
      <c r="A22" s="32" t="s">
        <v>167</v>
      </c>
      <c r="B22" s="32" t="s">
        <v>154</v>
      </c>
      <c r="C22" s="32" t="s">
        <v>147</v>
      </c>
    </row>
    <row r="23" spans="1:4" x14ac:dyDescent="0.25">
      <c r="A23" s="131" t="s">
        <v>163</v>
      </c>
      <c r="B23" s="132"/>
      <c r="C23" s="133"/>
    </row>
    <row r="24" spans="1:4" x14ac:dyDescent="0.25">
      <c r="A24" s="3" t="s">
        <v>168</v>
      </c>
      <c r="B24" s="58">
        <v>700</v>
      </c>
      <c r="C24" s="85">
        <f>B24*100/B27</f>
        <v>87.5</v>
      </c>
      <c r="D24" t="s">
        <v>148</v>
      </c>
    </row>
    <row r="25" spans="1:4" x14ac:dyDescent="0.25">
      <c r="A25" s="3" t="s">
        <v>169</v>
      </c>
      <c r="B25" s="58">
        <v>50</v>
      </c>
      <c r="C25" s="85">
        <f>B25*100/B27</f>
        <v>6.25</v>
      </c>
    </row>
    <row r="26" spans="1:4" x14ac:dyDescent="0.25">
      <c r="A26" s="3" t="s">
        <v>170</v>
      </c>
      <c r="B26" s="58">
        <v>50</v>
      </c>
      <c r="C26" s="85">
        <f>B26*100/B27</f>
        <v>6.25</v>
      </c>
    </row>
    <row r="27" spans="1:4" x14ac:dyDescent="0.25">
      <c r="A27" s="87" t="s">
        <v>155</v>
      </c>
      <c r="B27" s="54">
        <f>SUM(B24:B26)</f>
        <v>800</v>
      </c>
      <c r="C27" s="88">
        <f>SUM(C24:C26)</f>
        <v>100</v>
      </c>
    </row>
    <row r="28" spans="1:4" x14ac:dyDescent="0.25">
      <c r="A28" s="131" t="s">
        <v>164</v>
      </c>
      <c r="B28" s="132"/>
      <c r="C28" s="133"/>
    </row>
    <row r="29" spans="1:4" x14ac:dyDescent="0.25">
      <c r="A29" s="38" t="s">
        <v>171</v>
      </c>
      <c r="B29" s="58">
        <v>20</v>
      </c>
      <c r="C29" s="85">
        <f>B29*100/B31</f>
        <v>40</v>
      </c>
    </row>
    <row r="30" spans="1:4" x14ac:dyDescent="0.25">
      <c r="A30" s="38" t="s">
        <v>172</v>
      </c>
      <c r="B30" s="58">
        <v>30</v>
      </c>
      <c r="C30" s="85">
        <f>B30*100/B31</f>
        <v>60</v>
      </c>
    </row>
    <row r="31" spans="1:4" x14ac:dyDescent="0.25">
      <c r="A31" s="87" t="s">
        <v>160</v>
      </c>
      <c r="B31" s="86">
        <v>50</v>
      </c>
      <c r="C31" s="54"/>
    </row>
  </sheetData>
  <mergeCells count="2">
    <mergeCell ref="A23:C23"/>
    <mergeCell ref="A28:C2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298AA-06CE-4B53-BD8E-EA2E2EED3A13}">
  <dimension ref="A1:N45"/>
  <sheetViews>
    <sheetView zoomScaleNormal="100" workbookViewId="0"/>
  </sheetViews>
  <sheetFormatPr defaultRowHeight="15" x14ac:dyDescent="0.25"/>
  <cols>
    <col min="1" max="1" width="16.140625" customWidth="1"/>
  </cols>
  <sheetData>
    <row r="1" spans="1:14" ht="18.75" x14ac:dyDescent="0.3">
      <c r="A1" s="77" t="s">
        <v>174</v>
      </c>
      <c r="B1" s="8"/>
      <c r="C1" s="8"/>
      <c r="D1" s="8"/>
      <c r="N1" s="33" t="s">
        <v>47</v>
      </c>
    </row>
    <row r="2" spans="1:14" x14ac:dyDescent="0.25">
      <c r="N2" t="s">
        <v>127</v>
      </c>
    </row>
    <row r="3" spans="1:14" x14ac:dyDescent="0.25">
      <c r="A3" t="s">
        <v>175</v>
      </c>
      <c r="N3" t="s">
        <v>48</v>
      </c>
    </row>
    <row r="4" spans="1:14" x14ac:dyDescent="0.25">
      <c r="N4" t="s">
        <v>104</v>
      </c>
    </row>
    <row r="5" spans="1:14" x14ac:dyDescent="0.25">
      <c r="G5" s="58" t="s">
        <v>176</v>
      </c>
      <c r="H5" t="s">
        <v>177</v>
      </c>
      <c r="N5" t="s">
        <v>49</v>
      </c>
    </row>
    <row r="6" spans="1:14" x14ac:dyDescent="0.25">
      <c r="G6" s="3"/>
    </row>
    <row r="7" spans="1:14" x14ac:dyDescent="0.25">
      <c r="G7" s="3"/>
    </row>
    <row r="8" spans="1:14" x14ac:dyDescent="0.25">
      <c r="G8" s="3"/>
      <c r="N8" t="s">
        <v>180</v>
      </c>
    </row>
    <row r="9" spans="1:14" x14ac:dyDescent="0.25">
      <c r="G9" s="3"/>
    </row>
    <row r="10" spans="1:14" x14ac:dyDescent="0.25">
      <c r="G10" s="3"/>
    </row>
    <row r="11" spans="1:14" x14ac:dyDescent="0.25">
      <c r="G11" s="3"/>
    </row>
    <row r="12" spans="1:14" x14ac:dyDescent="0.25">
      <c r="G12" s="3"/>
    </row>
    <row r="13" spans="1:14" x14ac:dyDescent="0.25">
      <c r="G13" s="3"/>
    </row>
    <row r="14" spans="1:14" x14ac:dyDescent="0.25">
      <c r="G14" s="3"/>
    </row>
    <row r="15" spans="1:14" x14ac:dyDescent="0.25">
      <c r="G15" s="3"/>
    </row>
    <row r="16" spans="1:14" x14ac:dyDescent="0.25">
      <c r="G16" s="3"/>
    </row>
    <row r="17" spans="7:7" x14ac:dyDescent="0.25">
      <c r="G17" s="3"/>
    </row>
    <row r="18" spans="7:7" x14ac:dyDescent="0.25">
      <c r="G18" s="3"/>
    </row>
    <row r="19" spans="7:7" x14ac:dyDescent="0.25">
      <c r="G19" s="3"/>
    </row>
    <row r="20" spans="7:7" x14ac:dyDescent="0.25">
      <c r="G20" s="3"/>
    </row>
    <row r="21" spans="7:7" x14ac:dyDescent="0.25">
      <c r="G21" s="3"/>
    </row>
    <row r="22" spans="7:7" x14ac:dyDescent="0.25">
      <c r="G22" s="3"/>
    </row>
    <row r="23" spans="7:7" x14ac:dyDescent="0.25">
      <c r="G23" s="3"/>
    </row>
    <row r="24" spans="7:7" x14ac:dyDescent="0.25">
      <c r="G24" s="3"/>
    </row>
    <row r="25" spans="7:7" x14ac:dyDescent="0.25">
      <c r="G25" s="3"/>
    </row>
    <row r="26" spans="7:7" x14ac:dyDescent="0.25">
      <c r="G26" s="3"/>
    </row>
    <row r="27" spans="7:7" x14ac:dyDescent="0.25">
      <c r="G27" s="3"/>
    </row>
    <row r="28" spans="7:7" x14ac:dyDescent="0.25">
      <c r="G28" s="3"/>
    </row>
    <row r="29" spans="7:7" x14ac:dyDescent="0.25">
      <c r="G29" s="3"/>
    </row>
    <row r="30" spans="7:7" x14ac:dyDescent="0.25">
      <c r="G30" s="3"/>
    </row>
    <row r="31" spans="7:7" x14ac:dyDescent="0.25">
      <c r="G31" s="3"/>
    </row>
    <row r="32" spans="7:7" x14ac:dyDescent="0.25">
      <c r="G32" s="3"/>
    </row>
    <row r="33" spans="7:7" x14ac:dyDescent="0.25">
      <c r="G33" s="3"/>
    </row>
    <row r="34" spans="7:7" x14ac:dyDescent="0.25">
      <c r="G34" s="3"/>
    </row>
    <row r="35" spans="7:7" x14ac:dyDescent="0.25">
      <c r="G35" s="3"/>
    </row>
    <row r="36" spans="7:7" x14ac:dyDescent="0.25">
      <c r="G36" s="3"/>
    </row>
    <row r="37" spans="7:7" x14ac:dyDescent="0.25">
      <c r="G37" s="3"/>
    </row>
    <row r="38" spans="7:7" x14ac:dyDescent="0.25">
      <c r="G38" s="3"/>
    </row>
    <row r="39" spans="7:7" x14ac:dyDescent="0.25">
      <c r="G39" s="3"/>
    </row>
    <row r="40" spans="7:7" x14ac:dyDescent="0.25">
      <c r="G40" s="3"/>
    </row>
    <row r="41" spans="7:7" x14ac:dyDescent="0.25">
      <c r="G41" s="3"/>
    </row>
    <row r="42" spans="7:7" x14ac:dyDescent="0.25">
      <c r="G42" s="3"/>
    </row>
    <row r="43" spans="7:7" x14ac:dyDescent="0.25">
      <c r="G43" s="3"/>
    </row>
    <row r="44" spans="7:7" x14ac:dyDescent="0.25">
      <c r="G44" s="3"/>
    </row>
    <row r="45" spans="7:7" x14ac:dyDescent="0.25">
      <c r="G45" s="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55E70-99BD-4846-B5D0-5ABFA5741570}">
  <dimension ref="A1:F30"/>
  <sheetViews>
    <sheetView workbookViewId="0">
      <selection activeCell="I12" sqref="I12"/>
    </sheetView>
  </sheetViews>
  <sheetFormatPr defaultRowHeight="15" x14ac:dyDescent="0.25"/>
  <cols>
    <col min="1" max="1" width="22.5703125" customWidth="1"/>
    <col min="2" max="2" width="23.28515625" customWidth="1"/>
    <col min="3" max="3" width="19.5703125" customWidth="1"/>
  </cols>
  <sheetData>
    <row r="1" spans="1:6" ht="18.75" x14ac:dyDescent="0.3">
      <c r="A1" s="77" t="s">
        <v>182</v>
      </c>
      <c r="C1" s="62" t="s">
        <v>183</v>
      </c>
    </row>
    <row r="4" spans="1:6" x14ac:dyDescent="0.25">
      <c r="A4" s="135" t="s">
        <v>13</v>
      </c>
      <c r="B4" s="135"/>
      <c r="C4" s="135"/>
      <c r="D4" s="8"/>
      <c r="E4" s="8" t="s">
        <v>22</v>
      </c>
      <c r="F4" t="s">
        <v>24</v>
      </c>
    </row>
    <row r="5" spans="1:6" ht="30" x14ac:dyDescent="0.25">
      <c r="A5" s="9" t="s">
        <v>14</v>
      </c>
      <c r="B5" s="10" t="s">
        <v>25</v>
      </c>
      <c r="C5" s="11" t="s">
        <v>2</v>
      </c>
      <c r="D5" s="8"/>
      <c r="E5" s="8"/>
    </row>
    <row r="6" spans="1:6" x14ac:dyDescent="0.25">
      <c r="A6" s="12" t="s">
        <v>6</v>
      </c>
      <c r="B6" s="13" t="s">
        <v>6</v>
      </c>
      <c r="C6" s="14">
        <v>50</v>
      </c>
      <c r="D6" s="8"/>
      <c r="E6" s="8"/>
    </row>
    <row r="7" spans="1:6" x14ac:dyDescent="0.25">
      <c r="A7" s="12" t="s">
        <v>6</v>
      </c>
      <c r="B7" s="13" t="s">
        <v>8</v>
      </c>
      <c r="C7" s="14">
        <v>67</v>
      </c>
      <c r="D7" s="8"/>
      <c r="E7" s="8"/>
    </row>
    <row r="8" spans="1:6" x14ac:dyDescent="0.25">
      <c r="A8" s="12" t="s">
        <v>6</v>
      </c>
      <c r="B8" s="13" t="s">
        <v>40</v>
      </c>
      <c r="C8" s="14">
        <v>50</v>
      </c>
      <c r="D8" s="8"/>
      <c r="E8" s="8"/>
    </row>
    <row r="9" spans="1:6" x14ac:dyDescent="0.25">
      <c r="A9" s="15" t="s">
        <v>26</v>
      </c>
      <c r="B9" s="15"/>
      <c r="C9" s="16">
        <f>SUM(C6:C7)</f>
        <v>117</v>
      </c>
      <c r="D9" s="8"/>
      <c r="E9" s="8"/>
    </row>
    <row r="10" spans="1:6" x14ac:dyDescent="0.25">
      <c r="A10" s="12" t="s">
        <v>15</v>
      </c>
      <c r="B10" s="12" t="s">
        <v>41</v>
      </c>
      <c r="C10" s="14">
        <v>1</v>
      </c>
      <c r="D10" s="8"/>
      <c r="E10" s="8"/>
    </row>
    <row r="11" spans="1:6" x14ac:dyDescent="0.25">
      <c r="A11" s="12"/>
      <c r="B11" s="12" t="s">
        <v>7</v>
      </c>
      <c r="C11" s="14"/>
      <c r="D11" s="8"/>
      <c r="E11" s="8"/>
    </row>
    <row r="12" spans="1:6" x14ac:dyDescent="0.25">
      <c r="A12" s="12"/>
      <c r="B12" s="12" t="s">
        <v>9</v>
      </c>
      <c r="C12" s="14">
        <v>2</v>
      </c>
      <c r="D12" s="8"/>
      <c r="E12" s="8"/>
    </row>
    <row r="13" spans="1:6" x14ac:dyDescent="0.25">
      <c r="A13" s="12"/>
      <c r="B13" s="12" t="s">
        <v>20</v>
      </c>
      <c r="C13" s="14"/>
      <c r="D13" s="8"/>
      <c r="E13" s="8"/>
    </row>
    <row r="14" spans="1:6" x14ac:dyDescent="0.25">
      <c r="A14" s="15" t="s">
        <v>42</v>
      </c>
      <c r="B14" s="12"/>
      <c r="C14" s="14">
        <v>3</v>
      </c>
      <c r="D14" s="8"/>
      <c r="E14" s="8"/>
    </row>
    <row r="15" spans="1:6" x14ac:dyDescent="0.25">
      <c r="A15" s="9" t="s">
        <v>16</v>
      </c>
      <c r="B15" s="12" t="s">
        <v>41</v>
      </c>
      <c r="C15" s="14">
        <v>7</v>
      </c>
      <c r="D15" s="8"/>
      <c r="E15" s="8"/>
    </row>
    <row r="16" spans="1:6" x14ac:dyDescent="0.25">
      <c r="A16" s="9"/>
      <c r="B16" s="12" t="s">
        <v>7</v>
      </c>
      <c r="C16" s="14">
        <v>3</v>
      </c>
      <c r="D16" s="8"/>
      <c r="E16" s="8"/>
    </row>
    <row r="17" spans="1:5" x14ac:dyDescent="0.25">
      <c r="A17" s="9"/>
      <c r="B17" s="12" t="s">
        <v>9</v>
      </c>
      <c r="C17" s="14">
        <v>2</v>
      </c>
      <c r="D17" s="8"/>
      <c r="E17" s="8"/>
    </row>
    <row r="18" spans="1:5" x14ac:dyDescent="0.25">
      <c r="A18" s="9"/>
      <c r="B18" s="12" t="s">
        <v>20</v>
      </c>
      <c r="C18" s="14">
        <v>2</v>
      </c>
      <c r="D18" s="8"/>
      <c r="E18" s="8"/>
    </row>
    <row r="19" spans="1:5" x14ac:dyDescent="0.25">
      <c r="A19" s="31" t="s">
        <v>43</v>
      </c>
      <c r="B19" s="12"/>
      <c r="C19" s="14">
        <v>14</v>
      </c>
      <c r="D19" s="8"/>
      <c r="E19" s="8"/>
    </row>
    <row r="20" spans="1:5" x14ac:dyDescent="0.25">
      <c r="A20" s="12" t="s">
        <v>17</v>
      </c>
      <c r="B20" s="12" t="s">
        <v>41</v>
      </c>
      <c r="C20" s="14">
        <v>2</v>
      </c>
      <c r="D20" s="8"/>
      <c r="E20" s="8"/>
    </row>
    <row r="21" spans="1:5" x14ac:dyDescent="0.25">
      <c r="A21" s="12"/>
      <c r="B21" s="12" t="s">
        <v>7</v>
      </c>
      <c r="C21" s="14"/>
      <c r="D21" s="8"/>
      <c r="E21" s="8"/>
    </row>
    <row r="22" spans="1:5" x14ac:dyDescent="0.25">
      <c r="A22" s="12"/>
      <c r="B22" s="12" t="s">
        <v>9</v>
      </c>
      <c r="C22" s="14"/>
      <c r="D22" s="8"/>
      <c r="E22" s="8"/>
    </row>
    <row r="23" spans="1:5" x14ac:dyDescent="0.25">
      <c r="A23" s="12"/>
      <c r="B23" s="12" t="s">
        <v>20</v>
      </c>
      <c r="C23" s="14">
        <v>6</v>
      </c>
      <c r="D23" s="8"/>
      <c r="E23" s="8"/>
    </row>
    <row r="24" spans="1:5" x14ac:dyDescent="0.25">
      <c r="A24" s="15" t="s">
        <v>44</v>
      </c>
      <c r="B24" s="12"/>
      <c r="C24" s="14">
        <v>8</v>
      </c>
      <c r="D24" s="8"/>
      <c r="E24" s="8"/>
    </row>
    <row r="25" spans="1:5" x14ac:dyDescent="0.25">
      <c r="A25" s="12" t="s">
        <v>18</v>
      </c>
      <c r="B25" s="12" t="s">
        <v>41</v>
      </c>
      <c r="C25" s="14">
        <v>1</v>
      </c>
      <c r="D25" s="8"/>
      <c r="E25" s="8"/>
    </row>
    <row r="26" spans="1:5" x14ac:dyDescent="0.25">
      <c r="A26" s="12"/>
      <c r="B26" s="12" t="s">
        <v>7</v>
      </c>
      <c r="C26" s="14"/>
      <c r="D26" s="8"/>
      <c r="E26" s="8"/>
    </row>
    <row r="27" spans="1:5" x14ac:dyDescent="0.25">
      <c r="A27" s="12"/>
      <c r="B27" s="12" t="s">
        <v>9</v>
      </c>
      <c r="C27" s="14"/>
      <c r="D27" s="8"/>
      <c r="E27" s="8"/>
    </row>
    <row r="28" spans="1:5" x14ac:dyDescent="0.25">
      <c r="A28" s="12"/>
      <c r="B28" s="12" t="s">
        <v>20</v>
      </c>
      <c r="C28" s="14"/>
      <c r="D28" s="8"/>
      <c r="E28" s="8"/>
    </row>
    <row r="29" spans="1:5" x14ac:dyDescent="0.25">
      <c r="A29" s="15" t="s">
        <v>45</v>
      </c>
      <c r="B29" s="12"/>
      <c r="C29" s="14">
        <v>1</v>
      </c>
      <c r="D29" s="8"/>
      <c r="E29" s="8"/>
    </row>
    <row r="30" spans="1:5" x14ac:dyDescent="0.25">
      <c r="A30" s="12"/>
      <c r="B30" s="12"/>
      <c r="C30" s="14"/>
      <c r="D30" s="8"/>
      <c r="E30" s="8"/>
    </row>
  </sheetData>
  <mergeCells count="1">
    <mergeCell ref="A4:C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2DA9C-B940-4276-AB48-5B361BFD8958}">
  <dimension ref="A1:K45"/>
  <sheetViews>
    <sheetView workbookViewId="0">
      <selection activeCell="B1" sqref="B1"/>
    </sheetView>
  </sheetViews>
  <sheetFormatPr defaultRowHeight="15" x14ac:dyDescent="0.25"/>
  <cols>
    <col min="1" max="1" width="28" customWidth="1"/>
    <col min="2" max="2" width="15.5703125" customWidth="1"/>
    <col min="3" max="3" width="12.7109375" customWidth="1"/>
    <col min="6" max="6" width="22.28515625" customWidth="1"/>
    <col min="7" max="7" width="13.5703125" customWidth="1"/>
    <col min="8" max="8" width="15.140625" customWidth="1"/>
  </cols>
  <sheetData>
    <row r="1" spans="1:11" ht="18.75" x14ac:dyDescent="0.3">
      <c r="A1" s="89" t="s">
        <v>181</v>
      </c>
      <c r="B1" s="6" t="s">
        <v>183</v>
      </c>
      <c r="C1" s="1"/>
    </row>
    <row r="2" spans="1:11" x14ac:dyDescent="0.25">
      <c r="C2" s="1"/>
    </row>
    <row r="3" spans="1:11" x14ac:dyDescent="0.25">
      <c r="A3" t="s">
        <v>184</v>
      </c>
      <c r="C3" s="1"/>
    </row>
    <row r="4" spans="1:11" x14ac:dyDescent="0.25">
      <c r="C4" s="1"/>
    </row>
    <row r="5" spans="1:11" ht="15.75" customHeight="1" x14ac:dyDescent="0.3">
      <c r="A5" s="90" t="s">
        <v>185</v>
      </c>
      <c r="B5" s="90"/>
      <c r="C5" s="95"/>
      <c r="D5" s="95"/>
      <c r="E5" s="95"/>
      <c r="F5" s="96" t="s">
        <v>186</v>
      </c>
      <c r="G5" s="97"/>
      <c r="H5" s="97"/>
      <c r="I5" s="98"/>
      <c r="J5" s="98"/>
      <c r="K5" s="98"/>
    </row>
    <row r="7" spans="1:11" x14ac:dyDescent="0.25">
      <c r="A7" s="94" t="s">
        <v>60</v>
      </c>
      <c r="B7" s="92" t="s">
        <v>2</v>
      </c>
      <c r="C7" s="92" t="s">
        <v>147</v>
      </c>
      <c r="F7" s="94" t="s">
        <v>62</v>
      </c>
      <c r="G7" s="92" t="s">
        <v>2</v>
      </c>
      <c r="H7" s="92" t="s">
        <v>147</v>
      </c>
    </row>
    <row r="8" spans="1:11" x14ac:dyDescent="0.25">
      <c r="A8" s="91" t="s">
        <v>191</v>
      </c>
      <c r="B8" s="81">
        <v>108</v>
      </c>
      <c r="C8" s="81"/>
      <c r="F8" s="91" t="s">
        <v>187</v>
      </c>
      <c r="G8" s="81">
        <v>108</v>
      </c>
      <c r="H8" s="84">
        <f>G8*100/G13</f>
        <v>55.958549222797927</v>
      </c>
    </row>
    <row r="9" spans="1:11" x14ac:dyDescent="0.25">
      <c r="A9" s="91" t="s">
        <v>192</v>
      </c>
      <c r="B9" s="81"/>
      <c r="C9" s="81"/>
      <c r="F9" s="91" t="s">
        <v>188</v>
      </c>
      <c r="G9" s="81">
        <v>72</v>
      </c>
      <c r="H9" s="84">
        <f>G9*100/G13</f>
        <v>37.305699481865283</v>
      </c>
    </row>
    <row r="10" spans="1:11" x14ac:dyDescent="0.25">
      <c r="A10" s="91" t="s">
        <v>193</v>
      </c>
      <c r="B10" s="81"/>
      <c r="C10" s="81"/>
      <c r="F10" s="91" t="s">
        <v>189</v>
      </c>
      <c r="G10" s="81">
        <v>0</v>
      </c>
      <c r="H10" s="81">
        <v>0</v>
      </c>
    </row>
    <row r="11" spans="1:11" x14ac:dyDescent="0.25">
      <c r="A11" s="91" t="s">
        <v>194</v>
      </c>
      <c r="B11" s="81">
        <v>0</v>
      </c>
      <c r="C11" s="81"/>
      <c r="F11" s="91" t="s">
        <v>190</v>
      </c>
      <c r="G11" s="81">
        <v>0</v>
      </c>
      <c r="H11" s="81">
        <v>0</v>
      </c>
    </row>
    <row r="12" spans="1:11" x14ac:dyDescent="0.25">
      <c r="A12" s="91"/>
      <c r="B12" s="81">
        <v>0</v>
      </c>
      <c r="C12" s="81"/>
      <c r="F12" s="91" t="s">
        <v>195</v>
      </c>
      <c r="G12" s="81">
        <v>10</v>
      </c>
      <c r="H12" s="84">
        <f>G12*100/G13</f>
        <v>5.1813471502590671</v>
      </c>
    </row>
    <row r="13" spans="1:11" x14ac:dyDescent="0.25">
      <c r="A13" s="93" t="s">
        <v>3</v>
      </c>
      <c r="B13" s="83">
        <v>193</v>
      </c>
      <c r="C13" s="83"/>
      <c r="F13" s="93" t="s">
        <v>3</v>
      </c>
      <c r="G13" s="83">
        <v>193</v>
      </c>
      <c r="H13" s="99">
        <f>SUM(H8:H12)</f>
        <v>98.445595854922274</v>
      </c>
    </row>
    <row r="15" spans="1:11" x14ac:dyDescent="0.25">
      <c r="C15" s="1"/>
    </row>
    <row r="16" spans="1:11" x14ac:dyDescent="0.25">
      <c r="C16" s="1"/>
    </row>
    <row r="17" spans="1:8" x14ac:dyDescent="0.25">
      <c r="F17" s="32" t="s">
        <v>74</v>
      </c>
      <c r="G17" s="32" t="s">
        <v>154</v>
      </c>
      <c r="H17" s="32" t="s">
        <v>147</v>
      </c>
    </row>
    <row r="18" spans="1:8" x14ac:dyDescent="0.25">
      <c r="A18" s="6" t="s">
        <v>196</v>
      </c>
      <c r="F18" s="127" t="s">
        <v>187</v>
      </c>
      <c r="G18" s="128"/>
      <c r="H18" s="129"/>
    </row>
    <row r="19" spans="1:8" x14ac:dyDescent="0.25">
      <c r="F19" s="3" t="s">
        <v>153</v>
      </c>
      <c r="G19" s="58">
        <v>106</v>
      </c>
      <c r="H19" s="85">
        <f>G19*100/G22</f>
        <v>98.148148148148152</v>
      </c>
    </row>
    <row r="20" spans="1:8" x14ac:dyDescent="0.25">
      <c r="F20" s="3" t="s">
        <v>105</v>
      </c>
      <c r="G20" s="58">
        <v>2</v>
      </c>
      <c r="H20" s="85">
        <f>G20*100/G22</f>
        <v>1.8518518518518519</v>
      </c>
    </row>
    <row r="21" spans="1:8" x14ac:dyDescent="0.25">
      <c r="F21" s="3"/>
      <c r="G21" s="58"/>
      <c r="H21" s="85">
        <f>G21*100/G22</f>
        <v>0</v>
      </c>
    </row>
    <row r="22" spans="1:8" x14ac:dyDescent="0.25">
      <c r="F22" s="87" t="s">
        <v>155</v>
      </c>
      <c r="G22" s="86">
        <f>SUM(G19:G21)</f>
        <v>108</v>
      </c>
      <c r="H22" s="54"/>
    </row>
    <row r="23" spans="1:8" x14ac:dyDescent="0.25">
      <c r="F23" s="131" t="s">
        <v>188</v>
      </c>
      <c r="G23" s="132"/>
      <c r="H23" s="133"/>
    </row>
    <row r="24" spans="1:8" x14ac:dyDescent="0.25">
      <c r="F24" s="58" t="s">
        <v>159</v>
      </c>
      <c r="G24" s="58">
        <v>72</v>
      </c>
      <c r="H24" s="58">
        <v>100</v>
      </c>
    </row>
    <row r="25" spans="1:8" x14ac:dyDescent="0.25">
      <c r="F25" s="87" t="s">
        <v>160</v>
      </c>
      <c r="G25" s="86">
        <f>G24</f>
        <v>72</v>
      </c>
      <c r="H25" s="54"/>
    </row>
    <row r="44" spans="3:3" x14ac:dyDescent="0.25">
      <c r="C44" s="1"/>
    </row>
    <row r="45" spans="3:3" x14ac:dyDescent="0.25">
      <c r="C45" s="1"/>
    </row>
  </sheetData>
  <mergeCells count="2">
    <mergeCell ref="F18:H18"/>
    <mergeCell ref="F23:H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Остаток ( ОБЩИЙ)</vt:lpstr>
      <vt:lpstr>1 вкладка</vt:lpstr>
      <vt:lpstr>2 вкладка</vt:lpstr>
      <vt:lpstr>3 вкладка</vt:lpstr>
      <vt:lpstr>4 вкладка</vt:lpstr>
      <vt:lpstr>5 вкладка</vt:lpstr>
      <vt:lpstr>6 вкладка</vt:lpstr>
      <vt:lpstr>7 вкладка</vt:lpstr>
    </vt:vector>
  </TitlesOfParts>
  <Company>AMKR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Lavrenko, Natalia N</dc:creator>
  <cp:lastModifiedBy>Levchenko, Eduard A</cp:lastModifiedBy>
  <dcterms:created xsi:type="dcterms:W3CDTF">2023-01-11T12:36:56Z</dcterms:created>
  <dcterms:modified xsi:type="dcterms:W3CDTF">2023-07-19T13:39:46Z</dcterms:modified>
</cp:coreProperties>
</file>