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8_{1D565264-4659-4B4C-BA2D-EF373FB978B4}" xr6:coauthVersionLast="47" xr6:coauthVersionMax="47" xr10:uidLastSave="{00000000-0000-0000-0000-000000000000}"/>
  <bookViews>
    <workbookView xWindow="-120" yWindow="-120" windowWidth="29040" windowHeight="15840" activeTab="7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D48" i="9"/>
  <c r="C48" i="9"/>
  <c r="B48" i="9"/>
  <c r="D45" i="9"/>
  <c r="C45" i="9"/>
  <c r="B45" i="9"/>
  <c r="D42" i="9"/>
  <c r="C42" i="9"/>
  <c r="C36" i="9"/>
  <c r="B42" i="9"/>
  <c r="D36" i="9"/>
  <c r="B36" i="9"/>
  <c r="C33" i="9"/>
  <c r="D33" i="9"/>
  <c r="B33" i="9"/>
  <c r="C63" i="9"/>
  <c r="B16" i="9"/>
  <c r="D16" i="9"/>
  <c r="C62" i="9"/>
  <c r="B15" i="9"/>
  <c r="D15" i="9"/>
  <c r="C61" i="9"/>
  <c r="B14" i="9"/>
  <c r="D14" i="9"/>
  <c r="C60" i="9"/>
  <c r="B13" i="9"/>
  <c r="D13" i="9"/>
  <c r="C59" i="9"/>
  <c r="B12" i="9"/>
  <c r="D12" i="9"/>
  <c r="C58" i="9"/>
  <c r="B11" i="9"/>
  <c r="D11" i="9"/>
  <c r="I57" i="9"/>
  <c r="C57" i="9"/>
  <c r="B10" i="9"/>
  <c r="D10" i="9"/>
  <c r="I56" i="9"/>
  <c r="C56" i="9"/>
  <c r="B9" i="9"/>
  <c r="D9" i="9"/>
  <c r="I55" i="9"/>
  <c r="C55" i="9"/>
  <c r="B8" i="9"/>
  <c r="D8" i="9"/>
  <c r="I54" i="9"/>
  <c r="C54" i="9"/>
  <c r="B7" i="9"/>
  <c r="D7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  <c r="D17" i="9"/>
  <c r="B49" i="9"/>
  <c r="C49" i="9"/>
</calcChain>
</file>

<file path=xl/comments1.xml><?xml version="1.0" encoding="utf-8"?>
<comments xmlns="http://schemas.openxmlformats.org/spreadsheetml/2006/main">
  <authors>
    <author>Shuba, Irina V</author>
    <author>Gubarenko, Lyudmila V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Gubarenko, Lyudmila V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>
  <authors>
    <author>Gubarenko, Lyudmila V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Gubarenko, Lyudmila V</author>
  </authors>
  <commentLis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>
  <authors>
    <author>Gubarenko, Lyudmila V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<sst xmlns="http://schemas.openxmlformats.org/spreadsheetml/2006/main" count="591" uniqueCount="329">
  <si>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</si>
  <si>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</si>
  <si>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</si>
  <si>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</si>
  <si>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</si>
  <si>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</si>
  <si>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</si>
  <si>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</si>
  <si>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</si>
  <si>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</si>
  <si>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</si>
  <si>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</si>
  <si>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</si>
  <si>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</si>
  <si>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</si>
  <si>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</si>
  <si>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</si>
  <si>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</si>
  <si>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</si>
  <si>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</si>
  <si>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</si>
  <si>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</si>
  <si>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</si>
  <si>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</si>
  <si>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</si>
  <si>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</si>
  <si>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</si>
  <si>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</si>
  <si>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</si>
  <si>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</si>
  <si>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</si>
  <si>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</si>
  <si>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</si>
  <si>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</si>
  <si>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</si>
  <si>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</si>
  <si>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</si>
  <si>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</si>
  <si>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</si>
  <si>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</si>
  <si>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</si>
  <si>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</si>
  <si>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</si>
  <si>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</si>
  <si>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</si>
  <si>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</si>
  <si>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</si>
  <si>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</si>
  <si>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</si>
  <si>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</si>
  <si>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</si>
  <si>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</si>
  <si>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</si>
  <si>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</si>
  <si>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</si>
  <si>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</si>
  <si>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</si>
  <si>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</si>
  <si>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</si>
  <si>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</si>
  <si>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</si>
  <si>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</si>
  <si>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</si>
  <si>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</si>
  <si>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</si>
  <si>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</si>
  <si>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</si>
  <si>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</si>
  <si>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</si>
  <si>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</si>
  <si>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</si>
  <si>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</si>
  <si>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</si>
  <si>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</si>
  <si>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</si>
  <si>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</si>
  <si>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</si>
  <si>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</si>
  <si>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</si>
  <si>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</si>
  <si>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</si>
  <si>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</si>
  <si>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</si>
  <si>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</si>
  <si>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</si>
  <si>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</si>
  <si>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</si>
  <si>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</si>
  <si>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</si>
  <si>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</si>
  <si>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</si>
  <si>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</si>
  <si>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</si>
  <si>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</si>
  <si>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</si>
  <si>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</si>
  <si>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</si>
  <si>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</si>
  <si>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</si>
  <si>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</si>
  <si>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</si>
  <si>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</si>
  <si>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</si>
  <si>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</si>
  <si>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</si>
  <si>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</si>
  <si>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</si>
  <si>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</si>
  <si>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</si>
  <si>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</si>
  <si>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</si>
  <si>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</si>
  <si>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</si>
  <si>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</si>
  <si>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</si>
  <si>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</si>
  <si>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</si>
  <si>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</si>
  <si>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</si>
  <si>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</si>
  <si>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</si>
  <si>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</si>
  <si>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</si>
  <si>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</si>
  <si>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</si>
  <si>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</si>
  <si>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</si>
  <si>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</si>
  <si>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</si>
  <si>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</si>
  <si>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</si>
  <si>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</si>
  <si>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</si>
  <si>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</si>
  <si>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</si>
  <si>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</si>
  <si>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</si>
  <si>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</si>
  <si>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</si>
  <si>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</si>
  <si>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</si>
  <si>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</si>
  <si>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</si>
  <si>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</si>
  <si>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</si>
  <si>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</si>
  <si>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</si>
  <si>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</si>
  <si>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</si>
  <si>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</si>
  <si>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</si>
  <si>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</si>
  <si>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</si>
  <si>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</si>
  <si>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</si>
  <si>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</si>
  <si>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</si>
  <si>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</si>
  <si>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</si>
  <si>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</si>
  <si>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</si>
  <si>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</si>
  <si>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</si>
  <si>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</si>
  <si>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</si>
  <si>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</si>
  <si>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</si>
  <si>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</si>
  <si>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</si>
  <si>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</si>
  <si>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</si>
  <si>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</si>
  <si>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</si>
  <si>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</si>
  <si>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</si>
  <si>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</si>
  <si>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</si>
  <si>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</si>
  <si>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</si>
  <si>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</si>
  <si>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</si>
  <si>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</si>
  <si>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</si>
  <si>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</si>
  <si>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</si>
  <si>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</si>
  <si>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</si>
  <si>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</si>
  <si>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</si>
  <si>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</si>
  <si>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</si>
  <si>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</si>
  <si>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</si>
  <si>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</si>
  <si>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</si>
  <si>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</si>
  <si>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</si>
  <si>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</si>
  <si>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</si>
  <si>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</si>
  <si>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</si>
  <si>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</si>
  <si>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</si>
  <si>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</si>
  <si>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</si>
  <si>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</si>
  <si>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</si>
  <si>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</si>
  <si>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</si>
  <si>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</si>
  <si>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</si>
  <si>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</si>
  <si>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</si>
  <si>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</si>
  <si>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</si>
  <si>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</si>
  <si>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</si>
  <si>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</si>
  <si>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</si>
  <si>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</si>
  <si>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</si>
  <si>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</si>
  <si>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</si>
  <si>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</si>
  <si>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</si>
  <si>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</si>
  <si>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</si>
  <si>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</si>
  <si>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</si>
  <si>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</si>
  <si>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</si>
  <si>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</si>
  <si>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</si>
  <si>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</si>
  <si>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</si>
  <si>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</si>
  <si>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</si>
  <si>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</si>
  <si>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</si>
  <si>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</si>
  <si>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</si>
  <si>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</si>
  <si>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</si>
  <si>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</si>
  <si>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</si>
  <si>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</si>
  <si>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</si>
  <si>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</si>
  <si>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</si>
  <si>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</si>
  <si>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</si>
  <si>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</si>
  <si>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</si>
  <si>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</si>
  <si>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</si>
  <si>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</si>
  <si>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</si>
  <si>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</si>
  <si>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</si>
  <si>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</si>
  <si>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</si>
  <si>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</si>
  <si>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</si>
  <si>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</si>
  <si>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</si>
  <si>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</si>
  <si>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</si>
  <si>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</si>
  <si>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</si>
  <si>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</si>
  <si>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</si>
  <si>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</si>
  <si>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</si>
  <si>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</si>
  <si>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</si>
  <si>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</si>
  <si>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</si>
  <si>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</si>
  <si>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</si>
  <si>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</si>
  <si>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</si>
  <si>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</si>
  <si>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</si>
  <si>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</si>
  <si>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</si>
  <si>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</si>
  <si>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</si>
  <si>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</si>
  <si>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</si>
  <si>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</si>
  <si>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</si>
  <si>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</si>
  <si>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</si>
  <si>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</si>
  <si>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</si>
  <si>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</si>
  <si>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</si>
  <si>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</si>
  <si>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</si>
  <si>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</si>
  <si>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</si>
  <si>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</si>
  <si>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</si>
  <si>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</si>
  <si>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</si>
  <si>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</si>
  <si>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</si>
  <si>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</si>
  <si>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</si>
  <si>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</si>
  <si>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</si>
  <si>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</si>
  <si>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</si>
  <si>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</si>
  <si>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</si>
  <si>
    <t>Кол-во тн.</t>
  </si>
  <si>
    <t>Кол-во ваг.</t>
  </si>
  <si>
    <t>Оператор</t>
  </si>
  <si>
    <t>КОНЦЕНТРАТ ИТОГО</t>
  </si>
  <si>
    <t>ШЛАК</t>
  </si>
  <si>
    <t>ШЛАК ИТОГО</t>
  </si>
  <si>
    <t>ЧУГУН</t>
  </si>
  <si>
    <t>ЧУГУН ИТОГО</t>
  </si>
  <si>
    <t>ЗАГОТОВКА</t>
  </si>
  <si>
    <t>КОКС</t>
  </si>
  <si>
    <t>ЗАГОТОВКА ИТОГО</t>
  </si>
  <si>
    <t>КОКС ИТОГО</t>
  </si>
  <si>
    <t>Вагонов</t>
  </si>
  <si>
    <t>Итог по операторам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</si>
</sst>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4" borderId="1" xfId="0" applyNumberFormat="1" applyFont="1" applyFill="1" applyBorder="1"/>
    <xf numFmtId="0" fontId="0" fillId="10" borderId="1" xfId="0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2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right"/>
    </xf>
    <xf numFmtId="165" fontId="0" fillId="10" borderId="1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75B-A7B9-AD523706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44024"/>
        <c:axId val="1"/>
      </c:barChart>
      <c:catAx>
        <c:axId val="4192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4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370-40A9-A4A0-DCD35E0FF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70-40A9-A4A0-DCD35E0FF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70-40A9-A4A0-DCD35E0FF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70-40A9-A4A0-DCD35E0FFF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70-40A9-A4A0-DCD35E0FFF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70-40A9-A4A0-DCD35E0FFF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370-40A9-A4A0-DCD35E0FFF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70-40A9-A4A0-DCD35E0FFF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370-40A9-A4A0-DCD35E0FFF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70-40A9-A4A0-DCD35E0FFF0A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70-40A9-A4A0-DCD35E0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326-4B6B-93E7-C6A5D6D1E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26-4B6B-93E7-C6A5D6D1E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26-4B6B-93E7-C6A5D6D1E29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6-4B6B-93E7-C6A5D6D1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AD-4455-90F5-C8BC7D0F3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D-4455-90F5-C8BC7D0F3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AD-4455-90F5-C8BC7D0F3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D-4455-90F5-C8BC7D0F34A8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455-90F5-C8BC7D0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8DC-4695-94AE-22B37CD49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C-4695-94AE-22B37CD49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DC-4695-94AE-22B37CD49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C-4695-94AE-22B37CD496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695-94AE-22B37CD4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20" name="Рисунок 1">
          <a:extLst>
            <a:ext uri="{FF2B5EF4-FFF2-40B4-BE49-F238E27FC236}">
              <a16:creationId xmlns:a16="http://schemas.microsoft.com/office/drawing/2014/main" id="{1FD9D0AA-53CB-4AB0-94D0-38F5492D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21" name="Рисунок 2">
          <a:extLst>
            <a:ext uri="{FF2B5EF4-FFF2-40B4-BE49-F238E27FC236}">
              <a16:creationId xmlns:a16="http://schemas.microsoft.com/office/drawing/2014/main" id="{726B7CDC-BEAB-4ED8-9DA0-78DD280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22" name="Рисунок 4">
          <a:extLst>
            <a:ext uri="{FF2B5EF4-FFF2-40B4-BE49-F238E27FC236}">
              <a16:creationId xmlns:a16="http://schemas.microsoft.com/office/drawing/2014/main" id="{994F3FE6-4B7D-4067-8D43-0D518B1A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23" name="Рисунок 5">
          <a:extLst>
            <a:ext uri="{FF2B5EF4-FFF2-40B4-BE49-F238E27FC236}">
              <a16:creationId xmlns:a16="http://schemas.microsoft.com/office/drawing/2014/main" id="{0551BA4E-AF96-4CCA-9313-3B77631A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24" name="Рисунок 8">
          <a:extLst>
            <a:ext uri="{FF2B5EF4-FFF2-40B4-BE49-F238E27FC236}">
              <a16:creationId xmlns:a16="http://schemas.microsoft.com/office/drawing/2014/main" id="{F1193F13-62DE-4925-98D1-8B3C007D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25" name="Рисунок 9">
          <a:extLst>
            <a:ext uri="{FF2B5EF4-FFF2-40B4-BE49-F238E27FC236}">
              <a16:creationId xmlns:a16="http://schemas.microsoft.com/office/drawing/2014/main" id="{BA695632-20B0-4292-87C7-C83CD277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26" name="Рисунок 7">
          <a:extLst>
            <a:ext uri="{FF2B5EF4-FFF2-40B4-BE49-F238E27FC236}">
              <a16:creationId xmlns:a16="http://schemas.microsoft.com/office/drawing/2014/main" id="{7F6B9EB1-EDF7-48DF-A394-278E1E89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80" name="Рисунок 1">
          <a:extLst>
            <a:ext uri="{FF2B5EF4-FFF2-40B4-BE49-F238E27FC236}">
              <a16:creationId xmlns:a16="http://schemas.microsoft.com/office/drawing/2014/main" id="{992C17C1-74BD-4F96-A5A6-AE11892C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81" name="Рисунок 3">
          <a:extLst>
            <a:ext uri="{FF2B5EF4-FFF2-40B4-BE49-F238E27FC236}">
              <a16:creationId xmlns:a16="http://schemas.microsoft.com/office/drawing/2014/main" id="{1B9C5504-2DEF-4E55-8797-E100B82E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82" name="Рисунок 4">
          <a:extLst>
            <a:ext uri="{FF2B5EF4-FFF2-40B4-BE49-F238E27FC236}">
              <a16:creationId xmlns:a16="http://schemas.microsoft.com/office/drawing/2014/main" id="{32EDEBF2-D6EB-47A2-A0AA-0999405A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83" name="Рисунок 7">
          <a:extLst>
            <a:ext uri="{FF2B5EF4-FFF2-40B4-BE49-F238E27FC236}">
              <a16:creationId xmlns:a16="http://schemas.microsoft.com/office/drawing/2014/main" id="{F3A34EDD-8D2F-44F0-BCA7-3426B8C0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84" name="Рисунок 8">
          <a:extLst>
            <a:ext uri="{FF2B5EF4-FFF2-40B4-BE49-F238E27FC236}">
              <a16:creationId xmlns:a16="http://schemas.microsoft.com/office/drawing/2014/main" id="{6F74D389-F41C-42C4-AB0A-58E72734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85" name="Рисунок 10">
          <a:extLst>
            <a:ext uri="{FF2B5EF4-FFF2-40B4-BE49-F238E27FC236}">
              <a16:creationId xmlns:a16="http://schemas.microsoft.com/office/drawing/2014/main" id="{A5088123-8A43-4FA5-80D5-72D1A0C8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86" name="Рисунок 11">
          <a:extLst>
            <a:ext uri="{FF2B5EF4-FFF2-40B4-BE49-F238E27FC236}">
              <a16:creationId xmlns:a16="http://schemas.microsoft.com/office/drawing/2014/main" id="{85B3C37A-BCDF-4488-8FAE-D2962C1F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87" name="Рисунок 12">
          <a:extLst>
            <a:ext uri="{FF2B5EF4-FFF2-40B4-BE49-F238E27FC236}">
              <a16:creationId xmlns:a16="http://schemas.microsoft.com/office/drawing/2014/main" id="{EC7A7A98-A202-472C-A4EB-8A7FC5D8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88" name="Рисунок 13">
          <a:extLst>
            <a:ext uri="{FF2B5EF4-FFF2-40B4-BE49-F238E27FC236}">
              <a16:creationId xmlns:a16="http://schemas.microsoft.com/office/drawing/2014/main" id="{32592838-7631-471F-AFB6-E7560548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9" name="Рисунок 1">
          <a:extLst>
            <a:ext uri="{FF2B5EF4-FFF2-40B4-BE49-F238E27FC236}">
              <a16:creationId xmlns:a16="http://schemas.microsoft.com/office/drawing/2014/main" id="{3F23AD94-DD74-4CD9-8923-18E0A50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60" name="Диаграмма 3">
          <a:extLst>
            <a:ext uri="{FF2B5EF4-FFF2-40B4-BE49-F238E27FC236}">
              <a16:creationId xmlns:a16="http://schemas.microsoft.com/office/drawing/2014/main" id="{CFA26D24-F6AD-4AC9-B080-9D0F3A1F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302" name="Диаграмма 1">
          <a:extLst>
            <a:ext uri="{FF2B5EF4-FFF2-40B4-BE49-F238E27FC236}">
              <a16:creationId xmlns:a16="http://schemas.microsoft.com/office/drawing/2014/main" id="{8D899E27-402E-44F5-845A-DDA98F6D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303" name="Диаграмма 2">
          <a:extLst>
            <a:ext uri="{FF2B5EF4-FFF2-40B4-BE49-F238E27FC236}">
              <a16:creationId xmlns:a16="http://schemas.microsoft.com/office/drawing/2014/main" id="{0DE63705-2ECF-4F5E-86E2-2FDD7C2D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31" name="Диаграмма 1">
          <a:extLst>
            <a:ext uri="{FF2B5EF4-FFF2-40B4-BE49-F238E27FC236}">
              <a16:creationId xmlns:a16="http://schemas.microsoft.com/office/drawing/2014/main" id="{B03F11F0-047D-4BDD-9FDE-985F799F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32" name="Диаграмма 2">
          <a:extLst>
            <a:ext uri="{FF2B5EF4-FFF2-40B4-BE49-F238E27FC236}">
              <a16:creationId xmlns:a16="http://schemas.microsoft.com/office/drawing/2014/main" id="{C5777855-9B4D-449D-B197-57BF7F72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</xdr:row>
      <xdr:rowOff>142875</xdr:rowOff>
    </xdr:from>
    <xdr:to>
      <xdr:col>18</xdr:col>
      <xdr:colOff>295275</xdr:colOff>
      <xdr:row>27</xdr:row>
      <xdr:rowOff>104775</xdr:rowOff>
    </xdr:to>
    <xdr:pic>
      <xdr:nvPicPr>
        <xdr:cNvPr id="26627" name="Рисунок 1">
          <a:extLst>
            <a:ext uri="{FF2B5EF4-FFF2-40B4-BE49-F238E27FC236}">
              <a16:creationId xmlns:a16="http://schemas.microsoft.com/office/drawing/2014/main" id="{D2A58303-354E-49E1-81AE-235F5021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333375"/>
          <a:ext cx="48291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opLeftCell="A61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54" t="s">
        <v>211</v>
      </c>
      <c r="B1" s="154"/>
      <c r="C1" s="154"/>
      <c r="D1" s="154"/>
      <c r="E1" s="154"/>
      <c r="F1" s="154"/>
      <c r="G1" s="154"/>
      <c r="H1" s="154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6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7" t="s">
        <v>267</v>
      </c>
      <c r="G10" s="107" t="s">
        <v>274</v>
      </c>
      <c r="H10" s="108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55" t="s">
        <v>160</v>
      </c>
      <c r="H13" s="156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9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60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61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61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61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62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57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58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58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58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58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58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58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58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58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58"/>
      <c r="G38" s="73">
        <v>68.05</v>
      </c>
      <c r="H38" s="95">
        <v>65.849999999999994</v>
      </c>
      <c r="I38" s="109" t="s">
        <v>269</v>
      </c>
      <c r="J38" s="109" t="s">
        <v>270</v>
      </c>
      <c r="K38" s="110"/>
      <c r="L38" s="110"/>
      <c r="M38" s="110"/>
      <c r="N38" s="110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58"/>
      <c r="G39" s="73">
        <v>22.95</v>
      </c>
      <c r="H39" s="95">
        <v>23</v>
      </c>
      <c r="I39" s="109" t="s">
        <v>269</v>
      </c>
      <c r="J39" s="109" t="s">
        <v>270</v>
      </c>
      <c r="K39" s="110"/>
      <c r="L39" s="110"/>
      <c r="M39" s="110"/>
      <c r="N39" s="110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58"/>
      <c r="G40" s="73">
        <v>23.3</v>
      </c>
      <c r="H40" s="95">
        <v>23.8</v>
      </c>
      <c r="I40" s="109" t="s">
        <v>269</v>
      </c>
      <c r="J40" s="109" t="s">
        <v>270</v>
      </c>
      <c r="K40" s="110"/>
      <c r="L40" s="110"/>
      <c r="M40" s="110"/>
      <c r="N40" s="110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58"/>
      <c r="G41" s="73"/>
      <c r="H41" s="95"/>
      <c r="I41" s="109" t="s">
        <v>269</v>
      </c>
      <c r="J41" s="109" t="s">
        <v>270</v>
      </c>
      <c r="K41" s="110"/>
      <c r="L41" s="110"/>
      <c r="M41" s="110"/>
      <c r="N41" s="110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58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58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58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58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59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52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52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52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52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52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52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52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52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52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53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53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53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53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53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53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53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53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53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9" t="s">
        <v>269</v>
      </c>
      <c r="J65" s="111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9" t="s">
        <v>269</v>
      </c>
      <c r="J66" s="111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9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9" t="s">
        <v>269</v>
      </c>
      <c r="M68" s="33"/>
    </row>
    <row r="69" spans="1:13" ht="28.5" customHeight="1" x14ac:dyDescent="0.25">
      <c r="A69" s="28"/>
      <c r="B69" s="8"/>
      <c r="C69" s="28"/>
      <c r="D69" s="66"/>
      <c r="E69" s="67" t="s">
        <v>253</v>
      </c>
      <c r="F69" s="68"/>
      <c r="G69" s="76" t="s">
        <v>255</v>
      </c>
      <c r="H69" s="101" t="s">
        <v>255</v>
      </c>
      <c r="I69" s="112" t="s">
        <v>254</v>
      </c>
      <c r="M69" s="33"/>
    </row>
    <row r="70" spans="1:13" ht="28.5" customHeight="1" x14ac:dyDescent="0.25">
      <c r="A70" s="28"/>
      <c r="B70" s="8"/>
      <c r="C70" s="28"/>
      <c r="D70" s="66"/>
      <c r="E70" s="67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67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67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67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67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03" t="s">
        <v>262</v>
      </c>
      <c r="F75" s="104"/>
      <c r="G75" s="104"/>
      <c r="H75" s="105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63" t="s">
        <v>122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50"/>
  <sheetViews>
    <sheetView workbookViewId="0">
      <selection activeCell="B43" sqref="B43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65" t="s">
        <v>114</v>
      </c>
      <c r="B1" s="165"/>
      <c r="C1" s="165"/>
      <c r="D1" s="165"/>
    </row>
    <row r="2" spans="1:4" x14ac:dyDescent="0.25">
      <c r="A2" s="165" t="s">
        <v>115</v>
      </c>
      <c r="B2" s="165"/>
      <c r="C2" s="165"/>
      <c r="D2" s="165"/>
    </row>
    <row r="3" spans="1:4" x14ac:dyDescent="0.25">
      <c r="A3" s="165" t="s">
        <v>24</v>
      </c>
      <c r="B3" s="165"/>
      <c r="C3" s="165"/>
      <c r="D3" s="165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64" t="s">
        <v>23</v>
      </c>
      <c r="B25" s="164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5"/>
      <c r="C30" s="115"/>
      <c r="D30" s="115"/>
      <c r="E30" s="115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3"/>
  <sheetViews>
    <sheetView workbookViewId="0">
      <selection activeCell="B7" sqref="B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2" customWidth="1"/>
  </cols>
  <sheetData>
    <row r="1" spans="1:4" x14ac:dyDescent="0.25">
      <c r="A1" s="166" t="s">
        <v>145</v>
      </c>
      <c r="B1" s="166"/>
      <c r="C1" s="166"/>
      <c r="D1" s="166"/>
    </row>
    <row r="2" spans="1:4" x14ac:dyDescent="0.25">
      <c r="A2" s="165" t="s">
        <v>24</v>
      </c>
      <c r="B2" s="165"/>
      <c r="C2" s="165"/>
      <c r="D2" s="165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  <c r="D4" s="132" t="s">
        <v>286</v>
      </c>
    </row>
    <row r="5" spans="1:4" ht="20.25" customHeight="1" x14ac:dyDescent="0.25">
      <c r="A5" s="1" t="s">
        <v>25</v>
      </c>
      <c r="B5" s="1" t="s">
        <v>26</v>
      </c>
      <c r="C5" s="1">
        <v>120</v>
      </c>
      <c r="D5" s="1"/>
    </row>
    <row r="6" spans="1:4" x14ac:dyDescent="0.25">
      <c r="A6" s="113" t="s">
        <v>42</v>
      </c>
      <c r="B6" s="113"/>
      <c r="C6" s="114">
        <v>120</v>
      </c>
      <c r="D6" s="114"/>
    </row>
    <row r="7" spans="1:4" x14ac:dyDescent="0.25">
      <c r="A7" s="1" t="s">
        <v>36</v>
      </c>
      <c r="B7" s="1" t="s">
        <v>37</v>
      </c>
      <c r="C7" s="1">
        <v>10</v>
      </c>
      <c r="D7" s="1"/>
    </row>
    <row r="8" spans="1:4" x14ac:dyDescent="0.25">
      <c r="A8" s="113" t="s">
        <v>41</v>
      </c>
      <c r="B8" s="113"/>
      <c r="C8" s="114">
        <v>10</v>
      </c>
      <c r="D8" s="114"/>
    </row>
    <row r="9" spans="1:4" x14ac:dyDescent="0.25">
      <c r="A9" s="1" t="s">
        <v>27</v>
      </c>
      <c r="B9" s="1" t="s">
        <v>28</v>
      </c>
      <c r="C9" s="1">
        <v>2</v>
      </c>
      <c r="D9" s="1"/>
    </row>
    <row r="10" spans="1:4" x14ac:dyDescent="0.25">
      <c r="A10" s="1" t="s">
        <v>27</v>
      </c>
      <c r="B10" s="1" t="s">
        <v>29</v>
      </c>
      <c r="C10" s="1">
        <v>3</v>
      </c>
      <c r="D10" s="1"/>
    </row>
    <row r="11" spans="1:4" x14ac:dyDescent="0.25">
      <c r="A11" s="1" t="s">
        <v>27</v>
      </c>
      <c r="B11" s="1" t="s">
        <v>30</v>
      </c>
      <c r="C11" s="1">
        <v>4</v>
      </c>
      <c r="D11" s="1"/>
    </row>
    <row r="12" spans="1:4" x14ac:dyDescent="0.25">
      <c r="A12" s="1" t="s">
        <v>27</v>
      </c>
      <c r="B12" s="1" t="s">
        <v>31</v>
      </c>
      <c r="C12" s="1">
        <v>5</v>
      </c>
      <c r="D12" s="1"/>
    </row>
    <row r="13" spans="1:4" x14ac:dyDescent="0.25">
      <c r="A13" s="1" t="s">
        <v>27</v>
      </c>
      <c r="B13" s="1" t="s">
        <v>32</v>
      </c>
      <c r="C13" s="1">
        <v>6</v>
      </c>
      <c r="D13" s="1"/>
    </row>
    <row r="14" spans="1:4" x14ac:dyDescent="0.25">
      <c r="A14" s="1" t="s">
        <v>27</v>
      </c>
      <c r="B14" s="1" t="s">
        <v>33</v>
      </c>
      <c r="C14" s="1">
        <v>2</v>
      </c>
      <c r="D14" s="1"/>
    </row>
    <row r="15" spans="1:4" x14ac:dyDescent="0.25">
      <c r="A15" s="1" t="s">
        <v>27</v>
      </c>
      <c r="B15" s="1" t="s">
        <v>34</v>
      </c>
      <c r="C15" s="1">
        <v>1</v>
      </c>
      <c r="D15" s="1"/>
    </row>
    <row r="16" spans="1:4" x14ac:dyDescent="0.25">
      <c r="A16" s="1" t="s">
        <v>27</v>
      </c>
      <c r="B16" s="1" t="s">
        <v>35</v>
      </c>
      <c r="C16" s="1">
        <v>1</v>
      </c>
      <c r="D16" s="1"/>
    </row>
    <row r="17" spans="1:5" x14ac:dyDescent="0.25">
      <c r="A17" s="113" t="s">
        <v>40</v>
      </c>
      <c r="B17" s="113"/>
      <c r="C17" s="114">
        <f>SUM(C9:C16)</f>
        <v>24</v>
      </c>
      <c r="D17" s="114"/>
    </row>
    <row r="18" spans="1:5" x14ac:dyDescent="0.25">
      <c r="A18" s="1" t="s">
        <v>43</v>
      </c>
      <c r="B18" s="1"/>
      <c r="C18" s="3">
        <f>C6+C8+C17</f>
        <v>154</v>
      </c>
      <c r="D18" s="3"/>
    </row>
    <row r="22" spans="1:5" x14ac:dyDescent="0.25">
      <c r="A22" t="s">
        <v>294</v>
      </c>
      <c r="B22" s="115"/>
      <c r="C22" s="115"/>
      <c r="D22" s="115"/>
      <c r="E22" s="115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68"/>
  <sheetViews>
    <sheetView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69" t="s">
        <v>44</v>
      </c>
      <c r="B1" s="169"/>
      <c r="C1" s="169"/>
      <c r="D1" s="169"/>
      <c r="E1" s="169"/>
    </row>
    <row r="2" spans="1:5" x14ac:dyDescent="0.25">
      <c r="A2" s="169" t="s">
        <v>119</v>
      </c>
      <c r="B2" s="169"/>
      <c r="C2" s="169"/>
      <c r="D2" s="169"/>
      <c r="E2" s="169"/>
    </row>
    <row r="3" spans="1:5" x14ac:dyDescent="0.25">
      <c r="A3" s="169" t="s">
        <v>24</v>
      </c>
      <c r="B3" s="169"/>
      <c r="C3" s="169"/>
      <c r="D3" s="169"/>
      <c r="E3" s="169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67" t="s">
        <v>69</v>
      </c>
      <c r="B43" s="168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5"/>
      <c r="C46" s="115"/>
      <c r="D46" s="115"/>
      <c r="E46" s="115"/>
      <c r="F46" s="115"/>
      <c r="G46" s="115"/>
      <c r="H46" s="115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67" t="s">
        <v>69</v>
      </c>
      <c r="B68" s="168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69" t="s">
        <v>44</v>
      </c>
      <c r="B1" s="169"/>
      <c r="C1" s="169"/>
      <c r="D1" s="169"/>
      <c r="E1" s="5"/>
    </row>
    <row r="2" spans="1:5" x14ac:dyDescent="0.25">
      <c r="A2" s="169" t="s">
        <v>45</v>
      </c>
      <c r="B2" s="169"/>
      <c r="C2" s="169"/>
      <c r="D2" s="169"/>
      <c r="E2" s="5"/>
    </row>
    <row r="3" spans="1:5" x14ac:dyDescent="0.25">
      <c r="A3" s="169" t="s">
        <v>24</v>
      </c>
      <c r="B3" s="169"/>
      <c r="C3" s="169"/>
      <c r="D3" s="169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64" t="s">
        <v>92</v>
      </c>
      <c r="B12" s="164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67" t="s">
        <v>93</v>
      </c>
      <c r="B18" s="168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67" t="s">
        <v>144</v>
      </c>
      <c r="B22" s="168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67" t="s">
        <v>147</v>
      </c>
      <c r="B24" s="168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67" t="s">
        <v>87</v>
      </c>
      <c r="B28" s="168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67" t="s">
        <v>154</v>
      </c>
      <c r="B30" s="168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67" t="s">
        <v>155</v>
      </c>
      <c r="B32" s="168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67" t="s">
        <v>95</v>
      </c>
      <c r="B35" s="168"/>
      <c r="C35" s="3">
        <f>SUM(C33:C34)</f>
        <v>2</v>
      </c>
      <c r="D35" s="3">
        <f>SUM(D33:D34)</f>
        <v>100</v>
      </c>
    </row>
    <row r="36" spans="1:8" x14ac:dyDescent="0.25">
      <c r="A36" s="167" t="s">
        <v>52</v>
      </c>
      <c r="B36" s="168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5"/>
      <c r="C40" s="115"/>
      <c r="D40" s="115"/>
      <c r="E40" s="115"/>
      <c r="F40" s="115"/>
      <c r="G40" s="115"/>
      <c r="H40" s="115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67" t="s">
        <v>52</v>
      </c>
      <c r="B54" s="168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workbookViewId="0">
      <selection activeCell="F24" sqref="F24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69" t="s">
        <v>44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1:17" x14ac:dyDescent="0.25">
      <c r="A2" s="169" t="s">
        <v>282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</row>
    <row r="3" spans="1:17" x14ac:dyDescent="0.25">
      <c r="A3" s="169" t="s">
        <v>283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</row>
    <row r="4" spans="1:17" x14ac:dyDescent="0.25">
      <c r="A4" s="169" t="s">
        <v>284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6" spans="1:17" x14ac:dyDescent="0.25">
      <c r="A6" s="171" t="s">
        <v>285</v>
      </c>
      <c r="B6" s="170" t="s">
        <v>48</v>
      </c>
      <c r="C6" s="170"/>
      <c r="D6" s="170" t="s">
        <v>50</v>
      </c>
      <c r="E6" s="170"/>
      <c r="F6" s="170" t="s">
        <v>51</v>
      </c>
      <c r="G6" s="170"/>
      <c r="H6" s="170" t="s">
        <v>73</v>
      </c>
      <c r="I6" s="170"/>
      <c r="J6" s="170" t="s">
        <v>288</v>
      </c>
      <c r="K6" s="170"/>
      <c r="L6" s="170" t="s">
        <v>72</v>
      </c>
      <c r="M6" s="170"/>
      <c r="N6" s="170" t="s">
        <v>53</v>
      </c>
      <c r="O6" s="170"/>
      <c r="P6" s="170" t="s">
        <v>74</v>
      </c>
      <c r="Q6" s="170"/>
    </row>
    <row r="7" spans="1:17" x14ac:dyDescent="0.25">
      <c r="A7" s="17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</row>
    <row r="15" spans="1:17" x14ac:dyDescent="0.25">
      <c r="A15" t="s">
        <v>294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F6:G6"/>
    <mergeCell ref="H6:I6"/>
    <mergeCell ref="J6:K6"/>
    <mergeCell ref="L6:M6"/>
    <mergeCell ref="N6:O6"/>
    <mergeCell ref="P6:Q6"/>
    <mergeCell ref="A6:A7"/>
    <mergeCell ref="A1:Q1"/>
    <mergeCell ref="A2:Q2"/>
    <mergeCell ref="A3:Q3"/>
    <mergeCell ref="A4:Q4"/>
    <mergeCell ref="B6:C6"/>
    <mergeCell ref="D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5FFFF"/>
  </sheetPr>
  <dimension ref="A1:R63"/>
  <sheetViews>
    <sheetView tabSelected="1" workbookViewId="0">
      <selection activeCell="S31" sqref="S31"/>
    </sheetView>
  </sheetViews>
  <sheetFormatPr defaultRowHeight="15" x14ac:dyDescent="0.25"/>
  <cols>
    <col min="1" max="1" width="24.28515625" customWidth="1"/>
    <col min="2" max="2" width="11.7109375" customWidth="1"/>
    <col min="3" max="3" width="11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69" t="s">
        <v>297</v>
      </c>
      <c r="B1" s="169"/>
      <c r="C1" s="169"/>
      <c r="D1" s="16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69" t="s">
        <v>299</v>
      </c>
      <c r="B2" s="169"/>
      <c r="C2" s="169"/>
      <c r="D2" s="16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69" t="s">
        <v>298</v>
      </c>
      <c r="B3" s="169"/>
      <c r="C3" s="169"/>
      <c r="D3" s="16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34"/>
      <c r="B4" s="134"/>
      <c r="C4" s="134"/>
      <c r="D4" s="13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31" t="s">
        <v>328</v>
      </c>
      <c r="B5" s="134"/>
      <c r="C5" s="134"/>
      <c r="D5" s="13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116" t="s">
        <v>300</v>
      </c>
      <c r="B6" s="149" t="s">
        <v>327</v>
      </c>
      <c r="C6" s="133" t="s">
        <v>286</v>
      </c>
      <c r="D6" s="145" t="s">
        <v>301</v>
      </c>
    </row>
    <row r="7" spans="1:18" x14ac:dyDescent="0.25">
      <c r="A7" s="123" t="s">
        <v>304</v>
      </c>
      <c r="B7" s="137">
        <f>B55+E54+H54</f>
        <v>383</v>
      </c>
      <c r="C7" s="135"/>
      <c r="D7" s="151">
        <f>B7*100/B17</f>
        <v>28.49702380952381</v>
      </c>
    </row>
    <row r="8" spans="1:18" x14ac:dyDescent="0.25">
      <c r="A8" s="123" t="s">
        <v>305</v>
      </c>
      <c r="B8" s="137">
        <f>B54+H57</f>
        <v>288</v>
      </c>
      <c r="C8" s="135"/>
      <c r="D8" s="151">
        <f>B8*100/B17</f>
        <v>21.428571428571427</v>
      </c>
    </row>
    <row r="9" spans="1:18" x14ac:dyDescent="0.25">
      <c r="A9" s="123" t="s">
        <v>308</v>
      </c>
      <c r="B9" s="137">
        <f>B56+H55</f>
        <v>280</v>
      </c>
      <c r="C9" s="135"/>
      <c r="D9" s="151">
        <f>B9*100/B17</f>
        <v>20.833333333333332</v>
      </c>
    </row>
    <row r="10" spans="1:18" x14ac:dyDescent="0.25">
      <c r="A10" s="123" t="s">
        <v>309</v>
      </c>
      <c r="B10" s="137">
        <f>B58+H56</f>
        <v>121</v>
      </c>
      <c r="C10" s="135"/>
      <c r="D10" s="151">
        <f>B10*100/B17</f>
        <v>9.0029761904761898</v>
      </c>
    </row>
    <row r="11" spans="1:18" x14ac:dyDescent="0.25">
      <c r="A11" s="123" t="s">
        <v>306</v>
      </c>
      <c r="B11" s="137">
        <f>B57+K54</f>
        <v>115</v>
      </c>
      <c r="C11" s="135"/>
      <c r="D11" s="151">
        <f>B11*100/B17</f>
        <v>8.5565476190476186</v>
      </c>
    </row>
    <row r="12" spans="1:18" x14ac:dyDescent="0.25">
      <c r="A12" s="123" t="s">
        <v>307</v>
      </c>
      <c r="B12" s="137">
        <f>B59+N54</f>
        <v>70</v>
      </c>
      <c r="C12" s="135"/>
      <c r="D12" s="151">
        <f>B12*100/B17</f>
        <v>5.208333333333333</v>
      </c>
    </row>
    <row r="13" spans="1:18" x14ac:dyDescent="0.25">
      <c r="A13" s="123" t="s">
        <v>310</v>
      </c>
      <c r="B13" s="137">
        <f>B60</f>
        <v>56</v>
      </c>
      <c r="C13" s="135"/>
      <c r="D13" s="151">
        <f>B13*100/B17</f>
        <v>4.166666666666667</v>
      </c>
    </row>
    <row r="14" spans="1:18" x14ac:dyDescent="0.25">
      <c r="A14" s="123" t="s">
        <v>311</v>
      </c>
      <c r="B14" s="137">
        <f>B61</f>
        <v>16</v>
      </c>
      <c r="C14" s="135"/>
      <c r="D14" s="151">
        <f>B14*100/B17</f>
        <v>1.1904761904761905</v>
      </c>
    </row>
    <row r="15" spans="1:18" x14ac:dyDescent="0.25">
      <c r="A15" s="123" t="s">
        <v>312</v>
      </c>
      <c r="B15" s="137">
        <f>B62</f>
        <v>12</v>
      </c>
      <c r="C15" s="135"/>
      <c r="D15" s="151">
        <f>B15*100/B17</f>
        <v>0.8928571428571429</v>
      </c>
    </row>
    <row r="16" spans="1:18" x14ac:dyDescent="0.25">
      <c r="A16" s="123" t="s">
        <v>313</v>
      </c>
      <c r="B16" s="137">
        <f>B63</f>
        <v>3</v>
      </c>
      <c r="C16" s="135"/>
      <c r="D16" s="151">
        <f>B16*100/B17</f>
        <v>0.22321428571428573</v>
      </c>
    </row>
    <row r="17" spans="1:4" ht="15.75" x14ac:dyDescent="0.25">
      <c r="A17" s="150" t="s">
        <v>74</v>
      </c>
      <c r="B17" s="145">
        <v>1344</v>
      </c>
      <c r="C17" s="145">
        <f>SUM(C7:C16)</f>
        <v>0</v>
      </c>
      <c r="D17" s="146">
        <f>SUM(D7:D16)</f>
        <v>100</v>
      </c>
    </row>
    <row r="18" spans="1:4" ht="15.75" x14ac:dyDescent="0.25">
      <c r="B18" s="147"/>
      <c r="C18" s="147"/>
      <c r="D18" s="148"/>
    </row>
    <row r="19" spans="1:4" x14ac:dyDescent="0.25">
      <c r="A19" s="131" t="s">
        <v>314</v>
      </c>
    </row>
    <row r="21" spans="1:4" x14ac:dyDescent="0.25">
      <c r="A21" s="3" t="s">
        <v>317</v>
      </c>
      <c r="B21" s="133" t="s">
        <v>316</v>
      </c>
      <c r="C21" s="133" t="s">
        <v>315</v>
      </c>
      <c r="D21" s="133" t="s">
        <v>301</v>
      </c>
    </row>
    <row r="22" spans="1:4" x14ac:dyDescent="0.25">
      <c r="A22" s="172" t="s">
        <v>9</v>
      </c>
      <c r="B22" s="172"/>
      <c r="C22" s="172"/>
      <c r="D22" s="172"/>
    </row>
    <row r="23" spans="1:4" x14ac:dyDescent="0.25">
      <c r="A23" s="140" t="s">
        <v>305</v>
      </c>
      <c r="B23" s="137">
        <v>260</v>
      </c>
      <c r="C23" s="135"/>
      <c r="D23" s="138">
        <v>24.007386888273317</v>
      </c>
    </row>
    <row r="24" spans="1:4" x14ac:dyDescent="0.25">
      <c r="A24" s="140" t="s">
        <v>304</v>
      </c>
      <c r="B24" s="137">
        <v>242</v>
      </c>
      <c r="C24" s="135"/>
      <c r="D24" s="138">
        <v>22.345337026777472</v>
      </c>
    </row>
    <row r="25" spans="1:4" x14ac:dyDescent="0.25">
      <c r="A25" s="140" t="s">
        <v>308</v>
      </c>
      <c r="B25" s="137">
        <v>233</v>
      </c>
      <c r="C25" s="135"/>
      <c r="D25" s="138">
        <v>21.514312096029549</v>
      </c>
    </row>
    <row r="26" spans="1:4" x14ac:dyDescent="0.25">
      <c r="A26" s="140" t="s">
        <v>306</v>
      </c>
      <c r="B26" s="137">
        <v>113</v>
      </c>
      <c r="C26" s="135"/>
      <c r="D26" s="138">
        <v>10.433979686057249</v>
      </c>
    </row>
    <row r="27" spans="1:4" x14ac:dyDescent="0.25">
      <c r="A27" s="140" t="s">
        <v>309</v>
      </c>
      <c r="B27" s="137">
        <v>90</v>
      </c>
      <c r="C27" s="135"/>
      <c r="D27" s="138">
        <v>8.310249307479225</v>
      </c>
    </row>
    <row r="28" spans="1:4" x14ac:dyDescent="0.25">
      <c r="A28" s="140" t="s">
        <v>307</v>
      </c>
      <c r="B28" s="137">
        <v>58</v>
      </c>
      <c r="C28" s="135"/>
      <c r="D28" s="138">
        <v>5.3554939981532783</v>
      </c>
    </row>
    <row r="29" spans="1:4" x14ac:dyDescent="0.25">
      <c r="A29" s="140" t="s">
        <v>310</v>
      </c>
      <c r="B29" s="137">
        <v>56</v>
      </c>
      <c r="C29" s="135"/>
      <c r="D29" s="138">
        <v>5.1708217913204066</v>
      </c>
    </row>
    <row r="30" spans="1:4" x14ac:dyDescent="0.25">
      <c r="A30" s="140" t="s">
        <v>311</v>
      </c>
      <c r="B30" s="137">
        <v>16</v>
      </c>
      <c r="C30" s="135"/>
      <c r="D30" s="138">
        <v>1.4773776546629733</v>
      </c>
    </row>
    <row r="31" spans="1:4" x14ac:dyDescent="0.25">
      <c r="A31" s="140" t="s">
        <v>312</v>
      </c>
      <c r="B31" s="137">
        <v>12</v>
      </c>
      <c r="C31" s="1"/>
      <c r="D31" s="138">
        <v>1.10803324099723</v>
      </c>
    </row>
    <row r="32" spans="1:4" x14ac:dyDescent="0.25">
      <c r="A32" s="140" t="s">
        <v>313</v>
      </c>
      <c r="B32" s="137">
        <v>3</v>
      </c>
      <c r="C32" s="1"/>
      <c r="D32" s="138">
        <v>0.2770083102493075</v>
      </c>
    </row>
    <row r="33" spans="1:4" x14ac:dyDescent="0.25">
      <c r="A33" s="136" t="s">
        <v>318</v>
      </c>
      <c r="B33" s="136">
        <f>SUM(B23:B32)</f>
        <v>1083</v>
      </c>
      <c r="C33" s="136">
        <f>SUM(C23:C32)</f>
        <v>0</v>
      </c>
      <c r="D33" s="139">
        <f>SUM(D23:D32)</f>
        <v>100</v>
      </c>
    </row>
    <row r="34" spans="1:4" x14ac:dyDescent="0.25">
      <c r="A34" s="172" t="s">
        <v>319</v>
      </c>
      <c r="B34" s="172"/>
      <c r="C34" s="172"/>
      <c r="D34" s="172"/>
    </row>
    <row r="35" spans="1:4" x14ac:dyDescent="0.25">
      <c r="A35" s="140" t="s">
        <v>304</v>
      </c>
      <c r="B35" s="137">
        <v>85</v>
      </c>
      <c r="C35" s="135"/>
      <c r="D35" s="138">
        <v>100</v>
      </c>
    </row>
    <row r="36" spans="1:4" x14ac:dyDescent="0.25">
      <c r="A36" s="136" t="s">
        <v>320</v>
      </c>
      <c r="B36" s="136">
        <f>SUM(B35)</f>
        <v>85</v>
      </c>
      <c r="C36" s="136">
        <f>SUM(C35)</f>
        <v>0</v>
      </c>
      <c r="D36" s="141">
        <f>SUM(D35)</f>
        <v>100</v>
      </c>
    </row>
    <row r="37" spans="1:4" x14ac:dyDescent="0.25">
      <c r="A37" s="172" t="s">
        <v>321</v>
      </c>
      <c r="B37" s="172"/>
      <c r="C37" s="172"/>
      <c r="D37" s="172"/>
    </row>
    <row r="38" spans="1:4" x14ac:dyDescent="0.25">
      <c r="A38" s="137" t="s">
        <v>304</v>
      </c>
      <c r="B38" s="137">
        <v>56</v>
      </c>
      <c r="C38" s="135"/>
      <c r="D38" s="138">
        <v>34.567901234567898</v>
      </c>
    </row>
    <row r="39" spans="1:4" x14ac:dyDescent="0.25">
      <c r="A39" s="137" t="s">
        <v>308</v>
      </c>
      <c r="B39" s="137">
        <v>47</v>
      </c>
      <c r="C39" s="135"/>
      <c r="D39" s="138">
        <v>29.012345679012345</v>
      </c>
    </row>
    <row r="40" spans="1:4" x14ac:dyDescent="0.25">
      <c r="A40" s="137" t="s">
        <v>309</v>
      </c>
      <c r="B40" s="137">
        <v>31</v>
      </c>
      <c r="C40" s="135"/>
      <c r="D40" s="138">
        <v>19.135802469135804</v>
      </c>
    </row>
    <row r="41" spans="1:4" x14ac:dyDescent="0.25">
      <c r="A41" s="137" t="s">
        <v>305</v>
      </c>
      <c r="B41" s="137">
        <v>28</v>
      </c>
      <c r="C41" s="135"/>
      <c r="D41" s="138">
        <v>17.283950617283949</v>
      </c>
    </row>
    <row r="42" spans="1:4" x14ac:dyDescent="0.25">
      <c r="A42" s="136" t="s">
        <v>322</v>
      </c>
      <c r="B42" s="136">
        <f>SUM(B38:B41)</f>
        <v>162</v>
      </c>
      <c r="C42" s="136">
        <f>SUM(C38:C41)</f>
        <v>0</v>
      </c>
      <c r="D42" s="141">
        <f>SUM(D38:D41)</f>
        <v>100</v>
      </c>
    </row>
    <row r="43" spans="1:4" x14ac:dyDescent="0.25">
      <c r="A43" s="172" t="s">
        <v>323</v>
      </c>
      <c r="B43" s="172"/>
      <c r="C43" s="172"/>
      <c r="D43" s="172"/>
    </row>
    <row r="44" spans="1:4" x14ac:dyDescent="0.25">
      <c r="A44" s="137" t="s">
        <v>306</v>
      </c>
      <c r="B44" s="137">
        <v>2</v>
      </c>
      <c r="C44" s="137"/>
      <c r="D44" s="138">
        <v>100</v>
      </c>
    </row>
    <row r="45" spans="1:4" x14ac:dyDescent="0.25">
      <c r="A45" s="136" t="s">
        <v>325</v>
      </c>
      <c r="B45" s="136">
        <f>SUM(B44)</f>
        <v>2</v>
      </c>
      <c r="C45" s="136">
        <f>SUM(C44)</f>
        <v>0</v>
      </c>
      <c r="D45" s="141">
        <f>SUM(D44)</f>
        <v>100</v>
      </c>
    </row>
    <row r="46" spans="1:4" x14ac:dyDescent="0.25">
      <c r="A46" s="172" t="s">
        <v>324</v>
      </c>
      <c r="B46" s="172"/>
      <c r="C46" s="172"/>
      <c r="D46" s="172"/>
    </row>
    <row r="47" spans="1:4" x14ac:dyDescent="0.25">
      <c r="A47" s="137" t="s">
        <v>307</v>
      </c>
      <c r="B47" s="137">
        <v>12</v>
      </c>
      <c r="C47" s="137"/>
      <c r="D47" s="138">
        <v>100</v>
      </c>
    </row>
    <row r="48" spans="1:4" x14ac:dyDescent="0.25">
      <c r="A48" s="136" t="s">
        <v>326</v>
      </c>
      <c r="B48" s="136">
        <f>SUM(B47)</f>
        <v>12</v>
      </c>
      <c r="C48" s="136">
        <f>SUM(C47)</f>
        <v>0</v>
      </c>
      <c r="D48" s="141">
        <f>SUM(D47)</f>
        <v>100</v>
      </c>
    </row>
    <row r="49" spans="1:15" x14ac:dyDescent="0.25">
      <c r="A49" s="142" t="s">
        <v>74</v>
      </c>
      <c r="B49" s="143">
        <f>B33+B36+B42+B45+B48</f>
        <v>1344</v>
      </c>
      <c r="C49" s="143">
        <f>C33+C36+C42+C45+C48</f>
        <v>0</v>
      </c>
      <c r="D49" s="144"/>
    </row>
    <row r="53" spans="1:15" ht="15.75" x14ac:dyDescent="0.25">
      <c r="A53" s="118" t="s">
        <v>9</v>
      </c>
      <c r="B53" s="118">
        <v>1083</v>
      </c>
      <c r="C53" s="117" t="s">
        <v>301</v>
      </c>
      <c r="D53" s="119" t="s">
        <v>302</v>
      </c>
      <c r="E53" s="119">
        <v>85</v>
      </c>
      <c r="F53" s="117" t="s">
        <v>301</v>
      </c>
      <c r="G53" s="120" t="s">
        <v>291</v>
      </c>
      <c r="H53" s="120">
        <v>162</v>
      </c>
      <c r="I53" s="117" t="s">
        <v>301</v>
      </c>
      <c r="J53" s="121" t="s">
        <v>292</v>
      </c>
      <c r="K53" s="121">
        <v>2</v>
      </c>
      <c r="L53" s="117" t="s">
        <v>301</v>
      </c>
      <c r="M53" s="122" t="s">
        <v>303</v>
      </c>
      <c r="N53" s="122">
        <v>12</v>
      </c>
      <c r="O53" s="117" t="s">
        <v>301</v>
      </c>
    </row>
    <row r="54" spans="1:15" x14ac:dyDescent="0.25">
      <c r="A54" s="125" t="s">
        <v>305</v>
      </c>
      <c r="B54" s="125">
        <v>260</v>
      </c>
      <c r="C54" s="124">
        <f>B54*100/B53</f>
        <v>24.007386888273317</v>
      </c>
      <c r="D54" s="126" t="s">
        <v>304</v>
      </c>
      <c r="E54" s="126">
        <v>85</v>
      </c>
      <c r="F54" s="127">
        <v>100</v>
      </c>
      <c r="G54" s="76" t="s">
        <v>304</v>
      </c>
      <c r="H54" s="76">
        <v>56</v>
      </c>
      <c r="I54" s="128">
        <f>H54*100/H53</f>
        <v>34.567901234567898</v>
      </c>
      <c r="J54" s="129" t="s">
        <v>306</v>
      </c>
      <c r="K54" s="129">
        <v>2</v>
      </c>
      <c r="L54" s="127">
        <v>100</v>
      </c>
      <c r="M54" s="130" t="s">
        <v>307</v>
      </c>
      <c r="N54" s="130">
        <v>12</v>
      </c>
      <c r="O54" s="127">
        <v>100</v>
      </c>
    </row>
    <row r="55" spans="1:15" x14ac:dyDescent="0.25">
      <c r="A55" s="125" t="s">
        <v>304</v>
      </c>
      <c r="B55" s="125">
        <v>242</v>
      </c>
      <c r="C55" s="124">
        <f>B55*100/B53</f>
        <v>22.345337026777472</v>
      </c>
      <c r="D55" s="126"/>
      <c r="E55" s="126"/>
      <c r="F55" s="127"/>
      <c r="G55" s="76" t="s">
        <v>308</v>
      </c>
      <c r="H55" s="76">
        <v>47</v>
      </c>
      <c r="I55" s="128">
        <f>H55*100/H53</f>
        <v>29.012345679012345</v>
      </c>
      <c r="J55" s="129"/>
      <c r="K55" s="129"/>
      <c r="L55" s="127"/>
      <c r="M55" s="130"/>
      <c r="N55" s="130"/>
      <c r="O55" s="127"/>
    </row>
    <row r="56" spans="1:15" x14ac:dyDescent="0.25">
      <c r="A56" s="125" t="s">
        <v>308</v>
      </c>
      <c r="B56" s="125">
        <v>233</v>
      </c>
      <c r="C56" s="124">
        <f>B56*100/B53</f>
        <v>21.514312096029549</v>
      </c>
      <c r="D56" s="126"/>
      <c r="E56" s="126"/>
      <c r="F56" s="127"/>
      <c r="G56" s="76" t="s">
        <v>309</v>
      </c>
      <c r="H56" s="76">
        <v>31</v>
      </c>
      <c r="I56" s="128">
        <f>H56*100/H53</f>
        <v>19.135802469135804</v>
      </c>
      <c r="J56" s="129"/>
      <c r="K56" s="129"/>
      <c r="L56" s="127"/>
      <c r="M56" s="130"/>
      <c r="N56" s="130"/>
      <c r="O56" s="127"/>
    </row>
    <row r="57" spans="1:15" x14ac:dyDescent="0.25">
      <c r="A57" s="125" t="s">
        <v>306</v>
      </c>
      <c r="B57" s="125">
        <v>113</v>
      </c>
      <c r="C57" s="124">
        <f>B57*100/B53</f>
        <v>10.433979686057249</v>
      </c>
      <c r="D57" s="126"/>
      <c r="E57" s="126"/>
      <c r="F57" s="127"/>
      <c r="G57" s="76" t="s">
        <v>305</v>
      </c>
      <c r="H57" s="76">
        <v>28</v>
      </c>
      <c r="I57" s="128">
        <f>H57*100/H53</f>
        <v>17.283950617283949</v>
      </c>
      <c r="J57" s="129"/>
      <c r="K57" s="129"/>
      <c r="L57" s="127"/>
      <c r="M57" s="130"/>
      <c r="N57" s="130"/>
      <c r="O57" s="127"/>
    </row>
    <row r="58" spans="1:15" x14ac:dyDescent="0.25">
      <c r="A58" s="125" t="s">
        <v>309</v>
      </c>
      <c r="B58" s="125">
        <v>90</v>
      </c>
      <c r="C58" s="124">
        <f>B58*100/B53</f>
        <v>8.310249307479225</v>
      </c>
      <c r="D58" s="126"/>
      <c r="E58" s="126"/>
      <c r="F58" s="127"/>
      <c r="G58" s="76"/>
      <c r="H58" s="76"/>
      <c r="I58" s="127"/>
      <c r="J58" s="129"/>
      <c r="K58" s="129"/>
      <c r="L58" s="127"/>
      <c r="M58" s="130"/>
      <c r="N58" s="130"/>
      <c r="O58" s="127"/>
    </row>
    <row r="59" spans="1:15" x14ac:dyDescent="0.25">
      <c r="A59" s="125" t="s">
        <v>307</v>
      </c>
      <c r="B59" s="125">
        <v>58</v>
      </c>
      <c r="C59" s="124">
        <f>B59*100/B53</f>
        <v>5.3554939981532783</v>
      </c>
      <c r="D59" s="126"/>
      <c r="E59" s="126"/>
      <c r="F59" s="127"/>
      <c r="G59" s="76"/>
      <c r="H59" s="76"/>
      <c r="I59" s="127"/>
      <c r="J59" s="129"/>
      <c r="K59" s="129"/>
      <c r="L59" s="127"/>
      <c r="M59" s="130"/>
      <c r="N59" s="130"/>
      <c r="O59" s="127"/>
    </row>
    <row r="60" spans="1:15" x14ac:dyDescent="0.25">
      <c r="A60" s="125" t="s">
        <v>310</v>
      </c>
      <c r="B60" s="125">
        <v>56</v>
      </c>
      <c r="C60" s="124">
        <f>B60*100/B53</f>
        <v>5.1708217913204066</v>
      </c>
      <c r="D60" s="126"/>
      <c r="E60" s="126"/>
      <c r="F60" s="127"/>
      <c r="G60" s="76"/>
      <c r="H60" s="76"/>
      <c r="I60" s="127"/>
      <c r="J60" s="129"/>
      <c r="K60" s="129"/>
      <c r="L60" s="127"/>
      <c r="M60" s="130"/>
      <c r="N60" s="130"/>
      <c r="O60" s="127"/>
    </row>
    <row r="61" spans="1:15" x14ac:dyDescent="0.25">
      <c r="A61" s="125" t="s">
        <v>311</v>
      </c>
      <c r="B61" s="125">
        <v>16</v>
      </c>
      <c r="C61" s="124">
        <f>B61*100/B53</f>
        <v>1.4773776546629733</v>
      </c>
      <c r="D61" s="126"/>
      <c r="E61" s="126"/>
      <c r="F61" s="127"/>
      <c r="G61" s="76"/>
      <c r="H61" s="76"/>
      <c r="I61" s="127"/>
      <c r="J61" s="129"/>
      <c r="K61" s="129"/>
      <c r="L61" s="127"/>
      <c r="M61" s="130"/>
      <c r="N61" s="130"/>
      <c r="O61" s="127"/>
    </row>
    <row r="62" spans="1:15" x14ac:dyDescent="0.25">
      <c r="A62" s="125" t="s">
        <v>312</v>
      </c>
      <c r="B62" s="125">
        <v>12</v>
      </c>
      <c r="C62" s="124">
        <f>B62*100/B53</f>
        <v>1.10803324099723</v>
      </c>
      <c r="D62" s="126"/>
      <c r="E62" s="126"/>
      <c r="F62" s="127"/>
      <c r="G62" s="76"/>
      <c r="H62" s="76"/>
      <c r="I62" s="127"/>
      <c r="J62" s="129"/>
      <c r="K62" s="129"/>
      <c r="L62" s="127"/>
      <c r="M62" s="130"/>
      <c r="N62" s="130"/>
      <c r="O62" s="127"/>
    </row>
    <row r="63" spans="1:15" x14ac:dyDescent="0.25">
      <c r="A63" s="125" t="s">
        <v>313</v>
      </c>
      <c r="B63" s="125">
        <v>3</v>
      </c>
      <c r="C63" s="124">
        <f>B63*100/B53</f>
        <v>0.2770083102493075</v>
      </c>
      <c r="D63" s="126"/>
      <c r="E63" s="126"/>
      <c r="F63" s="127"/>
      <c r="G63" s="76"/>
      <c r="H63" s="76"/>
      <c r="I63" s="127"/>
      <c r="J63" s="129"/>
      <c r="K63" s="129"/>
      <c r="L63" s="127"/>
      <c r="M63" s="130"/>
      <c r="N63" s="130"/>
      <c r="O63" s="127"/>
    </row>
  </sheetData>
  <mergeCells count="8">
    <mergeCell ref="A43:D43"/>
    <mergeCell ref="A46:D46"/>
    <mergeCell ref="A1:D1"/>
    <mergeCell ref="A2:D2"/>
    <mergeCell ref="A3:D3"/>
    <mergeCell ref="A22:D22"/>
    <mergeCell ref="A34:D34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2023-01-23T11:11:23Z</dcterms:modified>
</cp:coreProperties>
</file>