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24419F14-B836-4F70-A4F0-5B1263798644}" xr6:coauthVersionLast="47" xr6:coauthVersionMax="47" xr10:uidLastSave="{00000000-0000-0000-0000-000000000000}"/>
  <bookViews>
    <workbookView xWindow="33360" yWindow="2160" windowWidth="21600" windowHeight="11385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9" l="1"/>
  <c r="B15" i="9"/>
  <c r="C15" i="9"/>
  <c r="C26" i="9"/>
  <c r="B14" i="9"/>
  <c r="C14" i="9"/>
  <c r="C25" i="9"/>
  <c r="B13" i="9"/>
  <c r="C13" i="9"/>
  <c r="C24" i="9"/>
  <c r="B12" i="9"/>
  <c r="C12" i="9"/>
  <c r="C23" i="9"/>
  <c r="B11" i="9"/>
  <c r="C11" i="9"/>
  <c r="C22" i="9"/>
  <c r="B10" i="9"/>
  <c r="C10" i="9"/>
  <c r="I21" i="9"/>
  <c r="C21" i="9"/>
  <c r="B9" i="9"/>
  <c r="C9" i="9"/>
  <c r="I20" i="9"/>
  <c r="C20" i="9"/>
  <c r="B8" i="9"/>
  <c r="C8" i="9"/>
  <c r="I19" i="9"/>
  <c r="C19" i="9"/>
  <c r="B7" i="9"/>
  <c r="C7" i="9"/>
  <c r="I18" i="9"/>
  <c r="C18" i="9"/>
  <c r="B6" i="9"/>
  <c r="C6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59" i="5"/>
  <c r="B60" i="5"/>
  <c r="B61" i="5"/>
  <c r="B62" i="5"/>
  <c r="B63" i="5"/>
  <c r="B65" i="5"/>
  <c r="B66" i="5"/>
  <c r="B67" i="5"/>
  <c r="B58" i="5"/>
  <c r="C64" i="5"/>
  <c r="B64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/>
  <c r="C30" i="5"/>
  <c r="C43" i="5"/>
  <c r="D30" i="5"/>
  <c r="D43" i="5"/>
  <c r="D36" i="6"/>
  <c r="C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<sst xmlns="http://schemas.openxmlformats.org/spreadsheetml/2006/main" count="554" uniqueCount="315">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</sst>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46CD-BB1D-4B18C9C5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18416"/>
        <c:axId val="1"/>
      </c:barChart>
      <c:catAx>
        <c:axId val="4145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1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198-49B7-97E7-126B2121E4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198-49B7-97E7-126B2121E4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198-49B7-97E7-126B2121E4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198-49B7-97E7-126B2121E4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198-49B7-97E7-126B2121E44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198-49B7-97E7-126B2121E44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198-49B7-97E7-126B2121E44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198-49B7-97E7-126B2121E44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198-49B7-97E7-126B2121E44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198-49B7-97E7-126B2121E44B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8-49B7-97E7-126B2121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9B8-4161-89FA-08134F97B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B8-4161-89FA-08134F97B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B8-4161-89FA-08134F97BC2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8-4161-89FA-08134F9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58C-4BE6-9F0C-9371C38AD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C-4BE6-9F0C-9371C38AD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8C-4BE6-9F0C-9371C38AD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8C-4BE6-9F0C-9371C38AD32F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C-4BE6-9F0C-9371C38A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3D5-4978-9071-9EAC0FCBE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3D5-4978-9071-9EAC0FCBE4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3D5-4978-9071-9EAC0FCBE4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3D5-4978-9071-9EAC0FCBE4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5-4978-9071-9EAC0FC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06" name="Рисунок 1">
          <a:extLst>
            <a:ext uri="{FF2B5EF4-FFF2-40B4-BE49-F238E27FC236}">
              <a16:creationId xmlns:a16="http://schemas.microsoft.com/office/drawing/2014/main" id="{042BE5D7-AC21-4714-8D10-364A22F3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07" name="Рисунок 2">
          <a:extLst>
            <a:ext uri="{FF2B5EF4-FFF2-40B4-BE49-F238E27FC236}">
              <a16:creationId xmlns:a16="http://schemas.microsoft.com/office/drawing/2014/main" id="{A9C1BA76-A013-47BE-94A8-3DBE5980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08" name="Рисунок 4">
          <a:extLst>
            <a:ext uri="{FF2B5EF4-FFF2-40B4-BE49-F238E27FC236}">
              <a16:creationId xmlns:a16="http://schemas.microsoft.com/office/drawing/2014/main" id="{07BAABF2-5C64-4940-8512-59026063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09" name="Рисунок 5">
          <a:extLst>
            <a:ext uri="{FF2B5EF4-FFF2-40B4-BE49-F238E27FC236}">
              <a16:creationId xmlns:a16="http://schemas.microsoft.com/office/drawing/2014/main" id="{A58F4EAB-0FD9-4B16-87D0-97AC9F03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10" name="Рисунок 8">
          <a:extLst>
            <a:ext uri="{FF2B5EF4-FFF2-40B4-BE49-F238E27FC236}">
              <a16:creationId xmlns:a16="http://schemas.microsoft.com/office/drawing/2014/main" id="{561F9094-36DA-4651-BAD3-CDC21B1E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11" name="Рисунок 9">
          <a:extLst>
            <a:ext uri="{FF2B5EF4-FFF2-40B4-BE49-F238E27FC236}">
              <a16:creationId xmlns:a16="http://schemas.microsoft.com/office/drawing/2014/main" id="{730DBEA4-D5B6-4A09-8B5B-20987EB1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12" name="Рисунок 7">
          <a:extLst>
            <a:ext uri="{FF2B5EF4-FFF2-40B4-BE49-F238E27FC236}">
              <a16:creationId xmlns:a16="http://schemas.microsoft.com/office/drawing/2014/main" id="{8FE1A681-7BD9-43EF-A9B9-756772247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62" name="Рисунок 1">
          <a:extLst>
            <a:ext uri="{FF2B5EF4-FFF2-40B4-BE49-F238E27FC236}">
              <a16:creationId xmlns:a16="http://schemas.microsoft.com/office/drawing/2014/main" id="{E19DF2A8-B47D-44E1-B50F-071EBC77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63" name="Рисунок 3">
          <a:extLst>
            <a:ext uri="{FF2B5EF4-FFF2-40B4-BE49-F238E27FC236}">
              <a16:creationId xmlns:a16="http://schemas.microsoft.com/office/drawing/2014/main" id="{1A208E10-15A0-4CE8-94DD-8AD2C20BE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64" name="Рисунок 4">
          <a:extLst>
            <a:ext uri="{FF2B5EF4-FFF2-40B4-BE49-F238E27FC236}">
              <a16:creationId xmlns:a16="http://schemas.microsoft.com/office/drawing/2014/main" id="{986D9237-3899-44C4-BB7F-90734EC2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65" name="Рисунок 7">
          <a:extLst>
            <a:ext uri="{FF2B5EF4-FFF2-40B4-BE49-F238E27FC236}">
              <a16:creationId xmlns:a16="http://schemas.microsoft.com/office/drawing/2014/main" id="{5EAAF50A-9958-4444-B75C-C5E42CD03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66" name="Рисунок 8">
          <a:extLst>
            <a:ext uri="{FF2B5EF4-FFF2-40B4-BE49-F238E27FC236}">
              <a16:creationId xmlns:a16="http://schemas.microsoft.com/office/drawing/2014/main" id="{683C9293-1534-41EC-8453-70F220E12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67" name="Рисунок 10">
          <a:extLst>
            <a:ext uri="{FF2B5EF4-FFF2-40B4-BE49-F238E27FC236}">
              <a16:creationId xmlns:a16="http://schemas.microsoft.com/office/drawing/2014/main" id="{666FB3A9-8A21-4A13-8017-58E43D46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68" name="Рисунок 11">
          <a:extLst>
            <a:ext uri="{FF2B5EF4-FFF2-40B4-BE49-F238E27FC236}">
              <a16:creationId xmlns:a16="http://schemas.microsoft.com/office/drawing/2014/main" id="{293F8A72-9120-4B90-8432-02A9A28A3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69" name="Рисунок 12">
          <a:extLst>
            <a:ext uri="{FF2B5EF4-FFF2-40B4-BE49-F238E27FC236}">
              <a16:creationId xmlns:a16="http://schemas.microsoft.com/office/drawing/2014/main" id="{0CC8CE93-5C19-4A95-9CC6-21CF45EF1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70" name="Рисунок 13">
          <a:extLst>
            <a:ext uri="{FF2B5EF4-FFF2-40B4-BE49-F238E27FC236}">
              <a16:creationId xmlns:a16="http://schemas.microsoft.com/office/drawing/2014/main" id="{063D58AA-D031-41AA-9243-32ADECDE5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5" name="Рисунок 1">
          <a:extLst>
            <a:ext uri="{FF2B5EF4-FFF2-40B4-BE49-F238E27FC236}">
              <a16:creationId xmlns:a16="http://schemas.microsoft.com/office/drawing/2014/main" id="{1895DC34-AAAF-445D-BA55-A1BF5892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56" name="Диаграмма 3">
          <a:extLst>
            <a:ext uri="{FF2B5EF4-FFF2-40B4-BE49-F238E27FC236}">
              <a16:creationId xmlns:a16="http://schemas.microsoft.com/office/drawing/2014/main" id="{74829165-D5BD-4941-B89F-A151B6C0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298" name="Диаграмма 1">
          <a:extLst>
            <a:ext uri="{FF2B5EF4-FFF2-40B4-BE49-F238E27FC236}">
              <a16:creationId xmlns:a16="http://schemas.microsoft.com/office/drawing/2014/main" id="{EA0677A6-9BEE-42D2-B14C-BEFEEC90E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299" name="Диаграмма 2">
          <a:extLst>
            <a:ext uri="{FF2B5EF4-FFF2-40B4-BE49-F238E27FC236}">
              <a16:creationId xmlns:a16="http://schemas.microsoft.com/office/drawing/2014/main" id="{24119AA6-BDAA-4477-BA30-484A8BD6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27" name="Диаграмма 1">
          <a:extLst>
            <a:ext uri="{FF2B5EF4-FFF2-40B4-BE49-F238E27FC236}">
              <a16:creationId xmlns:a16="http://schemas.microsoft.com/office/drawing/2014/main" id="{ED2344B6-AE1D-425D-913F-5EA0F4573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28" name="Диаграмма 2">
          <a:extLst>
            <a:ext uri="{FF2B5EF4-FFF2-40B4-BE49-F238E27FC236}">
              <a16:creationId xmlns:a16="http://schemas.microsoft.com/office/drawing/2014/main" id="{2581F062-8EFA-45D6-A36D-AEFA3857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abSelected="1" topLeftCell="B25" workbookViewId="0">
      <selection activeCell="C20" sqref="C20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35" t="s">
        <v>211</v>
      </c>
      <c r="B1" s="135"/>
      <c r="C1" s="135"/>
      <c r="D1" s="135"/>
      <c r="E1" s="135"/>
      <c r="F1" s="135"/>
      <c r="G1" s="135"/>
      <c r="H1" s="135"/>
      <c r="I1" s="24"/>
      <c r="J1" s="24"/>
      <c r="K1" s="24"/>
      <c r="L1" s="24"/>
    </row>
    <row r="2" spans="1:12" x14ac:dyDescent="0.25">
      <c r="A2" s="25"/>
      <c r="B2" s="26"/>
      <c r="C2" s="26"/>
      <c r="D2" s="26"/>
      <c r="E2" s="26"/>
      <c r="F2" s="27"/>
      <c r="G2" s="26"/>
      <c r="H2" s="26"/>
      <c r="I2" s="27"/>
    </row>
    <row r="3" spans="1:12" x14ac:dyDescent="0.25">
      <c r="A3" s="28"/>
      <c r="B3" s="8"/>
      <c r="C3" s="8"/>
      <c r="D3" s="8"/>
      <c r="E3" s="8"/>
      <c r="F3" s="56"/>
      <c r="I3" s="29"/>
    </row>
    <row r="4" spans="1:12" x14ac:dyDescent="0.25">
      <c r="A4" s="28"/>
      <c r="B4" s="8"/>
      <c r="C4" s="8"/>
      <c r="D4" s="8"/>
      <c r="E4" s="8"/>
      <c r="F4" s="29"/>
      <c r="G4" s="8"/>
      <c r="H4" s="8"/>
      <c r="I4" s="29"/>
    </row>
    <row r="5" spans="1:12" x14ac:dyDescent="0.25">
      <c r="A5" s="28"/>
      <c r="B5" s="8"/>
      <c r="C5" s="8"/>
      <c r="D5" s="8"/>
      <c r="E5" s="8"/>
      <c r="F5" s="29"/>
      <c r="G5" s="8"/>
      <c r="H5" s="8"/>
      <c r="I5" s="29"/>
    </row>
    <row r="6" spans="1:12" ht="15.75" thickBot="1" x14ac:dyDescent="0.3">
      <c r="A6" s="30"/>
      <c r="B6" s="31"/>
      <c r="C6" s="31"/>
      <c r="D6" s="31"/>
      <c r="E6" s="31"/>
      <c r="F6" s="32"/>
      <c r="G6" s="31"/>
      <c r="H6" s="31"/>
      <c r="I6" s="32"/>
    </row>
    <row r="7" spans="1:12" x14ac:dyDescent="0.25">
      <c r="A7" s="28"/>
      <c r="B7" s="26"/>
      <c r="C7" s="25"/>
      <c r="D7" s="26"/>
      <c r="E7" s="26"/>
      <c r="F7" s="26"/>
      <c r="G7" s="26"/>
      <c r="H7" s="27"/>
      <c r="I7" s="29"/>
    </row>
    <row r="8" spans="1:12" x14ac:dyDescent="0.25">
      <c r="A8" s="8"/>
      <c r="B8" s="8"/>
      <c r="C8" s="28"/>
      <c r="D8" s="8"/>
      <c r="E8" s="8"/>
      <c r="F8" s="105" t="s">
        <v>266</v>
      </c>
      <c r="G8" s="8"/>
      <c r="H8" s="29"/>
      <c r="I8" s="29"/>
    </row>
    <row r="9" spans="1:12" x14ac:dyDescent="0.25">
      <c r="A9" s="28"/>
      <c r="B9" s="8"/>
      <c r="C9" s="28"/>
      <c r="D9" s="8"/>
      <c r="E9" s="8"/>
      <c r="F9" s="8" t="s">
        <v>268</v>
      </c>
      <c r="G9" s="8"/>
      <c r="H9" s="29"/>
      <c r="I9" s="29"/>
    </row>
    <row r="10" spans="1:12" x14ac:dyDescent="0.25">
      <c r="A10" s="28"/>
      <c r="B10" s="8"/>
      <c r="C10" s="28"/>
      <c r="D10" s="8"/>
      <c r="E10" s="8"/>
      <c r="F10" s="106" t="s">
        <v>267</v>
      </c>
      <c r="G10" s="106" t="s">
        <v>274</v>
      </c>
      <c r="H10" s="107"/>
      <c r="I10" s="29"/>
    </row>
    <row r="11" spans="1:12" x14ac:dyDescent="0.25">
      <c r="A11" s="28"/>
      <c r="B11" s="8"/>
      <c r="C11" s="28"/>
      <c r="D11" s="8"/>
      <c r="E11" s="8"/>
      <c r="F11" s="8"/>
      <c r="G11" s="8"/>
      <c r="H11" s="29"/>
      <c r="I11" s="29"/>
    </row>
    <row r="12" spans="1:12" x14ac:dyDescent="0.25">
      <c r="A12" s="28"/>
      <c r="B12" s="8"/>
      <c r="C12" s="28"/>
      <c r="D12" s="8"/>
      <c r="E12" s="8"/>
      <c r="F12" s="8"/>
      <c r="G12" s="8"/>
      <c r="H12" s="29"/>
      <c r="I12" s="29"/>
    </row>
    <row r="13" spans="1:12" ht="21.75" customHeight="1" x14ac:dyDescent="0.25">
      <c r="A13" s="28"/>
      <c r="B13" s="8"/>
      <c r="C13" s="28"/>
      <c r="D13" s="53" t="s">
        <v>193</v>
      </c>
      <c r="E13" s="53" t="s">
        <v>159</v>
      </c>
      <c r="F13" s="53"/>
      <c r="G13" s="136" t="s">
        <v>160</v>
      </c>
      <c r="H13" s="137"/>
      <c r="I13" s="29"/>
    </row>
    <row r="14" spans="1:12" ht="21.75" customHeight="1" x14ac:dyDescent="0.25">
      <c r="A14" s="57" t="s">
        <v>208</v>
      </c>
      <c r="B14" s="33" t="s">
        <v>207</v>
      </c>
      <c r="C14" s="89" t="s">
        <v>222</v>
      </c>
      <c r="D14" s="53"/>
      <c r="E14" s="53"/>
      <c r="F14" s="53"/>
      <c r="G14" s="54"/>
      <c r="H14" s="90"/>
      <c r="I14" s="29"/>
    </row>
    <row r="15" spans="1:12" ht="15.75" x14ac:dyDescent="0.25">
      <c r="A15" s="37"/>
      <c r="B15" s="8"/>
      <c r="C15" s="28"/>
      <c r="D15" s="77"/>
      <c r="E15" s="78" t="s">
        <v>101</v>
      </c>
      <c r="F15" s="79" t="s">
        <v>102</v>
      </c>
      <c r="G15" s="80">
        <v>1</v>
      </c>
      <c r="H15" s="91">
        <v>2</v>
      </c>
      <c r="I15" s="108" t="s">
        <v>269</v>
      </c>
    </row>
    <row r="16" spans="1:12" x14ac:dyDescent="0.25">
      <c r="A16" s="28"/>
      <c r="B16" s="8"/>
      <c r="C16" s="28"/>
      <c r="D16" s="81" t="s">
        <v>161</v>
      </c>
      <c r="E16" s="78" t="s">
        <v>103</v>
      </c>
      <c r="F16" s="79" t="s">
        <v>104</v>
      </c>
      <c r="G16" s="80">
        <v>63470751</v>
      </c>
      <c r="H16" s="91">
        <v>61495776</v>
      </c>
      <c r="I16" s="70" t="s">
        <v>246</v>
      </c>
    </row>
    <row r="17" spans="1:10" ht="24" customHeight="1" x14ac:dyDescent="0.25">
      <c r="B17" s="88" t="s">
        <v>209</v>
      </c>
      <c r="C17" s="28"/>
      <c r="D17" s="81" t="s">
        <v>162</v>
      </c>
      <c r="E17" s="78" t="s">
        <v>247</v>
      </c>
      <c r="F17" s="79" t="s">
        <v>248</v>
      </c>
      <c r="G17" s="80"/>
      <c r="H17" s="91"/>
      <c r="I17" s="29"/>
      <c r="J17" s="87" t="s">
        <v>260</v>
      </c>
    </row>
    <row r="18" spans="1:10" ht="24" customHeight="1" x14ac:dyDescent="0.25">
      <c r="B18" s="88"/>
      <c r="C18" s="28"/>
      <c r="D18" s="81"/>
      <c r="E18" s="78" t="s">
        <v>214</v>
      </c>
      <c r="F18" s="79"/>
      <c r="G18" s="82">
        <v>44767.5625</v>
      </c>
      <c r="H18" s="92">
        <v>44773.017361111109</v>
      </c>
      <c r="I18" s="29"/>
    </row>
    <row r="19" spans="1:10" ht="24" customHeight="1" x14ac:dyDescent="0.25">
      <c r="B19" s="88" t="s">
        <v>210</v>
      </c>
      <c r="C19" s="28"/>
      <c r="D19" s="81"/>
      <c r="E19" s="78" t="s">
        <v>217</v>
      </c>
      <c r="F19" s="79"/>
      <c r="G19" s="82"/>
      <c r="H19" s="92"/>
      <c r="I19" s="29"/>
    </row>
    <row r="20" spans="1:10" ht="21.75" customHeight="1" x14ac:dyDescent="0.25">
      <c r="B20" s="8"/>
      <c r="C20" s="28"/>
      <c r="D20" s="81" t="s">
        <v>163</v>
      </c>
      <c r="E20" s="78" t="s">
        <v>105</v>
      </c>
      <c r="F20" s="79" t="s">
        <v>107</v>
      </c>
      <c r="G20" s="83">
        <v>44776.611111111109</v>
      </c>
      <c r="H20" s="93">
        <v>44776.416666666664</v>
      </c>
      <c r="I20" s="29"/>
    </row>
    <row r="21" spans="1:10" ht="24" customHeight="1" x14ac:dyDescent="0.25">
      <c r="C21" s="28"/>
      <c r="D21" s="77"/>
      <c r="E21" s="78" t="s">
        <v>256</v>
      </c>
      <c r="F21" s="79" t="s">
        <v>108</v>
      </c>
      <c r="G21" s="84"/>
      <c r="H21" s="91"/>
      <c r="I21" s="29"/>
    </row>
    <row r="22" spans="1:10" ht="24" customHeight="1" x14ac:dyDescent="0.25">
      <c r="B22" s="8"/>
      <c r="C22" s="28"/>
      <c r="D22" s="77"/>
      <c r="E22" s="78" t="s">
        <v>2</v>
      </c>
      <c r="F22" s="85" t="s">
        <v>175</v>
      </c>
      <c r="G22" s="80" t="s">
        <v>133</v>
      </c>
      <c r="H22" s="91" t="s">
        <v>117</v>
      </c>
      <c r="I22" s="29"/>
    </row>
    <row r="23" spans="1:10" ht="27" customHeight="1" x14ac:dyDescent="0.25">
      <c r="A23" s="42" t="s">
        <v>128</v>
      </c>
      <c r="B23" s="8"/>
      <c r="C23" s="28"/>
      <c r="D23" s="77"/>
      <c r="E23" s="78" t="s">
        <v>106</v>
      </c>
      <c r="F23" s="141" t="s">
        <v>121</v>
      </c>
      <c r="G23" s="86" t="s">
        <v>158</v>
      </c>
      <c r="H23" s="91"/>
      <c r="I23" s="29"/>
    </row>
    <row r="24" spans="1:10" ht="27" customHeight="1" x14ac:dyDescent="0.25">
      <c r="A24" s="42" t="s">
        <v>194</v>
      </c>
      <c r="B24" s="8"/>
      <c r="C24" s="28"/>
      <c r="D24" s="77"/>
      <c r="E24" s="78" t="s">
        <v>132</v>
      </c>
      <c r="F24" s="142"/>
      <c r="G24" s="80" t="s">
        <v>190</v>
      </c>
      <c r="H24" s="91" t="s">
        <v>178</v>
      </c>
      <c r="I24" s="29"/>
    </row>
    <row r="25" spans="1:10" ht="27" customHeight="1" x14ac:dyDescent="0.25">
      <c r="A25" s="43" t="s">
        <v>106</v>
      </c>
      <c r="B25" s="8"/>
      <c r="C25" s="28"/>
      <c r="D25" s="77"/>
      <c r="E25" s="78" t="s">
        <v>249</v>
      </c>
      <c r="F25" s="142"/>
      <c r="G25" s="80"/>
      <c r="H25" s="91"/>
      <c r="I25" s="29"/>
    </row>
    <row r="26" spans="1:10" ht="27" customHeight="1" x14ac:dyDescent="0.25">
      <c r="A26" s="42" t="s">
        <v>120</v>
      </c>
      <c r="B26" s="8"/>
      <c r="C26" s="28"/>
      <c r="D26" s="77" t="s">
        <v>176</v>
      </c>
      <c r="E26" s="78" t="s">
        <v>130</v>
      </c>
      <c r="F26" s="142"/>
      <c r="G26" s="80">
        <v>22</v>
      </c>
      <c r="H26" s="91">
        <v>22</v>
      </c>
      <c r="I26" s="29"/>
    </row>
    <row r="27" spans="1:10" ht="27" customHeight="1" x14ac:dyDescent="0.25">
      <c r="A27" s="42" t="s">
        <v>46</v>
      </c>
      <c r="B27" s="8"/>
      <c r="C27" s="28"/>
      <c r="D27" s="77"/>
      <c r="E27" s="78" t="s">
        <v>131</v>
      </c>
      <c r="F27" s="143"/>
      <c r="G27" s="80" t="s">
        <v>135</v>
      </c>
      <c r="H27" s="94" t="s">
        <v>135</v>
      </c>
      <c r="I27" s="29"/>
    </row>
    <row r="28" spans="1:10" ht="27" customHeight="1" x14ac:dyDescent="0.25">
      <c r="A28" s="42"/>
      <c r="B28" s="8"/>
      <c r="C28" s="28"/>
      <c r="D28" s="77"/>
      <c r="E28" s="78" t="s">
        <v>46</v>
      </c>
      <c r="F28" s="79"/>
      <c r="G28" s="80" t="s">
        <v>48</v>
      </c>
      <c r="H28" s="91" t="s">
        <v>179</v>
      </c>
      <c r="I28" s="29"/>
    </row>
    <row r="29" spans="1:10" ht="27" customHeight="1" x14ac:dyDescent="0.25">
      <c r="A29" s="55" t="s">
        <v>195</v>
      </c>
      <c r="B29" s="8"/>
      <c r="C29" s="28"/>
      <c r="D29" s="74" t="s">
        <v>172</v>
      </c>
      <c r="E29" s="72" t="s">
        <v>195</v>
      </c>
      <c r="F29" s="138" t="s">
        <v>113</v>
      </c>
      <c r="G29" s="73" t="s">
        <v>137</v>
      </c>
      <c r="H29" s="95" t="s">
        <v>181</v>
      </c>
      <c r="I29" s="29"/>
    </row>
    <row r="30" spans="1:10" ht="27" customHeight="1" x14ac:dyDescent="0.25">
      <c r="A30" s="55" t="s">
        <v>196</v>
      </c>
      <c r="B30" s="8"/>
      <c r="C30" s="28"/>
      <c r="D30" s="74"/>
      <c r="E30" s="72" t="s">
        <v>196</v>
      </c>
      <c r="F30" s="139"/>
      <c r="G30" s="73" t="s">
        <v>136</v>
      </c>
      <c r="H30" s="95" t="s">
        <v>180</v>
      </c>
      <c r="I30" s="29"/>
    </row>
    <row r="31" spans="1:10" ht="27" customHeight="1" x14ac:dyDescent="0.25">
      <c r="A31" s="55" t="s">
        <v>197</v>
      </c>
      <c r="B31" s="8"/>
      <c r="C31" s="28"/>
      <c r="D31" s="74" t="s">
        <v>171</v>
      </c>
      <c r="E31" s="72" t="s">
        <v>109</v>
      </c>
      <c r="F31" s="139"/>
      <c r="G31" s="73">
        <v>324116</v>
      </c>
      <c r="H31" s="95">
        <v>141092</v>
      </c>
      <c r="I31" s="29"/>
    </row>
    <row r="32" spans="1:10" ht="27" customHeight="1" x14ac:dyDescent="0.25">
      <c r="A32" s="42" t="s">
        <v>38</v>
      </c>
      <c r="B32" s="8"/>
      <c r="C32" s="28"/>
      <c r="D32" s="74"/>
      <c r="E32" s="72" t="s">
        <v>237</v>
      </c>
      <c r="F32" s="139"/>
      <c r="G32" s="73"/>
      <c r="H32" s="95"/>
      <c r="I32" s="29"/>
    </row>
    <row r="33" spans="1:15" ht="27" customHeight="1" x14ac:dyDescent="0.25">
      <c r="A33" s="44" t="s">
        <v>129</v>
      </c>
      <c r="B33" s="8"/>
      <c r="C33" s="28"/>
      <c r="D33" s="74" t="s">
        <v>167</v>
      </c>
      <c r="E33" s="72" t="s">
        <v>110</v>
      </c>
      <c r="F33" s="139"/>
      <c r="G33" s="73">
        <v>320505</v>
      </c>
      <c r="H33" s="95">
        <v>74286</v>
      </c>
      <c r="I33" s="29"/>
    </row>
    <row r="34" spans="1:15" ht="24.75" customHeight="1" x14ac:dyDescent="0.25">
      <c r="A34" s="42" t="s">
        <v>198</v>
      </c>
      <c r="B34" s="8"/>
      <c r="C34" s="28"/>
      <c r="D34" s="74" t="s">
        <v>166</v>
      </c>
      <c r="E34" s="72" t="s">
        <v>38</v>
      </c>
      <c r="F34" s="139"/>
      <c r="G34" s="73" t="s">
        <v>134</v>
      </c>
      <c r="H34" s="95" t="s">
        <v>188</v>
      </c>
      <c r="I34" s="29"/>
    </row>
    <row r="35" spans="1:15" ht="21" customHeight="1" x14ac:dyDescent="0.25">
      <c r="A35" s="42" t="s">
        <v>199</v>
      </c>
      <c r="B35" s="8"/>
      <c r="C35" s="28"/>
      <c r="D35" s="71"/>
      <c r="E35" s="72" t="s">
        <v>238</v>
      </c>
      <c r="F35" s="139"/>
      <c r="G35" s="73" t="s">
        <v>138</v>
      </c>
      <c r="H35" s="95" t="s">
        <v>182</v>
      </c>
      <c r="I35" s="29"/>
    </row>
    <row r="36" spans="1:15" ht="21" customHeight="1" x14ac:dyDescent="0.25">
      <c r="A36" s="44" t="s">
        <v>200</v>
      </c>
      <c r="B36" s="8"/>
      <c r="C36" s="28"/>
      <c r="D36" s="74" t="s">
        <v>185</v>
      </c>
      <c r="E36" s="72" t="s">
        <v>173</v>
      </c>
      <c r="F36" s="139"/>
      <c r="G36" s="73"/>
      <c r="H36" s="96">
        <v>352609</v>
      </c>
      <c r="I36" s="29"/>
    </row>
    <row r="37" spans="1:15" ht="21" customHeight="1" x14ac:dyDescent="0.25">
      <c r="A37" s="44" t="s">
        <v>201</v>
      </c>
      <c r="B37" s="8"/>
      <c r="C37" s="28"/>
      <c r="D37" s="74" t="s">
        <v>186</v>
      </c>
      <c r="E37" s="72" t="s">
        <v>174</v>
      </c>
      <c r="F37" s="139"/>
      <c r="G37" s="73"/>
      <c r="H37" s="96" t="s">
        <v>187</v>
      </c>
      <c r="I37" s="29"/>
    </row>
    <row r="38" spans="1:15" ht="23.25" customHeight="1" x14ac:dyDescent="0.25">
      <c r="A38" s="42" t="s">
        <v>202</v>
      </c>
      <c r="B38" s="8"/>
      <c r="C38" s="28"/>
      <c r="D38" s="74" t="s">
        <v>169</v>
      </c>
      <c r="E38" s="72" t="s">
        <v>239</v>
      </c>
      <c r="F38" s="139"/>
      <c r="G38" s="73">
        <v>68.05</v>
      </c>
      <c r="H38" s="95">
        <v>65.849999999999994</v>
      </c>
      <c r="I38" s="108" t="s">
        <v>269</v>
      </c>
      <c r="J38" s="108" t="s">
        <v>270</v>
      </c>
      <c r="K38" s="109"/>
      <c r="L38" s="109"/>
      <c r="M38" s="109"/>
      <c r="N38" s="109"/>
      <c r="O38" s="33" t="s">
        <v>224</v>
      </c>
    </row>
    <row r="39" spans="1:15" ht="23.25" customHeight="1" x14ac:dyDescent="0.25">
      <c r="A39" s="44" t="s">
        <v>206</v>
      </c>
      <c r="B39" s="8"/>
      <c r="C39" s="28"/>
      <c r="D39" s="74" t="s">
        <v>192</v>
      </c>
      <c r="E39" s="75" t="s">
        <v>241</v>
      </c>
      <c r="F39" s="139"/>
      <c r="G39" s="73">
        <v>22.95</v>
      </c>
      <c r="H39" s="95">
        <v>23</v>
      </c>
      <c r="I39" s="108" t="s">
        <v>269</v>
      </c>
      <c r="J39" s="108" t="s">
        <v>270</v>
      </c>
      <c r="K39" s="109"/>
      <c r="L39" s="109"/>
      <c r="M39" s="109"/>
      <c r="N39" s="109"/>
    </row>
    <row r="40" spans="1:15" ht="21.75" customHeight="1" x14ac:dyDescent="0.25">
      <c r="A40" s="42" t="s">
        <v>203</v>
      </c>
      <c r="B40" s="8"/>
      <c r="C40" s="28"/>
      <c r="D40" s="74" t="s">
        <v>168</v>
      </c>
      <c r="E40" s="72" t="s">
        <v>240</v>
      </c>
      <c r="F40" s="139"/>
      <c r="G40" s="73">
        <v>23.3</v>
      </c>
      <c r="H40" s="95">
        <v>23.8</v>
      </c>
      <c r="I40" s="108" t="s">
        <v>269</v>
      </c>
      <c r="J40" s="108" t="s">
        <v>270</v>
      </c>
      <c r="K40" s="109"/>
      <c r="L40" s="109"/>
      <c r="M40" s="109"/>
      <c r="N40" s="109"/>
      <c r="O40" s="33" t="s">
        <v>224</v>
      </c>
    </row>
    <row r="41" spans="1:15" ht="21.75" customHeight="1" x14ac:dyDescent="0.25">
      <c r="A41" s="42" t="s">
        <v>204</v>
      </c>
      <c r="B41" s="8"/>
      <c r="C41" s="28"/>
      <c r="D41" s="74" t="s">
        <v>245</v>
      </c>
      <c r="E41" s="72" t="s">
        <v>242</v>
      </c>
      <c r="F41" s="139"/>
      <c r="G41" s="73"/>
      <c r="H41" s="95"/>
      <c r="I41" s="108" t="s">
        <v>269</v>
      </c>
      <c r="J41" s="108" t="s">
        <v>270</v>
      </c>
      <c r="K41" s="109"/>
      <c r="L41" s="109"/>
      <c r="M41" s="109"/>
      <c r="N41" s="109"/>
    </row>
    <row r="42" spans="1:15" ht="27.75" customHeight="1" x14ac:dyDescent="0.25">
      <c r="A42" s="42" t="s">
        <v>205</v>
      </c>
      <c r="B42" s="8"/>
      <c r="C42" s="28"/>
      <c r="D42" s="74" t="s">
        <v>177</v>
      </c>
      <c r="E42" s="72" t="s">
        <v>111</v>
      </c>
      <c r="F42" s="139"/>
      <c r="G42" s="73">
        <v>386</v>
      </c>
      <c r="H42" s="95">
        <v>7110</v>
      </c>
      <c r="I42" s="29"/>
    </row>
    <row r="43" spans="1:15" ht="27.75" customHeight="1" x14ac:dyDescent="0.25">
      <c r="B43" s="8"/>
      <c r="C43" s="28"/>
      <c r="D43" s="74" t="s">
        <v>170</v>
      </c>
      <c r="E43" s="72" t="s">
        <v>112</v>
      </c>
      <c r="F43" s="139"/>
      <c r="G43" s="73" t="s">
        <v>139</v>
      </c>
      <c r="H43" s="95" t="s">
        <v>183</v>
      </c>
      <c r="I43" s="29"/>
    </row>
    <row r="44" spans="1:15" ht="25.5" customHeight="1" x14ac:dyDescent="0.25">
      <c r="B44" s="8"/>
      <c r="C44" s="28"/>
      <c r="D44" s="74" t="s">
        <v>164</v>
      </c>
      <c r="E44" s="72" t="s">
        <v>243</v>
      </c>
      <c r="F44" s="139"/>
      <c r="G44" s="73">
        <v>8204255</v>
      </c>
      <c r="H44" s="95">
        <v>8210245</v>
      </c>
      <c r="I44" s="29"/>
    </row>
    <row r="45" spans="1:15" ht="25.5" customHeight="1" x14ac:dyDescent="0.25">
      <c r="A45" s="42"/>
      <c r="B45" s="8"/>
      <c r="C45" s="28"/>
      <c r="D45" s="71" t="s">
        <v>165</v>
      </c>
      <c r="E45" s="72" t="s">
        <v>244</v>
      </c>
      <c r="F45" s="139"/>
      <c r="G45" s="73" t="s">
        <v>189</v>
      </c>
      <c r="H45" s="97" t="s">
        <v>191</v>
      </c>
      <c r="I45" s="29"/>
    </row>
    <row r="46" spans="1:15" ht="28.5" customHeight="1" x14ac:dyDescent="0.25">
      <c r="B46" s="8"/>
      <c r="C46" s="28"/>
      <c r="D46" s="71"/>
      <c r="E46" s="72" t="s">
        <v>250</v>
      </c>
      <c r="F46" s="140"/>
      <c r="G46" s="73" t="s">
        <v>251</v>
      </c>
      <c r="H46" s="97"/>
      <c r="I46" s="29"/>
      <c r="J46" t="s">
        <v>252</v>
      </c>
    </row>
    <row r="47" spans="1:15" ht="22.5" customHeight="1" x14ac:dyDescent="0.25">
      <c r="A47" s="28"/>
      <c r="B47" s="8"/>
      <c r="C47" s="28"/>
      <c r="D47" s="58"/>
      <c r="E47" s="59" t="s">
        <v>123</v>
      </c>
      <c r="F47" s="133" t="s">
        <v>124</v>
      </c>
      <c r="G47" s="60">
        <v>8002506801</v>
      </c>
      <c r="H47" s="98"/>
      <c r="I47" s="29"/>
    </row>
    <row r="48" spans="1:15" ht="19.5" customHeight="1" x14ac:dyDescent="0.25">
      <c r="A48" s="28"/>
      <c r="B48" s="8"/>
      <c r="C48" s="28"/>
      <c r="D48" s="58"/>
      <c r="E48" s="59" t="s">
        <v>226</v>
      </c>
      <c r="F48" s="133"/>
      <c r="G48" s="60">
        <v>324116</v>
      </c>
      <c r="H48" s="98"/>
      <c r="I48" s="29"/>
    </row>
    <row r="49" spans="1:13" ht="28.5" customHeight="1" x14ac:dyDescent="0.25">
      <c r="A49" s="28"/>
      <c r="B49" s="8"/>
      <c r="C49" s="28"/>
      <c r="D49" s="58"/>
      <c r="E49" s="59" t="s">
        <v>227</v>
      </c>
      <c r="F49" s="133"/>
      <c r="G49" s="60" t="s">
        <v>140</v>
      </c>
      <c r="H49" s="98"/>
      <c r="I49" s="29"/>
    </row>
    <row r="50" spans="1:13" ht="30" x14ac:dyDescent="0.25">
      <c r="A50" s="28"/>
      <c r="B50" s="8"/>
      <c r="C50" s="28"/>
      <c r="D50" s="58"/>
      <c r="E50" s="59" t="s">
        <v>228</v>
      </c>
      <c r="F50" s="133"/>
      <c r="G50" s="60">
        <v>320505</v>
      </c>
      <c r="H50" s="98"/>
      <c r="I50" s="29"/>
    </row>
    <row r="51" spans="1:13" ht="30.75" customHeight="1" x14ac:dyDescent="0.25">
      <c r="A51" s="28"/>
      <c r="B51" s="8"/>
      <c r="C51" s="28"/>
      <c r="D51" s="58"/>
      <c r="E51" s="59" t="s">
        <v>229</v>
      </c>
      <c r="F51" s="133"/>
      <c r="G51" s="60" t="s">
        <v>141</v>
      </c>
      <c r="H51" s="98"/>
      <c r="I51" s="29"/>
    </row>
    <row r="52" spans="1:13" ht="23.25" customHeight="1" x14ac:dyDescent="0.25">
      <c r="A52" s="28"/>
      <c r="B52" s="8"/>
      <c r="C52" s="28"/>
      <c r="D52" s="58"/>
      <c r="E52" s="59" t="s">
        <v>230</v>
      </c>
      <c r="F52" s="133"/>
      <c r="G52" s="60">
        <v>815</v>
      </c>
      <c r="H52" s="98"/>
      <c r="I52" s="29"/>
    </row>
    <row r="53" spans="1:13" x14ac:dyDescent="0.25">
      <c r="A53" s="28"/>
      <c r="B53" s="8"/>
      <c r="C53" s="28"/>
      <c r="D53" s="58"/>
      <c r="E53" s="59" t="s">
        <v>231</v>
      </c>
      <c r="F53" s="133"/>
      <c r="G53" s="60" t="s">
        <v>225</v>
      </c>
      <c r="H53" s="98"/>
      <c r="I53" s="29"/>
    </row>
    <row r="54" spans="1:13" x14ac:dyDescent="0.25">
      <c r="A54" s="28"/>
      <c r="B54" s="8"/>
      <c r="C54" s="28"/>
      <c r="D54" s="58"/>
      <c r="E54" s="59" t="s">
        <v>232</v>
      </c>
      <c r="F54" s="133"/>
      <c r="G54" s="60">
        <v>68.06</v>
      </c>
      <c r="H54" s="98"/>
      <c r="I54" s="70" t="s">
        <v>223</v>
      </c>
      <c r="J54" s="33" t="s">
        <v>224</v>
      </c>
    </row>
    <row r="55" spans="1:13" ht="25.5" customHeight="1" x14ac:dyDescent="0.25">
      <c r="A55" s="28"/>
      <c r="B55" s="8"/>
      <c r="C55" s="28"/>
      <c r="D55" s="58"/>
      <c r="E55" s="59" t="s">
        <v>233</v>
      </c>
      <c r="F55" s="133"/>
      <c r="G55" s="60"/>
      <c r="H55" s="98"/>
      <c r="I55" s="70"/>
      <c r="J55" s="33"/>
    </row>
    <row r="56" spans="1:13" ht="31.5" customHeight="1" x14ac:dyDescent="0.25">
      <c r="A56" s="28"/>
      <c r="B56" s="8"/>
      <c r="C56" s="28"/>
      <c r="D56" s="61"/>
      <c r="E56" s="62" t="s">
        <v>199</v>
      </c>
      <c r="F56" s="134" t="s">
        <v>127</v>
      </c>
      <c r="G56" s="63" t="s">
        <v>142</v>
      </c>
      <c r="H56" s="99" t="s">
        <v>184</v>
      </c>
      <c r="I56" s="29"/>
      <c r="M56" s="33"/>
    </row>
    <row r="57" spans="1:13" ht="31.5" customHeight="1" x14ac:dyDescent="0.25">
      <c r="A57" s="28"/>
      <c r="B57" s="8"/>
      <c r="C57" s="28"/>
      <c r="D57" s="61"/>
      <c r="E57" s="62" t="s">
        <v>234</v>
      </c>
      <c r="F57" s="134"/>
      <c r="G57" s="63"/>
      <c r="H57" s="99"/>
      <c r="I57" s="29"/>
      <c r="M57" s="33"/>
    </row>
    <row r="58" spans="1:13" ht="31.5" customHeight="1" x14ac:dyDescent="0.25">
      <c r="A58" s="28"/>
      <c r="B58" s="8"/>
      <c r="C58" s="28"/>
      <c r="D58" s="61"/>
      <c r="E58" s="62" t="s">
        <v>212</v>
      </c>
      <c r="F58" s="134"/>
      <c r="G58" s="63"/>
      <c r="H58" s="99"/>
      <c r="I58" s="29"/>
      <c r="M58" s="33"/>
    </row>
    <row r="59" spans="1:13" ht="31.5" customHeight="1" x14ac:dyDescent="0.25">
      <c r="A59" s="28"/>
      <c r="B59" s="8"/>
      <c r="C59" s="28"/>
      <c r="D59" s="61"/>
      <c r="E59" s="62" t="s">
        <v>201</v>
      </c>
      <c r="F59" s="134"/>
      <c r="G59" s="63"/>
      <c r="H59" s="99"/>
      <c r="I59" s="29"/>
      <c r="M59" s="33"/>
    </row>
    <row r="60" spans="1:13" ht="31.5" customHeight="1" x14ac:dyDescent="0.25">
      <c r="A60" s="28"/>
      <c r="B60" s="8"/>
      <c r="C60" s="28"/>
      <c r="D60" s="61"/>
      <c r="E60" s="62" t="s">
        <v>213</v>
      </c>
      <c r="F60" s="134"/>
      <c r="G60" s="63"/>
      <c r="H60" s="99"/>
      <c r="I60" s="29"/>
      <c r="M60" s="33"/>
    </row>
    <row r="61" spans="1:13" ht="24.75" customHeight="1" x14ac:dyDescent="0.25">
      <c r="A61" s="28"/>
      <c r="B61" s="8"/>
      <c r="C61" s="28"/>
      <c r="D61" s="61"/>
      <c r="E61" s="62" t="s">
        <v>216</v>
      </c>
      <c r="F61" s="134"/>
      <c r="G61" s="64"/>
      <c r="H61" s="100"/>
      <c r="I61" s="29"/>
      <c r="M61" s="33"/>
    </row>
    <row r="62" spans="1:13" ht="24.75" customHeight="1" x14ac:dyDescent="0.25">
      <c r="A62" s="28"/>
      <c r="B62" s="8"/>
      <c r="C62" s="28"/>
      <c r="D62" s="61"/>
      <c r="E62" s="62" t="s">
        <v>215</v>
      </c>
      <c r="F62" s="134"/>
      <c r="G62" s="65" t="s">
        <v>143</v>
      </c>
      <c r="H62" s="100"/>
      <c r="I62" s="29"/>
      <c r="M62" s="33"/>
    </row>
    <row r="63" spans="1:13" ht="24.75" customHeight="1" x14ac:dyDescent="0.25">
      <c r="A63" s="28"/>
      <c r="B63" s="8"/>
      <c r="C63" s="28"/>
      <c r="D63" s="61"/>
      <c r="E63" s="62" t="s">
        <v>235</v>
      </c>
      <c r="F63" s="134"/>
      <c r="G63" s="65"/>
      <c r="H63" s="100"/>
      <c r="I63" s="29"/>
      <c r="M63" s="33"/>
    </row>
    <row r="64" spans="1:13" ht="23.25" customHeight="1" x14ac:dyDescent="0.25">
      <c r="A64" s="28"/>
      <c r="B64" s="8"/>
      <c r="C64" s="28"/>
      <c r="D64" s="61"/>
      <c r="E64" s="62" t="s">
        <v>236</v>
      </c>
      <c r="F64" s="134"/>
      <c r="G64" s="65"/>
      <c r="H64" s="99"/>
      <c r="I64" s="29"/>
      <c r="J64" s="33" t="s">
        <v>273</v>
      </c>
      <c r="M64" s="33"/>
    </row>
    <row r="65" spans="1:13" ht="26.25" customHeight="1" x14ac:dyDescent="0.25">
      <c r="A65" s="28"/>
      <c r="B65" s="8"/>
      <c r="C65" s="28"/>
      <c r="D65" s="66"/>
      <c r="E65" s="67" t="s">
        <v>220</v>
      </c>
      <c r="F65" s="68"/>
      <c r="G65" s="68"/>
      <c r="H65" s="101"/>
      <c r="I65" s="108" t="s">
        <v>269</v>
      </c>
      <c r="J65" s="110" t="s">
        <v>271</v>
      </c>
      <c r="M65" s="33"/>
    </row>
    <row r="66" spans="1:13" ht="26.25" customHeight="1" x14ac:dyDescent="0.25">
      <c r="A66" s="28"/>
      <c r="B66" s="8"/>
      <c r="C66" s="28"/>
      <c r="D66" s="66"/>
      <c r="E66" s="67" t="s">
        <v>221</v>
      </c>
      <c r="F66" s="68"/>
      <c r="G66" s="68"/>
      <c r="H66" s="101"/>
      <c r="I66" s="108" t="s">
        <v>269</v>
      </c>
      <c r="J66" s="110" t="s">
        <v>272</v>
      </c>
      <c r="M66" s="33"/>
    </row>
    <row r="67" spans="1:13" ht="26.25" customHeight="1" x14ac:dyDescent="0.25">
      <c r="A67" s="28"/>
      <c r="B67" s="8"/>
      <c r="C67" s="28"/>
      <c r="D67" s="66"/>
      <c r="E67" s="67" t="s">
        <v>218</v>
      </c>
      <c r="F67" s="68"/>
      <c r="G67" s="68"/>
      <c r="H67" s="101"/>
      <c r="I67" s="108" t="s">
        <v>269</v>
      </c>
      <c r="M67" s="33"/>
    </row>
    <row r="68" spans="1:13" ht="28.5" customHeight="1" x14ac:dyDescent="0.25">
      <c r="A68" s="28"/>
      <c r="B68" s="8"/>
      <c r="C68" s="28"/>
      <c r="D68" s="66"/>
      <c r="E68" s="67" t="s">
        <v>219</v>
      </c>
      <c r="F68" s="68"/>
      <c r="G68" s="68"/>
      <c r="H68" s="101"/>
      <c r="I68" s="108" t="s">
        <v>269</v>
      </c>
      <c r="M68" s="33"/>
    </row>
    <row r="69" spans="1:13" ht="28.5" customHeight="1" x14ac:dyDescent="0.25">
      <c r="A69" s="28"/>
      <c r="B69" s="8"/>
      <c r="C69" s="28"/>
      <c r="D69" s="66"/>
      <c r="E69" s="131" t="s">
        <v>253</v>
      </c>
      <c r="F69" s="68"/>
      <c r="G69" s="76" t="s">
        <v>255</v>
      </c>
      <c r="H69" s="101" t="s">
        <v>255</v>
      </c>
      <c r="I69" s="111" t="s">
        <v>254</v>
      </c>
      <c r="M69" s="33"/>
    </row>
    <row r="70" spans="1:13" ht="28.5" customHeight="1" x14ac:dyDescent="0.25">
      <c r="A70" s="28"/>
      <c r="B70" s="8"/>
      <c r="C70" s="28"/>
      <c r="D70" s="66"/>
      <c r="E70" s="131" t="s">
        <v>257</v>
      </c>
      <c r="F70" s="68"/>
      <c r="G70" s="68" t="s">
        <v>258</v>
      </c>
      <c r="H70" s="101" t="s">
        <v>259</v>
      </c>
      <c r="I70" s="29"/>
      <c r="M70" s="33"/>
    </row>
    <row r="71" spans="1:13" ht="28.5" customHeight="1" x14ac:dyDescent="0.25">
      <c r="A71" s="28"/>
      <c r="B71" s="8"/>
      <c r="C71" s="28"/>
      <c r="D71" s="66"/>
      <c r="E71" s="131" t="s">
        <v>261</v>
      </c>
      <c r="F71" s="68"/>
      <c r="G71" s="68"/>
      <c r="H71" s="101"/>
      <c r="I71" s="29"/>
      <c r="M71" s="33"/>
    </row>
    <row r="72" spans="1:13" ht="28.5" customHeight="1" x14ac:dyDescent="0.25">
      <c r="A72" s="28"/>
      <c r="B72" s="8"/>
      <c r="C72" s="28"/>
      <c r="D72" s="66"/>
      <c r="E72" s="131" t="s">
        <v>263</v>
      </c>
      <c r="F72" s="68"/>
      <c r="G72" s="68"/>
      <c r="H72" s="101"/>
      <c r="I72" s="29"/>
      <c r="M72" s="33"/>
    </row>
    <row r="73" spans="1:13" ht="28.5" customHeight="1" x14ac:dyDescent="0.25">
      <c r="A73" s="28"/>
      <c r="B73" s="8"/>
      <c r="C73" s="28"/>
      <c r="D73" s="66"/>
      <c r="E73" s="131" t="s">
        <v>264</v>
      </c>
      <c r="F73" s="68"/>
      <c r="G73" s="68"/>
      <c r="H73" s="101"/>
      <c r="I73" s="29"/>
      <c r="M73" s="33"/>
    </row>
    <row r="74" spans="1:13" ht="28.5" customHeight="1" x14ac:dyDescent="0.25">
      <c r="A74" s="28"/>
      <c r="B74" s="8"/>
      <c r="C74" s="28"/>
      <c r="D74" s="66"/>
      <c r="E74" s="131" t="s">
        <v>265</v>
      </c>
      <c r="F74" s="68"/>
      <c r="G74" s="68"/>
      <c r="H74" s="101"/>
      <c r="I74" s="29"/>
      <c r="M74" s="33"/>
    </row>
    <row r="75" spans="1:13" ht="30.75" thickBot="1" x14ac:dyDescent="0.3">
      <c r="A75" s="30"/>
      <c r="B75" s="31"/>
      <c r="C75" s="30"/>
      <c r="D75" s="102"/>
      <c r="E75" s="132" t="s">
        <v>262</v>
      </c>
      <c r="F75" s="103"/>
      <c r="G75" s="103"/>
      <c r="H75" s="104"/>
      <c r="I75" s="32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K16" sqref="K16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44" t="s">
        <v>122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x14ac:dyDescent="0.25">
      <c r="A3" s="28"/>
      <c r="B3" s="8"/>
      <c r="C3" s="8"/>
      <c r="D3" s="8"/>
      <c r="E3" s="8"/>
      <c r="F3" s="8"/>
      <c r="G3" s="8"/>
      <c r="H3" s="8"/>
      <c r="J3" s="8"/>
      <c r="K3" s="29"/>
    </row>
    <row r="4" spans="1:11" x14ac:dyDescent="0.25">
      <c r="A4" s="28"/>
      <c r="B4" s="8"/>
      <c r="C4" s="8"/>
      <c r="D4" s="8"/>
      <c r="E4" s="8"/>
      <c r="F4" s="8"/>
      <c r="G4" s="8"/>
      <c r="H4" s="8"/>
      <c r="I4" s="8"/>
      <c r="J4" s="8"/>
      <c r="K4" s="29"/>
    </row>
    <row r="5" spans="1:11" x14ac:dyDescent="0.25">
      <c r="A5" s="28"/>
      <c r="B5" s="8"/>
      <c r="C5" s="8"/>
      <c r="D5" s="8"/>
      <c r="E5" s="8"/>
      <c r="F5" s="8"/>
      <c r="G5" s="8"/>
      <c r="H5" s="8"/>
      <c r="I5" s="8"/>
      <c r="J5" s="8"/>
      <c r="K5" s="29"/>
    </row>
    <row r="6" spans="1:11" x14ac:dyDescent="0.25">
      <c r="A6" s="28"/>
      <c r="B6" s="8"/>
      <c r="C6" s="8"/>
      <c r="D6" s="8"/>
      <c r="E6" s="8"/>
      <c r="F6" s="8"/>
      <c r="G6" s="8"/>
      <c r="H6" s="8"/>
      <c r="I6" s="8"/>
      <c r="J6" s="8"/>
      <c r="K6" s="29"/>
    </row>
    <row r="7" spans="1:11" x14ac:dyDescent="0.25">
      <c r="A7" s="28"/>
      <c r="B7" s="8"/>
      <c r="C7" s="8"/>
      <c r="D7" s="8"/>
      <c r="E7" s="8"/>
      <c r="F7" s="8"/>
      <c r="G7" s="8"/>
      <c r="H7" s="8"/>
      <c r="I7" s="8"/>
      <c r="J7" s="8"/>
      <c r="K7" s="29"/>
    </row>
    <row r="8" spans="1:11" x14ac:dyDescent="0.25">
      <c r="A8" s="28"/>
      <c r="B8" s="8"/>
      <c r="C8" s="8"/>
      <c r="D8" s="8"/>
      <c r="E8" s="8"/>
      <c r="F8" s="8"/>
      <c r="G8" s="8"/>
      <c r="H8" s="8"/>
      <c r="I8" s="8"/>
      <c r="J8" s="8"/>
      <c r="K8" s="29"/>
    </row>
    <row r="9" spans="1:11" ht="15.75" thickBo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25"/>
      <c r="B10" s="26"/>
      <c r="C10" s="26"/>
      <c r="D10" s="26"/>
      <c r="E10" s="27"/>
      <c r="F10" s="25"/>
      <c r="G10" s="26"/>
      <c r="H10" s="26"/>
      <c r="I10" s="26"/>
      <c r="J10" s="26"/>
      <c r="K10" s="27"/>
    </row>
    <row r="11" spans="1:11" x14ac:dyDescent="0.25">
      <c r="A11" s="28"/>
      <c r="B11" s="8" t="s">
        <v>0</v>
      </c>
      <c r="C11" s="8"/>
      <c r="D11" s="8"/>
      <c r="E11" s="29"/>
      <c r="F11" s="28"/>
      <c r="G11" s="8"/>
      <c r="H11" s="8"/>
      <c r="I11" s="8"/>
      <c r="J11" s="8"/>
      <c r="K11" s="29"/>
    </row>
    <row r="12" spans="1:11" x14ac:dyDescent="0.25">
      <c r="A12" s="28"/>
      <c r="B12" s="8"/>
      <c r="C12" s="8"/>
      <c r="D12" s="8"/>
      <c r="E12" s="29"/>
      <c r="F12" s="28"/>
      <c r="G12" s="69" t="s">
        <v>277</v>
      </c>
      <c r="H12" s="8"/>
      <c r="I12" s="8"/>
      <c r="J12" s="8"/>
      <c r="K12" s="29"/>
    </row>
    <row r="13" spans="1:11" x14ac:dyDescent="0.25">
      <c r="A13" s="28"/>
      <c r="B13" s="8"/>
      <c r="C13" s="8"/>
      <c r="D13" s="8"/>
      <c r="E13" s="29"/>
      <c r="F13" s="28"/>
      <c r="G13" s="8" t="s">
        <v>280</v>
      </c>
      <c r="H13" s="9"/>
      <c r="I13" s="9"/>
      <c r="J13" s="8"/>
      <c r="K13" s="29"/>
    </row>
    <row r="14" spans="1:11" x14ac:dyDescent="0.25">
      <c r="A14" s="28"/>
      <c r="B14" s="8"/>
      <c r="C14" s="8"/>
      <c r="D14" s="8"/>
      <c r="E14" s="29"/>
      <c r="F14" s="28"/>
      <c r="G14" s="8"/>
      <c r="H14" s="8"/>
      <c r="I14" s="8"/>
      <c r="J14" s="8"/>
      <c r="K14" s="29"/>
    </row>
    <row r="15" spans="1:11" x14ac:dyDescent="0.25">
      <c r="A15" s="28"/>
      <c r="B15" s="8"/>
      <c r="C15" s="8"/>
      <c r="D15" s="8"/>
      <c r="E15" s="29"/>
      <c r="F15" s="28"/>
      <c r="G15" s="8" t="s">
        <v>281</v>
      </c>
      <c r="H15" s="8"/>
      <c r="I15" s="8"/>
      <c r="J15" s="8"/>
      <c r="K15" s="29"/>
    </row>
    <row r="16" spans="1:11" x14ac:dyDescent="0.25">
      <c r="A16" s="28"/>
      <c r="B16" s="8"/>
      <c r="C16" s="8"/>
      <c r="D16" s="8"/>
      <c r="E16" s="29"/>
      <c r="F16" s="28"/>
      <c r="G16" s="8"/>
      <c r="H16" s="8"/>
      <c r="I16" s="8"/>
      <c r="J16" s="8"/>
      <c r="K16" s="29"/>
    </row>
    <row r="17" spans="1:11" x14ac:dyDescent="0.25">
      <c r="A17" s="28"/>
      <c r="B17" s="8"/>
      <c r="C17" s="8"/>
      <c r="D17" s="8"/>
      <c r="E17" s="29"/>
      <c r="F17" s="28"/>
      <c r="G17" s="8" t="s">
        <v>118</v>
      </c>
      <c r="H17" s="8"/>
      <c r="I17" s="8"/>
      <c r="J17" s="8"/>
      <c r="K17" s="29"/>
    </row>
    <row r="18" spans="1:11" x14ac:dyDescent="0.25">
      <c r="A18" s="28"/>
      <c r="B18" s="8"/>
      <c r="C18" s="8"/>
      <c r="D18" s="8"/>
      <c r="E18" s="29"/>
      <c r="F18" s="28"/>
      <c r="G18" s="8"/>
      <c r="H18" s="8"/>
      <c r="I18" s="8"/>
      <c r="J18" s="8"/>
      <c r="K18" s="29"/>
    </row>
    <row r="19" spans="1:11" x14ac:dyDescent="0.25">
      <c r="A19" s="28"/>
      <c r="B19" s="8"/>
      <c r="C19" s="8"/>
      <c r="D19" s="8"/>
      <c r="E19" s="29"/>
      <c r="F19" s="28"/>
      <c r="G19" s="8" t="s">
        <v>125</v>
      </c>
      <c r="H19" s="8"/>
      <c r="I19" s="8"/>
      <c r="J19" s="8"/>
      <c r="K19" s="29"/>
    </row>
    <row r="20" spans="1:11" x14ac:dyDescent="0.25">
      <c r="A20" s="28"/>
      <c r="B20" s="8"/>
      <c r="C20" s="8"/>
      <c r="D20" s="8"/>
      <c r="E20" s="29"/>
      <c r="F20" s="28"/>
      <c r="G20" s="8"/>
      <c r="H20" s="8"/>
      <c r="I20" s="8"/>
      <c r="J20" s="8"/>
      <c r="K20" s="29"/>
    </row>
    <row r="21" spans="1:11" x14ac:dyDescent="0.25">
      <c r="A21" s="28"/>
      <c r="B21" s="8"/>
      <c r="C21" s="8"/>
      <c r="D21" s="8"/>
      <c r="E21" s="29"/>
      <c r="F21" s="28"/>
      <c r="G21" s="8"/>
      <c r="H21" s="8"/>
      <c r="I21" s="8"/>
      <c r="J21" s="8"/>
      <c r="K21" s="29"/>
    </row>
    <row r="22" spans="1:11" x14ac:dyDescent="0.25">
      <c r="A22" s="28"/>
      <c r="B22" s="8" t="s">
        <v>278</v>
      </c>
      <c r="C22" s="8"/>
      <c r="D22" s="8"/>
      <c r="E22" s="29"/>
      <c r="F22" s="28"/>
      <c r="G22" s="8"/>
      <c r="H22" s="8"/>
      <c r="I22" s="8"/>
      <c r="J22" s="8"/>
      <c r="K22" s="29"/>
    </row>
    <row r="23" spans="1:11" x14ac:dyDescent="0.25">
      <c r="A23" s="28"/>
      <c r="B23" s="8"/>
      <c r="C23" s="8"/>
      <c r="D23" s="8"/>
      <c r="E23" s="29"/>
      <c r="F23" s="28"/>
      <c r="G23" s="8"/>
      <c r="H23" s="8"/>
      <c r="I23" s="8"/>
      <c r="J23" s="8"/>
      <c r="K23" s="29"/>
    </row>
    <row r="24" spans="1:11" x14ac:dyDescent="0.25">
      <c r="A24" s="28"/>
      <c r="B24" s="8" t="s">
        <v>15</v>
      </c>
      <c r="C24" s="8"/>
      <c r="D24" s="8"/>
      <c r="E24" s="29"/>
      <c r="F24" s="28"/>
      <c r="G24" s="8"/>
      <c r="H24" s="8"/>
      <c r="I24" s="8"/>
      <c r="J24" s="8"/>
      <c r="K24" s="29"/>
    </row>
    <row r="25" spans="1:11" x14ac:dyDescent="0.25">
      <c r="A25" s="28"/>
      <c r="B25" s="8"/>
      <c r="C25" s="8"/>
      <c r="D25" s="8"/>
      <c r="E25" s="29"/>
      <c r="F25" s="28"/>
      <c r="G25" s="8"/>
      <c r="H25" s="8"/>
      <c r="I25" s="8"/>
      <c r="J25" s="8"/>
      <c r="K25" s="29"/>
    </row>
    <row r="26" spans="1:11" x14ac:dyDescent="0.25">
      <c r="A26" s="28"/>
      <c r="B26" s="8" t="s">
        <v>16</v>
      </c>
      <c r="C26" s="8"/>
      <c r="D26" s="8"/>
      <c r="E26" s="29"/>
      <c r="F26" s="28"/>
      <c r="G26" s="8"/>
      <c r="H26" s="8"/>
      <c r="I26" s="8"/>
      <c r="J26" s="8"/>
      <c r="K26" s="29"/>
    </row>
    <row r="27" spans="1:11" x14ac:dyDescent="0.25">
      <c r="A27" s="28"/>
      <c r="C27" s="8"/>
      <c r="D27" s="8"/>
      <c r="E27" s="29"/>
      <c r="F27" s="28"/>
      <c r="G27" s="8"/>
      <c r="H27" s="8"/>
      <c r="I27" s="8"/>
      <c r="J27" s="8"/>
      <c r="K27" s="29"/>
    </row>
    <row r="28" spans="1:11" x14ac:dyDescent="0.25">
      <c r="A28" s="28"/>
      <c r="B28" s="8" t="s">
        <v>17</v>
      </c>
      <c r="C28" s="8"/>
      <c r="D28" s="8"/>
      <c r="E28" s="29"/>
      <c r="F28" s="28"/>
      <c r="G28" s="8"/>
      <c r="H28" s="8"/>
      <c r="I28" s="8"/>
      <c r="J28" s="8"/>
      <c r="K28" s="29"/>
    </row>
    <row r="29" spans="1:11" x14ac:dyDescent="0.25">
      <c r="A29" s="28"/>
      <c r="C29" s="8"/>
      <c r="D29" s="8"/>
      <c r="E29" s="29"/>
      <c r="F29" s="28"/>
      <c r="G29" s="8"/>
      <c r="H29" s="8"/>
      <c r="I29" s="8"/>
      <c r="J29" s="8"/>
      <c r="K29" s="29"/>
    </row>
    <row r="30" spans="1:11" x14ac:dyDescent="0.25">
      <c r="A30" s="28"/>
      <c r="B30" s="8" t="s">
        <v>276</v>
      </c>
      <c r="C30" s="8"/>
      <c r="D30" s="8"/>
      <c r="E30" s="29"/>
      <c r="F30" s="28"/>
      <c r="G30" s="8"/>
      <c r="H30" s="8"/>
      <c r="I30" s="8"/>
      <c r="J30" s="8"/>
      <c r="K30" s="29"/>
    </row>
    <row r="31" spans="1:11" x14ac:dyDescent="0.25">
      <c r="A31" s="28"/>
      <c r="B31" s="8"/>
      <c r="C31" s="8"/>
      <c r="D31" s="8"/>
      <c r="E31" s="29"/>
      <c r="F31" s="28"/>
      <c r="G31" s="8"/>
      <c r="H31" s="8"/>
      <c r="I31" s="8"/>
      <c r="J31" s="8"/>
      <c r="K31" s="29"/>
    </row>
    <row r="32" spans="1:11" x14ac:dyDescent="0.25">
      <c r="A32" s="34" t="s">
        <v>275</v>
      </c>
      <c r="B32" s="8"/>
      <c r="C32" s="8"/>
      <c r="D32" s="8"/>
      <c r="E32" s="29"/>
      <c r="F32" s="28"/>
      <c r="G32" s="8"/>
      <c r="H32" s="8"/>
      <c r="I32" s="8"/>
      <c r="J32" s="8"/>
      <c r="K32" s="29"/>
    </row>
    <row r="33" spans="1:11" ht="15.75" thickBot="1" x14ac:dyDescent="0.3">
      <c r="A33" s="30"/>
      <c r="B33" s="31"/>
      <c r="C33" s="31"/>
      <c r="D33" s="31"/>
      <c r="E33" s="32"/>
      <c r="F33" s="30"/>
      <c r="G33" s="31"/>
      <c r="H33" s="31"/>
      <c r="I33" s="31"/>
      <c r="J33" s="31"/>
      <c r="K33" s="32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workbookViewId="0">
      <selection activeCell="C29" sqref="C29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46" t="s">
        <v>114</v>
      </c>
      <c r="B1" s="146"/>
      <c r="C1" s="146"/>
      <c r="D1" s="146"/>
    </row>
    <row r="2" spans="1:4" x14ac:dyDescent="0.25">
      <c r="A2" s="146" t="s">
        <v>115</v>
      </c>
      <c r="B2" s="146"/>
      <c r="C2" s="146"/>
      <c r="D2" s="146"/>
    </row>
    <row r="3" spans="1:4" x14ac:dyDescent="0.25">
      <c r="A3" s="146" t="s">
        <v>24</v>
      </c>
      <c r="B3" s="146"/>
      <c r="C3" s="146"/>
      <c r="D3" s="146"/>
    </row>
    <row r="4" spans="1:4" x14ac:dyDescent="0.25">
      <c r="A4" s="7"/>
      <c r="B4" s="7"/>
      <c r="C4" s="7"/>
      <c r="D4" s="7"/>
    </row>
    <row r="5" spans="1:4" ht="45" x14ac:dyDescent="0.25">
      <c r="A5" s="35" t="s">
        <v>279</v>
      </c>
      <c r="B5" s="35" t="s">
        <v>2</v>
      </c>
      <c r="C5" s="35" t="s">
        <v>39</v>
      </c>
      <c r="D5" s="38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45" t="s">
        <v>23</v>
      </c>
      <c r="B25" s="145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14"/>
      <c r="C30" s="114"/>
      <c r="D30" s="114"/>
      <c r="E30" s="114"/>
    </row>
    <row r="31" spans="1:9" x14ac:dyDescent="0.25">
      <c r="A31" t="s">
        <v>295</v>
      </c>
      <c r="E31" t="s">
        <v>296</v>
      </c>
    </row>
    <row r="37" spans="1:2" x14ac:dyDescent="0.25">
      <c r="A37" s="35" t="s">
        <v>1</v>
      </c>
      <c r="B37" s="35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C27" sqref="C2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9.42578125" bestFit="1" customWidth="1"/>
  </cols>
  <sheetData>
    <row r="1" spans="1:4" x14ac:dyDescent="0.25">
      <c r="A1" s="147" t="s">
        <v>145</v>
      </c>
      <c r="B1" s="147"/>
      <c r="C1" s="147"/>
      <c r="D1" s="147"/>
    </row>
    <row r="2" spans="1:4" x14ac:dyDescent="0.25">
      <c r="A2" s="146" t="s">
        <v>24</v>
      </c>
      <c r="B2" s="146"/>
      <c r="C2" s="146"/>
      <c r="D2" s="146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</row>
    <row r="5" spans="1:4" ht="20.25" customHeight="1" x14ac:dyDescent="0.25">
      <c r="A5" s="1" t="s">
        <v>25</v>
      </c>
      <c r="B5" s="1" t="s">
        <v>26</v>
      </c>
      <c r="C5" s="1">
        <v>120</v>
      </c>
    </row>
    <row r="6" spans="1:4" x14ac:dyDescent="0.25">
      <c r="A6" s="112" t="s">
        <v>42</v>
      </c>
      <c r="B6" s="112"/>
      <c r="C6" s="113">
        <v>120</v>
      </c>
    </row>
    <row r="7" spans="1:4" x14ac:dyDescent="0.25">
      <c r="A7" s="1" t="s">
        <v>36</v>
      </c>
      <c r="B7" s="1" t="s">
        <v>37</v>
      </c>
      <c r="C7" s="1">
        <v>10</v>
      </c>
    </row>
    <row r="8" spans="1:4" x14ac:dyDescent="0.25">
      <c r="A8" s="112" t="s">
        <v>41</v>
      </c>
      <c r="B8" s="112"/>
      <c r="C8" s="113">
        <v>10</v>
      </c>
    </row>
    <row r="9" spans="1:4" x14ac:dyDescent="0.25">
      <c r="A9" s="1" t="s">
        <v>27</v>
      </c>
      <c r="B9" s="1" t="s">
        <v>28</v>
      </c>
      <c r="C9" s="1">
        <v>2</v>
      </c>
    </row>
    <row r="10" spans="1:4" x14ac:dyDescent="0.25">
      <c r="A10" s="1" t="s">
        <v>27</v>
      </c>
      <c r="B10" s="1" t="s">
        <v>29</v>
      </c>
      <c r="C10" s="1">
        <v>3</v>
      </c>
    </row>
    <row r="11" spans="1:4" x14ac:dyDescent="0.25">
      <c r="A11" s="1" t="s">
        <v>27</v>
      </c>
      <c r="B11" s="1" t="s">
        <v>30</v>
      </c>
      <c r="C11" s="1">
        <v>4</v>
      </c>
    </row>
    <row r="12" spans="1:4" x14ac:dyDescent="0.25">
      <c r="A12" s="1" t="s">
        <v>27</v>
      </c>
      <c r="B12" s="1" t="s">
        <v>31</v>
      </c>
      <c r="C12" s="1">
        <v>5</v>
      </c>
    </row>
    <row r="13" spans="1:4" x14ac:dyDescent="0.25">
      <c r="A13" s="1" t="s">
        <v>27</v>
      </c>
      <c r="B13" s="1" t="s">
        <v>32</v>
      </c>
      <c r="C13" s="1">
        <v>6</v>
      </c>
    </row>
    <row r="14" spans="1:4" x14ac:dyDescent="0.25">
      <c r="A14" s="1" t="s">
        <v>27</v>
      </c>
      <c r="B14" s="1" t="s">
        <v>33</v>
      </c>
      <c r="C14" s="1">
        <v>2</v>
      </c>
    </row>
    <row r="15" spans="1:4" x14ac:dyDescent="0.25">
      <c r="A15" s="1" t="s">
        <v>27</v>
      </c>
      <c r="B15" s="1" t="s">
        <v>34</v>
      </c>
      <c r="C15" s="1">
        <v>1</v>
      </c>
    </row>
    <row r="16" spans="1:4" x14ac:dyDescent="0.25">
      <c r="A16" s="1" t="s">
        <v>27</v>
      </c>
      <c r="B16" s="1" t="s">
        <v>35</v>
      </c>
      <c r="C16" s="1">
        <v>1</v>
      </c>
    </row>
    <row r="17" spans="1:5" x14ac:dyDescent="0.25">
      <c r="A17" s="112" t="s">
        <v>40</v>
      </c>
      <c r="B17" s="112"/>
      <c r="C17" s="113">
        <f>SUM(C9:C16)</f>
        <v>24</v>
      </c>
    </row>
    <row r="18" spans="1:5" x14ac:dyDescent="0.25">
      <c r="A18" s="1" t="s">
        <v>43</v>
      </c>
      <c r="B18" s="1"/>
      <c r="C18" s="3">
        <f>C6+C8+C17</f>
        <v>154</v>
      </c>
    </row>
    <row r="22" spans="1:5" x14ac:dyDescent="0.25">
      <c r="A22" t="s">
        <v>294</v>
      </c>
      <c r="B22" s="114"/>
      <c r="C22" s="114"/>
      <c r="D22" s="114"/>
      <c r="E22" s="114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8"/>
  <sheetViews>
    <sheetView topLeftCell="A43" workbookViewId="0">
      <selection activeCell="I35" sqref="I35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50" t="s">
        <v>44</v>
      </c>
      <c r="B1" s="150"/>
      <c r="C1" s="150"/>
      <c r="D1" s="150"/>
      <c r="E1" s="150"/>
    </row>
    <row r="2" spans="1:5" x14ac:dyDescent="0.25">
      <c r="A2" s="150" t="s">
        <v>119</v>
      </c>
      <c r="B2" s="150"/>
      <c r="C2" s="150"/>
      <c r="D2" s="150"/>
      <c r="E2" s="150"/>
    </row>
    <row r="3" spans="1:5" x14ac:dyDescent="0.25">
      <c r="A3" s="150" t="s">
        <v>24</v>
      </c>
      <c r="B3" s="150"/>
      <c r="C3" s="150"/>
      <c r="D3" s="150"/>
      <c r="E3" s="150"/>
    </row>
    <row r="5" spans="1:5" ht="30" x14ac:dyDescent="0.25">
      <c r="A5" s="35" t="s">
        <v>46</v>
      </c>
      <c r="B5" s="35" t="s">
        <v>2</v>
      </c>
      <c r="C5" s="35" t="s">
        <v>39</v>
      </c>
      <c r="D5" s="35" t="s">
        <v>126</v>
      </c>
      <c r="E5" s="36" t="s">
        <v>47</v>
      </c>
    </row>
    <row r="6" spans="1:5" x14ac:dyDescent="0.25">
      <c r="A6" s="18" t="s">
        <v>48</v>
      </c>
      <c r="B6" s="10" t="s">
        <v>49</v>
      </c>
      <c r="C6" s="10">
        <v>129</v>
      </c>
      <c r="D6" s="10">
        <v>8657</v>
      </c>
      <c r="E6" s="11"/>
    </row>
    <row r="7" spans="1:5" x14ac:dyDescent="0.25">
      <c r="A7" s="18" t="s">
        <v>50</v>
      </c>
      <c r="B7" s="10" t="s">
        <v>49</v>
      </c>
      <c r="C7" s="10">
        <v>89</v>
      </c>
      <c r="D7" s="10">
        <v>6008</v>
      </c>
      <c r="E7" s="12"/>
    </row>
    <row r="8" spans="1:5" x14ac:dyDescent="0.25">
      <c r="A8" s="18" t="s">
        <v>51</v>
      </c>
      <c r="B8" s="10" t="s">
        <v>49</v>
      </c>
      <c r="C8" s="10">
        <v>257</v>
      </c>
      <c r="D8" s="10">
        <v>15350</v>
      </c>
      <c r="E8" s="12"/>
    </row>
    <row r="9" spans="1:5" x14ac:dyDescent="0.25">
      <c r="A9" s="17" t="s">
        <v>74</v>
      </c>
      <c r="B9" s="13" t="s">
        <v>49</v>
      </c>
      <c r="C9" s="14">
        <v>475</v>
      </c>
      <c r="D9" s="14">
        <v>30015</v>
      </c>
      <c r="E9" s="11"/>
    </row>
    <row r="10" spans="1:5" x14ac:dyDescent="0.25">
      <c r="A10" s="18" t="s">
        <v>48</v>
      </c>
      <c r="B10" s="19" t="s">
        <v>70</v>
      </c>
      <c r="C10" s="20">
        <v>1</v>
      </c>
      <c r="D10" s="20">
        <v>65</v>
      </c>
      <c r="E10" s="11"/>
    </row>
    <row r="11" spans="1:5" x14ac:dyDescent="0.25">
      <c r="A11" s="18" t="s">
        <v>50</v>
      </c>
      <c r="B11" s="19" t="s">
        <v>70</v>
      </c>
      <c r="C11" s="20">
        <v>2</v>
      </c>
      <c r="D11" s="20">
        <v>65</v>
      </c>
      <c r="E11" s="11"/>
    </row>
    <row r="12" spans="1:5" x14ac:dyDescent="0.25">
      <c r="A12" s="17" t="s">
        <v>74</v>
      </c>
      <c r="B12" s="13" t="s">
        <v>70</v>
      </c>
      <c r="C12" s="14">
        <f>SUM(C10:C11)</f>
        <v>3</v>
      </c>
      <c r="D12" s="14">
        <f>SUM(D10:D11)</f>
        <v>130</v>
      </c>
      <c r="E12" s="11"/>
    </row>
    <row r="13" spans="1:5" x14ac:dyDescent="0.25">
      <c r="A13" s="18" t="s">
        <v>48</v>
      </c>
      <c r="B13" s="19" t="s">
        <v>71</v>
      </c>
      <c r="C13" s="20">
        <v>1</v>
      </c>
      <c r="D13" s="20">
        <v>65</v>
      </c>
      <c r="E13" s="11"/>
    </row>
    <row r="14" spans="1:5" x14ac:dyDescent="0.25">
      <c r="A14" s="18" t="s">
        <v>50</v>
      </c>
      <c r="B14" s="19" t="s">
        <v>71</v>
      </c>
      <c r="C14" s="20">
        <v>1</v>
      </c>
      <c r="D14" s="20">
        <v>65</v>
      </c>
      <c r="E14" s="11"/>
    </row>
    <row r="15" spans="1:5" x14ac:dyDescent="0.25">
      <c r="A15" s="17" t="s">
        <v>74</v>
      </c>
      <c r="B15" s="13" t="s">
        <v>71</v>
      </c>
      <c r="C15" s="14">
        <f>SUM(C13:C14)</f>
        <v>2</v>
      </c>
      <c r="D15" s="14">
        <f>SUM(D13:D14)</f>
        <v>130</v>
      </c>
      <c r="E15" s="11"/>
    </row>
    <row r="16" spans="1:5" x14ac:dyDescent="0.25">
      <c r="A16" s="18" t="s">
        <v>53</v>
      </c>
      <c r="B16" s="10" t="s">
        <v>54</v>
      </c>
      <c r="C16" s="2">
        <v>1</v>
      </c>
      <c r="D16" s="2">
        <v>65</v>
      </c>
      <c r="E16" s="12"/>
    </row>
    <row r="17" spans="1:5" x14ac:dyDescent="0.25">
      <c r="A17" s="17" t="s">
        <v>52</v>
      </c>
      <c r="B17" s="13" t="s">
        <v>55</v>
      </c>
      <c r="C17" s="14">
        <f>SUM(C16)</f>
        <v>1</v>
      </c>
      <c r="D17" s="14">
        <f>SUM(D16)</f>
        <v>65</v>
      </c>
      <c r="E17" s="12"/>
    </row>
    <row r="18" spans="1:5" x14ac:dyDescent="0.25">
      <c r="A18" s="18" t="s">
        <v>56</v>
      </c>
      <c r="B18" s="10" t="s">
        <v>57</v>
      </c>
      <c r="C18" s="10">
        <v>4</v>
      </c>
      <c r="D18" s="10">
        <v>276</v>
      </c>
      <c r="E18" s="15"/>
    </row>
    <row r="19" spans="1:5" x14ac:dyDescent="0.25">
      <c r="A19" s="18" t="s">
        <v>72</v>
      </c>
      <c r="B19" s="10" t="s">
        <v>57</v>
      </c>
      <c r="C19" s="10">
        <v>1</v>
      </c>
      <c r="D19" s="10">
        <v>65</v>
      </c>
      <c r="E19" s="15"/>
    </row>
    <row r="20" spans="1:5" x14ac:dyDescent="0.25">
      <c r="A20" s="18" t="s">
        <v>73</v>
      </c>
      <c r="B20" s="10" t="s">
        <v>57</v>
      </c>
      <c r="C20" s="10">
        <v>1</v>
      </c>
      <c r="D20" s="10">
        <v>65</v>
      </c>
      <c r="E20" s="15"/>
    </row>
    <row r="21" spans="1:5" x14ac:dyDescent="0.25">
      <c r="A21" s="18" t="s">
        <v>51</v>
      </c>
      <c r="B21" s="10" t="s">
        <v>57</v>
      </c>
      <c r="C21" s="10">
        <v>2</v>
      </c>
      <c r="D21" s="10">
        <v>130</v>
      </c>
      <c r="E21" s="15"/>
    </row>
    <row r="22" spans="1:5" x14ac:dyDescent="0.25">
      <c r="A22" s="17" t="s">
        <v>74</v>
      </c>
      <c r="B22" s="13" t="s">
        <v>57</v>
      </c>
      <c r="C22" s="14">
        <f>SUM(C18:C21)</f>
        <v>8</v>
      </c>
      <c r="D22" s="14">
        <f>SUM(D18:D21)</f>
        <v>536</v>
      </c>
      <c r="E22" s="11"/>
    </row>
    <row r="23" spans="1:5" x14ac:dyDescent="0.25">
      <c r="A23" s="18" t="s">
        <v>48</v>
      </c>
      <c r="B23" s="14" t="s">
        <v>91</v>
      </c>
      <c r="C23" s="20">
        <f>C6+C10+C13</f>
        <v>131</v>
      </c>
      <c r="D23" s="20">
        <f>D6+D10+D13</f>
        <v>8787</v>
      </c>
      <c r="E23" s="11"/>
    </row>
    <row r="24" spans="1:5" x14ac:dyDescent="0.25">
      <c r="A24" s="18" t="s">
        <v>50</v>
      </c>
      <c r="B24" s="14" t="s">
        <v>91</v>
      </c>
      <c r="C24" s="20">
        <f>C7+C11+C14</f>
        <v>92</v>
      </c>
      <c r="D24" s="20">
        <f>D7+D11+D14</f>
        <v>6138</v>
      </c>
      <c r="E24" s="11"/>
    </row>
    <row r="25" spans="1:5" x14ac:dyDescent="0.25">
      <c r="A25" s="21" t="s">
        <v>51</v>
      </c>
      <c r="B25" s="14" t="s">
        <v>91</v>
      </c>
      <c r="C25" s="20">
        <f>C8+C21</f>
        <v>259</v>
      </c>
      <c r="D25" s="20">
        <f>D8+D21</f>
        <v>15480</v>
      </c>
      <c r="E25" s="11"/>
    </row>
    <row r="26" spans="1:5" x14ac:dyDescent="0.25">
      <c r="A26" s="18" t="s">
        <v>73</v>
      </c>
      <c r="B26" s="14" t="s">
        <v>91</v>
      </c>
      <c r="C26" s="20">
        <f>C20</f>
        <v>1</v>
      </c>
      <c r="D26" s="20">
        <f>D20</f>
        <v>65</v>
      </c>
      <c r="E26" s="11"/>
    </row>
    <row r="27" spans="1:5" x14ac:dyDescent="0.25">
      <c r="A27" s="18" t="s">
        <v>56</v>
      </c>
      <c r="B27" s="14" t="s">
        <v>91</v>
      </c>
      <c r="C27" s="20">
        <f>C18</f>
        <v>4</v>
      </c>
      <c r="D27" s="20">
        <f>D18</f>
        <v>276</v>
      </c>
      <c r="E27" s="11"/>
    </row>
    <row r="28" spans="1:5" x14ac:dyDescent="0.25">
      <c r="A28" s="18" t="s">
        <v>72</v>
      </c>
      <c r="B28" s="14" t="s">
        <v>91</v>
      </c>
      <c r="C28" s="20">
        <f>C19</f>
        <v>1</v>
      </c>
      <c r="D28" s="20">
        <f>D19</f>
        <v>65</v>
      </c>
      <c r="E28" s="11"/>
    </row>
    <row r="29" spans="1:5" x14ac:dyDescent="0.25">
      <c r="A29" s="18" t="s">
        <v>53</v>
      </c>
      <c r="B29" s="14" t="s">
        <v>91</v>
      </c>
      <c r="C29" s="20">
        <f>C16</f>
        <v>1</v>
      </c>
      <c r="D29" s="20">
        <f>D16</f>
        <v>65</v>
      </c>
      <c r="E29" s="11"/>
    </row>
    <row r="30" spans="1:5" x14ac:dyDescent="0.25">
      <c r="A30" s="17" t="s">
        <v>52</v>
      </c>
      <c r="B30" s="14" t="s">
        <v>91</v>
      </c>
      <c r="C30" s="14">
        <f>C9+C12+C15+C17+C22</f>
        <v>489</v>
      </c>
      <c r="D30" s="14">
        <f>D9+D12+D15+D17+D22</f>
        <v>30876</v>
      </c>
      <c r="E30" s="11"/>
    </row>
    <row r="31" spans="1:5" x14ac:dyDescent="0.25">
      <c r="A31" s="18" t="s">
        <v>53</v>
      </c>
      <c r="B31" s="2" t="s">
        <v>58</v>
      </c>
      <c r="C31" s="2">
        <v>2</v>
      </c>
      <c r="D31" s="2">
        <v>100</v>
      </c>
      <c r="E31" s="2"/>
    </row>
    <row r="32" spans="1:5" x14ac:dyDescent="0.25">
      <c r="A32" s="18" t="s">
        <v>59</v>
      </c>
      <c r="B32" s="2" t="s">
        <v>58</v>
      </c>
      <c r="C32" s="2">
        <v>670</v>
      </c>
      <c r="D32" s="2">
        <v>44811</v>
      </c>
      <c r="E32" s="2"/>
    </row>
    <row r="33" spans="1:8" ht="15.75" customHeight="1" x14ac:dyDescent="0.25">
      <c r="A33" s="17" t="s">
        <v>74</v>
      </c>
      <c r="B33" s="14" t="s">
        <v>60</v>
      </c>
      <c r="C33" s="14">
        <v>670</v>
      </c>
      <c r="D33" s="14">
        <v>44811</v>
      </c>
      <c r="E33" s="14"/>
    </row>
    <row r="34" spans="1:8" x14ac:dyDescent="0.25">
      <c r="A34" s="18" t="s">
        <v>61</v>
      </c>
      <c r="B34" s="2" t="s">
        <v>62</v>
      </c>
      <c r="C34" s="2">
        <v>7</v>
      </c>
      <c r="D34" s="2">
        <v>437</v>
      </c>
      <c r="E34" s="16"/>
    </row>
    <row r="35" spans="1:8" x14ac:dyDescent="0.25">
      <c r="A35" s="18" t="s">
        <v>61</v>
      </c>
      <c r="B35" s="2" t="s">
        <v>75</v>
      </c>
      <c r="C35" s="2">
        <v>1</v>
      </c>
      <c r="D35" s="2">
        <v>50</v>
      </c>
      <c r="E35" s="16"/>
    </row>
    <row r="36" spans="1:8" x14ac:dyDescent="0.25">
      <c r="A36" s="18" t="s">
        <v>61</v>
      </c>
      <c r="B36" s="2" t="s">
        <v>63</v>
      </c>
      <c r="C36" s="2">
        <v>4</v>
      </c>
      <c r="D36" s="2">
        <v>253</v>
      </c>
      <c r="E36" s="16"/>
    </row>
    <row r="37" spans="1:8" x14ac:dyDescent="0.25">
      <c r="A37" s="18" t="s">
        <v>61</v>
      </c>
      <c r="B37" s="2" t="s">
        <v>64</v>
      </c>
      <c r="C37" s="2">
        <v>24</v>
      </c>
      <c r="D37" s="2">
        <v>870</v>
      </c>
      <c r="E37" s="2"/>
    </row>
    <row r="38" spans="1:8" x14ac:dyDescent="0.25">
      <c r="A38" s="17" t="s">
        <v>52</v>
      </c>
      <c r="B38" s="14" t="s">
        <v>61</v>
      </c>
      <c r="C38" s="14">
        <f>SUM(C34:C37)</f>
        <v>36</v>
      </c>
      <c r="D38" s="14">
        <f>SUM(D34:D37)</f>
        <v>1610</v>
      </c>
      <c r="E38" s="16"/>
    </row>
    <row r="39" spans="1:8" x14ac:dyDescent="0.25">
      <c r="A39" s="18" t="s">
        <v>65</v>
      </c>
      <c r="B39" s="2" t="s">
        <v>66</v>
      </c>
      <c r="C39" s="2">
        <v>3190</v>
      </c>
      <c r="D39" s="2">
        <v>213180</v>
      </c>
      <c r="E39" s="2"/>
    </row>
    <row r="40" spans="1:8" x14ac:dyDescent="0.25">
      <c r="A40" s="17" t="s">
        <v>52</v>
      </c>
      <c r="B40" s="14" t="s">
        <v>65</v>
      </c>
      <c r="C40" s="14">
        <v>3190</v>
      </c>
      <c r="D40" s="14">
        <v>213180</v>
      </c>
      <c r="E40" s="2"/>
    </row>
    <row r="41" spans="1:8" x14ac:dyDescent="0.25">
      <c r="A41" s="18" t="s">
        <v>67</v>
      </c>
      <c r="B41" s="2" t="s">
        <v>68</v>
      </c>
      <c r="C41" s="2">
        <v>50</v>
      </c>
      <c r="D41" s="2">
        <f>50*60</f>
        <v>3000</v>
      </c>
      <c r="E41" s="2"/>
    </row>
    <row r="42" spans="1:8" x14ac:dyDescent="0.25">
      <c r="A42" s="17" t="s">
        <v>52</v>
      </c>
      <c r="B42" s="14" t="s">
        <v>76</v>
      </c>
      <c r="C42" s="14">
        <f>C41</f>
        <v>50</v>
      </c>
      <c r="D42" s="14">
        <f>D41</f>
        <v>3000</v>
      </c>
      <c r="E42" s="2"/>
    </row>
    <row r="43" spans="1:8" x14ac:dyDescent="0.25">
      <c r="A43" s="148" t="s">
        <v>69</v>
      </c>
      <c r="B43" s="149"/>
      <c r="C43" s="14">
        <f>C30+C33+C38+C40+C42</f>
        <v>4435</v>
      </c>
      <c r="D43" s="14">
        <f>D30+D33+D38+D40+D42</f>
        <v>293477</v>
      </c>
      <c r="E43" s="2"/>
    </row>
    <row r="46" spans="1:8" x14ac:dyDescent="0.25">
      <c r="A46" t="s">
        <v>294</v>
      </c>
      <c r="B46" s="114"/>
      <c r="C46" s="114"/>
      <c r="D46" s="114"/>
      <c r="E46" s="114"/>
      <c r="F46" s="114"/>
      <c r="G46" s="114"/>
      <c r="H46" s="114"/>
    </row>
    <row r="47" spans="1:8" x14ac:dyDescent="0.25">
      <c r="A47" t="s">
        <v>295</v>
      </c>
      <c r="E47" t="s">
        <v>296</v>
      </c>
    </row>
    <row r="57" spans="1:4" ht="30" x14ac:dyDescent="0.25">
      <c r="A57" s="35" t="s">
        <v>46</v>
      </c>
      <c r="B57" s="35" t="s">
        <v>2</v>
      </c>
      <c r="C57" s="35" t="s">
        <v>39</v>
      </c>
      <c r="D57" s="35" t="s">
        <v>126</v>
      </c>
    </row>
    <row r="58" spans="1:4" x14ac:dyDescent="0.25">
      <c r="A58" s="41" t="s">
        <v>48</v>
      </c>
      <c r="B58" s="52">
        <f>C58/$C$68</f>
        <v>2.9537767756482525E-2</v>
      </c>
      <c r="C58" s="20">
        <v>131</v>
      </c>
      <c r="D58" s="20">
        <v>8787</v>
      </c>
    </row>
    <row r="59" spans="1:4" x14ac:dyDescent="0.25">
      <c r="A59" s="41" t="s">
        <v>50</v>
      </c>
      <c r="B59" s="52">
        <f t="shared" ref="B59:B67" si="0">C59/$C$68</f>
        <v>2.0744081172491543E-2</v>
      </c>
      <c r="C59" s="20">
        <v>92</v>
      </c>
      <c r="D59" s="20">
        <v>6138</v>
      </c>
    </row>
    <row r="60" spans="1:4" x14ac:dyDescent="0.25">
      <c r="A60" s="41" t="s">
        <v>51</v>
      </c>
      <c r="B60" s="52">
        <f t="shared" si="0"/>
        <v>5.8399098083427282E-2</v>
      </c>
      <c r="C60" s="20">
        <v>259</v>
      </c>
      <c r="D60" s="20">
        <v>15480</v>
      </c>
    </row>
    <row r="61" spans="1:4" x14ac:dyDescent="0.25">
      <c r="A61" s="41" t="s">
        <v>73</v>
      </c>
      <c r="B61" s="52">
        <f t="shared" si="0"/>
        <v>2.2547914317925591E-4</v>
      </c>
      <c r="C61" s="20">
        <v>1</v>
      </c>
      <c r="D61" s="20">
        <v>65</v>
      </c>
    </row>
    <row r="62" spans="1:4" x14ac:dyDescent="0.25">
      <c r="A62" s="41" t="s">
        <v>56</v>
      </c>
      <c r="B62" s="52">
        <f t="shared" si="0"/>
        <v>9.0191657271702366E-4</v>
      </c>
      <c r="C62" s="20">
        <v>4</v>
      </c>
      <c r="D62" s="20">
        <v>276</v>
      </c>
    </row>
    <row r="63" spans="1:4" x14ac:dyDescent="0.25">
      <c r="A63" s="41" t="s">
        <v>72</v>
      </c>
      <c r="B63" s="52">
        <f t="shared" si="0"/>
        <v>2.2547914317925591E-4</v>
      </c>
      <c r="C63" s="20">
        <v>1</v>
      </c>
      <c r="D63" s="20">
        <v>65</v>
      </c>
    </row>
    <row r="64" spans="1:4" x14ac:dyDescent="0.25">
      <c r="A64" s="41" t="s">
        <v>53</v>
      </c>
      <c r="B64" s="52">
        <f t="shared" si="0"/>
        <v>0.15174746335963923</v>
      </c>
      <c r="C64" s="20">
        <f>1+2+670</f>
        <v>673</v>
      </c>
      <c r="D64" s="20">
        <v>65</v>
      </c>
    </row>
    <row r="65" spans="1:4" x14ac:dyDescent="0.25">
      <c r="A65" s="41" t="s">
        <v>61</v>
      </c>
      <c r="B65" s="52">
        <f t="shared" si="0"/>
        <v>8.1172491544532124E-3</v>
      </c>
      <c r="C65" s="40">
        <v>36</v>
      </c>
      <c r="D65" s="40">
        <v>1610</v>
      </c>
    </row>
    <row r="66" spans="1:4" x14ac:dyDescent="0.25">
      <c r="A66" s="40" t="s">
        <v>65</v>
      </c>
      <c r="B66" s="52">
        <f t="shared" si="0"/>
        <v>0.71927846674182638</v>
      </c>
      <c r="C66" s="40">
        <v>3190</v>
      </c>
      <c r="D66" s="40">
        <v>213180</v>
      </c>
    </row>
    <row r="67" spans="1:4" x14ac:dyDescent="0.25">
      <c r="A67" s="40" t="s">
        <v>76</v>
      </c>
      <c r="B67" s="52">
        <f t="shared" si="0"/>
        <v>1.1273957158962795E-2</v>
      </c>
      <c r="C67" s="40">
        <v>50</v>
      </c>
      <c r="D67" s="40">
        <v>3000</v>
      </c>
    </row>
    <row r="68" spans="1:4" x14ac:dyDescent="0.25">
      <c r="A68" s="148" t="s">
        <v>69</v>
      </c>
      <c r="B68" s="149"/>
      <c r="C68" s="40">
        <v>4435</v>
      </c>
      <c r="D68" s="40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topLeftCell="A28"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50" t="s">
        <v>44</v>
      </c>
      <c r="B1" s="150"/>
      <c r="C1" s="150"/>
      <c r="D1" s="150"/>
      <c r="E1" s="5"/>
    </row>
    <row r="2" spans="1:5" x14ac:dyDescent="0.25">
      <c r="A2" s="150" t="s">
        <v>45</v>
      </c>
      <c r="B2" s="150"/>
      <c r="C2" s="150"/>
      <c r="D2" s="150"/>
      <c r="E2" s="5"/>
    </row>
    <row r="3" spans="1:5" x14ac:dyDescent="0.25">
      <c r="A3" s="150" t="s">
        <v>24</v>
      </c>
      <c r="B3" s="150"/>
      <c r="C3" s="150"/>
      <c r="D3" s="150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9" t="s">
        <v>2</v>
      </c>
      <c r="B5" s="35" t="s">
        <v>77</v>
      </c>
      <c r="C5" s="35" t="s">
        <v>39</v>
      </c>
      <c r="D5" s="35" t="s">
        <v>126</v>
      </c>
    </row>
    <row r="6" spans="1:5" x14ac:dyDescent="0.25">
      <c r="A6" s="20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20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20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20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20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20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45" t="s">
        <v>92</v>
      </c>
      <c r="B12" s="145"/>
      <c r="C12" s="3">
        <f>SUM(C6:C11)</f>
        <v>341</v>
      </c>
      <c r="D12" s="3">
        <f>SUM(D6:D11)</f>
        <v>20224</v>
      </c>
    </row>
    <row r="13" spans="1:5" x14ac:dyDescent="0.25">
      <c r="A13" s="20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20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20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20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20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48" t="s">
        <v>93</v>
      </c>
      <c r="B18" s="149"/>
      <c r="C18" s="3">
        <f>SUM(C13:C17)</f>
        <v>5</v>
      </c>
      <c r="D18" s="3">
        <f>SUM(D13:D17)</f>
        <v>300</v>
      </c>
    </row>
    <row r="19" spans="1:4" x14ac:dyDescent="0.25">
      <c r="A19" s="20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20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20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48" t="s">
        <v>144</v>
      </c>
      <c r="B22" s="149"/>
      <c r="C22" s="3">
        <f>SUM(C19:C21)</f>
        <v>3</v>
      </c>
      <c r="D22" s="3">
        <f>SUM(D19:D21)</f>
        <v>180</v>
      </c>
    </row>
    <row r="23" spans="1:4" x14ac:dyDescent="0.25">
      <c r="A23" s="20" t="s">
        <v>91</v>
      </c>
      <c r="B23" s="46" t="s">
        <v>146</v>
      </c>
      <c r="C23" s="45">
        <v>10</v>
      </c>
      <c r="D23" s="45">
        <v>600</v>
      </c>
    </row>
    <row r="24" spans="1:4" x14ac:dyDescent="0.25">
      <c r="A24" s="148" t="s">
        <v>147</v>
      </c>
      <c r="B24" s="149"/>
      <c r="C24" s="3">
        <f>10</f>
        <v>10</v>
      </c>
      <c r="D24" s="3">
        <v>600</v>
      </c>
    </row>
    <row r="25" spans="1:4" x14ac:dyDescent="0.25">
      <c r="A25" s="20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20" t="s">
        <v>13</v>
      </c>
      <c r="B26" s="1" t="s">
        <v>82</v>
      </c>
      <c r="C26" s="22">
        <v>10</v>
      </c>
      <c r="D26" s="22">
        <v>667</v>
      </c>
    </row>
    <row r="27" spans="1:4" x14ac:dyDescent="0.25">
      <c r="A27" s="20" t="s">
        <v>13</v>
      </c>
      <c r="B27" s="1" t="s">
        <v>78</v>
      </c>
      <c r="C27" s="22">
        <v>220</v>
      </c>
      <c r="D27" s="22">
        <v>14739</v>
      </c>
    </row>
    <row r="28" spans="1:4" x14ac:dyDescent="0.25">
      <c r="A28" s="148" t="s">
        <v>87</v>
      </c>
      <c r="B28" s="149"/>
      <c r="C28" s="3">
        <f>SUM(C25:C27)</f>
        <v>670</v>
      </c>
      <c r="D28" s="3">
        <f>SUM(D25:D27)</f>
        <v>44811</v>
      </c>
    </row>
    <row r="29" spans="1:4" x14ac:dyDescent="0.25">
      <c r="A29" s="23" t="s">
        <v>9</v>
      </c>
      <c r="B29" s="22" t="s">
        <v>88</v>
      </c>
      <c r="C29" s="1">
        <v>3190</v>
      </c>
      <c r="D29" s="1">
        <v>213181</v>
      </c>
    </row>
    <row r="30" spans="1:4" x14ac:dyDescent="0.25">
      <c r="A30" s="148" t="s">
        <v>154</v>
      </c>
      <c r="B30" s="149"/>
      <c r="C30" s="3">
        <f>SUM(C29)</f>
        <v>3190</v>
      </c>
      <c r="D30" s="3">
        <f>SUM(D29)</f>
        <v>213181</v>
      </c>
    </row>
    <row r="31" spans="1:4" x14ac:dyDescent="0.25">
      <c r="A31" s="23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48" t="s">
        <v>155</v>
      </c>
      <c r="B32" s="149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48" t="s">
        <v>95</v>
      </c>
      <c r="B35" s="149"/>
      <c r="C35" s="3">
        <f>SUM(C33:C34)</f>
        <v>2</v>
      </c>
      <c r="D35" s="3">
        <f>SUM(D33:D34)</f>
        <v>100</v>
      </c>
    </row>
    <row r="36" spans="1:8" x14ac:dyDescent="0.25">
      <c r="A36" s="148" t="s">
        <v>52</v>
      </c>
      <c r="B36" s="149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14"/>
      <c r="C40" s="114"/>
      <c r="D40" s="114"/>
      <c r="E40" s="114"/>
      <c r="F40" s="114"/>
      <c r="G40" s="114"/>
      <c r="H40" s="114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47" t="s">
        <v>2</v>
      </c>
      <c r="B44" s="35" t="s">
        <v>77</v>
      </c>
      <c r="C44" s="35" t="s">
        <v>39</v>
      </c>
      <c r="D44" s="35" t="s">
        <v>39</v>
      </c>
    </row>
    <row r="45" spans="1:8" x14ac:dyDescent="0.25">
      <c r="A45" s="48" t="s">
        <v>92</v>
      </c>
      <c r="B45" s="48" t="s">
        <v>151</v>
      </c>
      <c r="C45" s="51">
        <f>D45/$D$49</f>
        <v>0.94986072423398327</v>
      </c>
      <c r="D45" s="3">
        <v>341</v>
      </c>
    </row>
    <row r="46" spans="1:8" x14ac:dyDescent="0.25">
      <c r="A46" s="49" t="s">
        <v>93</v>
      </c>
      <c r="B46" s="49" t="s">
        <v>148</v>
      </c>
      <c r="C46" s="51">
        <f>D46/$D$49</f>
        <v>1.3927576601671309E-2</v>
      </c>
      <c r="D46" s="3">
        <v>5</v>
      </c>
    </row>
    <row r="47" spans="1:8" x14ac:dyDescent="0.25">
      <c r="A47" s="49" t="s">
        <v>144</v>
      </c>
      <c r="B47" s="49" t="s">
        <v>149</v>
      </c>
      <c r="C47" s="51">
        <f>D47/$D$49</f>
        <v>8.356545961002786E-3</v>
      </c>
      <c r="D47" s="3">
        <v>3</v>
      </c>
    </row>
    <row r="48" spans="1:8" x14ac:dyDescent="0.25">
      <c r="A48" s="49" t="s">
        <v>147</v>
      </c>
      <c r="B48" s="49" t="s">
        <v>150</v>
      </c>
      <c r="C48" s="51">
        <f>D48/$D$49</f>
        <v>2.7855153203342618E-2</v>
      </c>
      <c r="D48" s="3">
        <v>10</v>
      </c>
    </row>
    <row r="49" spans="1:4" x14ac:dyDescent="0.25">
      <c r="A49" s="49"/>
      <c r="B49" s="49"/>
      <c r="C49" s="3">
        <v>100</v>
      </c>
      <c r="D49" s="3">
        <f>SUM(D45:D48)</f>
        <v>359</v>
      </c>
    </row>
    <row r="50" spans="1:4" x14ac:dyDescent="0.25">
      <c r="A50" s="49" t="s">
        <v>87</v>
      </c>
      <c r="B50" s="50" t="s">
        <v>152</v>
      </c>
      <c r="C50" s="51">
        <f>D50/$D$54</f>
        <v>0.1588430535798957</v>
      </c>
      <c r="D50" s="3">
        <v>670</v>
      </c>
    </row>
    <row r="51" spans="1:4" x14ac:dyDescent="0.25">
      <c r="A51" s="49" t="s">
        <v>89</v>
      </c>
      <c r="B51" s="50" t="s">
        <v>157</v>
      </c>
      <c r="C51" s="51">
        <f>D51/$D$54</f>
        <v>0.75628259838786149</v>
      </c>
      <c r="D51" s="3">
        <v>3190</v>
      </c>
    </row>
    <row r="52" spans="1:4" x14ac:dyDescent="0.25">
      <c r="A52" s="49" t="s">
        <v>94</v>
      </c>
      <c r="B52" s="50" t="s">
        <v>156</v>
      </c>
      <c r="C52" s="51">
        <f>D52/$D$54</f>
        <v>1.6595542911332385E-3</v>
      </c>
      <c r="D52" s="3">
        <v>7</v>
      </c>
    </row>
    <row r="53" spans="1:4" x14ac:dyDescent="0.25">
      <c r="A53" s="49" t="s">
        <v>95</v>
      </c>
      <c r="B53" s="50" t="s">
        <v>153</v>
      </c>
      <c r="C53" s="51">
        <f>D53/$D$54</f>
        <v>4.74158368895211E-4</v>
      </c>
      <c r="D53" s="3">
        <v>2</v>
      </c>
    </row>
    <row r="54" spans="1:4" x14ac:dyDescent="0.25">
      <c r="A54" s="148" t="s">
        <v>52</v>
      </c>
      <c r="B54" s="149"/>
      <c r="C54">
        <v>100</v>
      </c>
      <c r="D54" s="1">
        <v>4218</v>
      </c>
    </row>
  </sheetData>
  <mergeCells count="13">
    <mergeCell ref="A28:B28"/>
    <mergeCell ref="A30:B30"/>
    <mergeCell ref="A54:B54"/>
    <mergeCell ref="A32:B32"/>
    <mergeCell ref="A35:B35"/>
    <mergeCell ref="A36:B36"/>
    <mergeCell ref="A18:B18"/>
    <mergeCell ref="A22:B22"/>
    <mergeCell ref="A24:B24"/>
    <mergeCell ref="A1:D1"/>
    <mergeCell ref="A2:D2"/>
    <mergeCell ref="A3:D3"/>
    <mergeCell ref="A12:B12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1" sqref="F21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50" t="s">
        <v>44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7" x14ac:dyDescent="0.25">
      <c r="A2" s="150" t="s">
        <v>282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7" x14ac:dyDescent="0.25">
      <c r="A3" s="150" t="s">
        <v>283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17" x14ac:dyDescent="0.25">
      <c r="A4" s="150" t="s">
        <v>284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6" spans="1:17" x14ac:dyDescent="0.25">
      <c r="A6" s="151" t="s">
        <v>285</v>
      </c>
      <c r="B6" s="152" t="s">
        <v>48</v>
      </c>
      <c r="C6" s="152"/>
      <c r="D6" s="152" t="s">
        <v>50</v>
      </c>
      <c r="E6" s="152"/>
      <c r="F6" s="152" t="s">
        <v>51</v>
      </c>
      <c r="G6" s="152"/>
      <c r="H6" s="152" t="s">
        <v>73</v>
      </c>
      <c r="I6" s="152"/>
      <c r="J6" s="152" t="s">
        <v>288</v>
      </c>
      <c r="K6" s="152"/>
      <c r="L6" s="152" t="s">
        <v>72</v>
      </c>
      <c r="M6" s="152"/>
      <c r="N6" s="152" t="s">
        <v>53</v>
      </c>
      <c r="O6" s="152"/>
      <c r="P6" s="152" t="s">
        <v>74</v>
      </c>
      <c r="Q6" s="152"/>
    </row>
    <row r="7" spans="1:17" x14ac:dyDescent="0.25">
      <c r="A7" s="151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</row>
    <row r="15" spans="1:17" x14ac:dyDescent="0.25">
      <c r="A15" t="s">
        <v>294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</row>
    <row r="16" spans="1:17" x14ac:dyDescent="0.25">
      <c r="A16" t="s">
        <v>295</v>
      </c>
      <c r="H16" t="s">
        <v>296</v>
      </c>
    </row>
    <row r="19" spans="1:1" x14ac:dyDescent="0.25">
      <c r="A19" s="33" t="s">
        <v>293</v>
      </c>
    </row>
  </sheetData>
  <mergeCells count="13"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  <mergeCell ref="P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29"/>
  <sheetViews>
    <sheetView workbookViewId="0">
      <selection activeCell="D30" sqref="D30"/>
    </sheetView>
  </sheetViews>
  <sheetFormatPr defaultRowHeight="15" x14ac:dyDescent="0.25"/>
  <cols>
    <col min="1" max="1" width="24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50" t="s">
        <v>297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x14ac:dyDescent="0.25">
      <c r="A2" s="150" t="s">
        <v>299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</row>
    <row r="3" spans="1:18" x14ac:dyDescent="0.25">
      <c r="A3" s="150" t="s">
        <v>298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</row>
    <row r="5" spans="1:18" ht="15.75" x14ac:dyDescent="0.25">
      <c r="A5" s="115" t="s">
        <v>300</v>
      </c>
      <c r="B5" s="115">
        <v>1344</v>
      </c>
      <c r="C5" s="116" t="s">
        <v>301</v>
      </c>
    </row>
    <row r="6" spans="1:18" x14ac:dyDescent="0.25">
      <c r="A6" s="122" t="s">
        <v>304</v>
      </c>
      <c r="B6" s="122">
        <f>B19+E18+H18</f>
        <v>383</v>
      </c>
      <c r="C6" s="123">
        <f>B6*100/B5</f>
        <v>28.49702380952381</v>
      </c>
    </row>
    <row r="7" spans="1:18" x14ac:dyDescent="0.25">
      <c r="A7" s="122" t="s">
        <v>305</v>
      </c>
      <c r="B7" s="122">
        <f>B18+H21</f>
        <v>288</v>
      </c>
      <c r="C7" s="123">
        <f>B7*100/B5</f>
        <v>21.428571428571427</v>
      </c>
    </row>
    <row r="8" spans="1:18" x14ac:dyDescent="0.25">
      <c r="A8" s="122" t="s">
        <v>308</v>
      </c>
      <c r="B8" s="122">
        <f>B20+H19</f>
        <v>280</v>
      </c>
      <c r="C8" s="123">
        <f>B8*100/B5</f>
        <v>20.833333333333332</v>
      </c>
    </row>
    <row r="9" spans="1:18" x14ac:dyDescent="0.25">
      <c r="A9" s="122" t="s">
        <v>309</v>
      </c>
      <c r="B9" s="122">
        <f>B22+H20</f>
        <v>121</v>
      </c>
      <c r="C9" s="123">
        <f>B9*100/B5</f>
        <v>9.0029761904761898</v>
      </c>
    </row>
    <row r="10" spans="1:18" x14ac:dyDescent="0.25">
      <c r="A10" s="122" t="s">
        <v>306</v>
      </c>
      <c r="B10" s="122">
        <f>B21+K18</f>
        <v>115</v>
      </c>
      <c r="C10" s="123">
        <f>B10*100/B5</f>
        <v>8.5565476190476186</v>
      </c>
    </row>
    <row r="11" spans="1:18" x14ac:dyDescent="0.25">
      <c r="A11" s="122" t="s">
        <v>307</v>
      </c>
      <c r="B11" s="122">
        <f>B23+N18</f>
        <v>70</v>
      </c>
      <c r="C11" s="123">
        <f>B11*100/B5</f>
        <v>5.208333333333333</v>
      </c>
    </row>
    <row r="12" spans="1:18" x14ac:dyDescent="0.25">
      <c r="A12" s="122" t="s">
        <v>310</v>
      </c>
      <c r="B12" s="122">
        <f>B24</f>
        <v>56</v>
      </c>
      <c r="C12" s="123">
        <f>B12*100/B5</f>
        <v>4.166666666666667</v>
      </c>
    </row>
    <row r="13" spans="1:18" x14ac:dyDescent="0.25">
      <c r="A13" s="122" t="s">
        <v>311</v>
      </c>
      <c r="B13" s="122">
        <f>B25</f>
        <v>16</v>
      </c>
      <c r="C13" s="123">
        <f>B13*100/B5</f>
        <v>1.1904761904761905</v>
      </c>
    </row>
    <row r="14" spans="1:18" x14ac:dyDescent="0.25">
      <c r="A14" s="122" t="s">
        <v>312</v>
      </c>
      <c r="B14" s="122">
        <f>B26</f>
        <v>12</v>
      </c>
      <c r="C14" s="123">
        <f>B14*100/B5</f>
        <v>0.8928571428571429</v>
      </c>
    </row>
    <row r="15" spans="1:18" x14ac:dyDescent="0.25">
      <c r="A15" s="122" t="s">
        <v>313</v>
      </c>
      <c r="B15" s="122">
        <f>B27</f>
        <v>3</v>
      </c>
      <c r="C15" s="123">
        <f>B15*100/B5</f>
        <v>0.22321428571428573</v>
      </c>
    </row>
    <row r="17" spans="1:15" ht="15.75" x14ac:dyDescent="0.25">
      <c r="A17" s="117" t="s">
        <v>9</v>
      </c>
      <c r="B17" s="117">
        <v>1083</v>
      </c>
      <c r="C17" s="116" t="s">
        <v>301</v>
      </c>
      <c r="D17" s="118" t="s">
        <v>302</v>
      </c>
      <c r="E17" s="118">
        <v>85</v>
      </c>
      <c r="F17" s="116" t="s">
        <v>301</v>
      </c>
      <c r="G17" s="119" t="s">
        <v>291</v>
      </c>
      <c r="H17" s="119">
        <v>162</v>
      </c>
      <c r="I17" s="116" t="s">
        <v>301</v>
      </c>
      <c r="J17" s="120" t="s">
        <v>292</v>
      </c>
      <c r="K17" s="120">
        <v>2</v>
      </c>
      <c r="L17" s="116" t="s">
        <v>301</v>
      </c>
      <c r="M17" s="121" t="s">
        <v>303</v>
      </c>
      <c r="N17" s="121">
        <v>12</v>
      </c>
      <c r="O17" s="116" t="s">
        <v>301</v>
      </c>
    </row>
    <row r="18" spans="1:15" x14ac:dyDescent="0.25">
      <c r="A18" s="124" t="s">
        <v>305</v>
      </c>
      <c r="B18" s="124">
        <v>260</v>
      </c>
      <c r="C18" s="123">
        <f>B18*100/B17</f>
        <v>24.007386888273317</v>
      </c>
      <c r="D18" s="125" t="s">
        <v>304</v>
      </c>
      <c r="E18" s="125">
        <v>85</v>
      </c>
      <c r="F18" s="126">
        <v>100</v>
      </c>
      <c r="G18" s="76" t="s">
        <v>304</v>
      </c>
      <c r="H18" s="76">
        <v>56</v>
      </c>
      <c r="I18" s="127">
        <f>H18*100/H17</f>
        <v>34.567901234567898</v>
      </c>
      <c r="J18" s="128" t="s">
        <v>306</v>
      </c>
      <c r="K18" s="128">
        <v>2</v>
      </c>
      <c r="L18" s="126">
        <v>100</v>
      </c>
      <c r="M18" s="129" t="s">
        <v>307</v>
      </c>
      <c r="N18" s="129">
        <v>12</v>
      </c>
      <c r="O18" s="126">
        <v>100</v>
      </c>
    </row>
    <row r="19" spans="1:15" x14ac:dyDescent="0.25">
      <c r="A19" s="124" t="s">
        <v>304</v>
      </c>
      <c r="B19" s="124">
        <v>242</v>
      </c>
      <c r="C19" s="123">
        <f>B19*100/B17</f>
        <v>22.345337026777472</v>
      </c>
      <c r="D19" s="125"/>
      <c r="E19" s="125"/>
      <c r="F19" s="126"/>
      <c r="G19" s="76" t="s">
        <v>308</v>
      </c>
      <c r="H19" s="76">
        <v>47</v>
      </c>
      <c r="I19" s="127">
        <f>H19*100/H17</f>
        <v>29.012345679012345</v>
      </c>
      <c r="J19" s="128"/>
      <c r="K19" s="128"/>
      <c r="L19" s="126"/>
      <c r="M19" s="129"/>
      <c r="N19" s="129"/>
      <c r="O19" s="126"/>
    </row>
    <row r="20" spans="1:15" x14ac:dyDescent="0.25">
      <c r="A20" s="124" t="s">
        <v>308</v>
      </c>
      <c r="B20" s="124">
        <v>233</v>
      </c>
      <c r="C20" s="123">
        <f>B20*100/B17</f>
        <v>21.514312096029549</v>
      </c>
      <c r="D20" s="125"/>
      <c r="E20" s="125"/>
      <c r="F20" s="126"/>
      <c r="G20" s="76" t="s">
        <v>309</v>
      </c>
      <c r="H20" s="76">
        <v>31</v>
      </c>
      <c r="I20" s="127">
        <f>H20*100/H17</f>
        <v>19.135802469135804</v>
      </c>
      <c r="J20" s="128"/>
      <c r="K20" s="128"/>
      <c r="L20" s="126"/>
      <c r="M20" s="129"/>
      <c r="N20" s="129"/>
      <c r="O20" s="126"/>
    </row>
    <row r="21" spans="1:15" x14ac:dyDescent="0.25">
      <c r="A21" s="124" t="s">
        <v>306</v>
      </c>
      <c r="B21" s="124">
        <v>113</v>
      </c>
      <c r="C21" s="123">
        <f>B21*100/B17</f>
        <v>10.433979686057249</v>
      </c>
      <c r="D21" s="125"/>
      <c r="E21" s="125"/>
      <c r="F21" s="126"/>
      <c r="G21" s="76" t="s">
        <v>305</v>
      </c>
      <c r="H21" s="76">
        <v>28</v>
      </c>
      <c r="I21" s="127">
        <f>H21*100/H17</f>
        <v>17.283950617283949</v>
      </c>
      <c r="J21" s="128"/>
      <c r="K21" s="128"/>
      <c r="L21" s="126"/>
      <c r="M21" s="129"/>
      <c r="N21" s="129"/>
      <c r="O21" s="126"/>
    </row>
    <row r="22" spans="1:15" x14ac:dyDescent="0.25">
      <c r="A22" s="124" t="s">
        <v>309</v>
      </c>
      <c r="B22" s="124">
        <v>90</v>
      </c>
      <c r="C22" s="123">
        <f>B22*100/B17</f>
        <v>8.310249307479225</v>
      </c>
      <c r="D22" s="125"/>
      <c r="E22" s="125"/>
      <c r="F22" s="126"/>
      <c r="G22" s="76"/>
      <c r="H22" s="76"/>
      <c r="I22" s="126"/>
      <c r="J22" s="128"/>
      <c r="K22" s="128"/>
      <c r="L22" s="126"/>
      <c r="M22" s="129"/>
      <c r="N22" s="129"/>
      <c r="O22" s="126"/>
    </row>
    <row r="23" spans="1:15" x14ac:dyDescent="0.25">
      <c r="A23" s="124" t="s">
        <v>307</v>
      </c>
      <c r="B23" s="124">
        <v>58</v>
      </c>
      <c r="C23" s="123">
        <f>B23*100/B17</f>
        <v>5.3554939981532783</v>
      </c>
      <c r="D23" s="125"/>
      <c r="E23" s="125"/>
      <c r="F23" s="126"/>
      <c r="G23" s="76"/>
      <c r="H23" s="76"/>
      <c r="I23" s="126"/>
      <c r="J23" s="128"/>
      <c r="K23" s="128"/>
      <c r="L23" s="126"/>
      <c r="M23" s="129"/>
      <c r="N23" s="129"/>
      <c r="O23" s="126"/>
    </row>
    <row r="24" spans="1:15" x14ac:dyDescent="0.25">
      <c r="A24" s="124" t="s">
        <v>310</v>
      </c>
      <c r="B24" s="124">
        <v>56</v>
      </c>
      <c r="C24" s="123">
        <f>B24*100/B17</f>
        <v>5.1708217913204066</v>
      </c>
      <c r="D24" s="125"/>
      <c r="E24" s="125"/>
      <c r="F24" s="126"/>
      <c r="G24" s="76"/>
      <c r="H24" s="76"/>
      <c r="I24" s="126"/>
      <c r="J24" s="128"/>
      <c r="K24" s="128"/>
      <c r="L24" s="126"/>
      <c r="M24" s="129"/>
      <c r="N24" s="129"/>
      <c r="O24" s="126"/>
    </row>
    <row r="25" spans="1:15" x14ac:dyDescent="0.25">
      <c r="A25" s="124" t="s">
        <v>311</v>
      </c>
      <c r="B25" s="124">
        <v>16</v>
      </c>
      <c r="C25" s="123">
        <f>B25*100/B17</f>
        <v>1.4773776546629733</v>
      </c>
      <c r="D25" s="125"/>
      <c r="E25" s="125"/>
      <c r="F25" s="126"/>
      <c r="G25" s="76"/>
      <c r="H25" s="76"/>
      <c r="I25" s="126"/>
      <c r="J25" s="128"/>
      <c r="K25" s="128"/>
      <c r="L25" s="126"/>
      <c r="M25" s="129"/>
      <c r="N25" s="129"/>
      <c r="O25" s="126"/>
    </row>
    <row r="26" spans="1:15" x14ac:dyDescent="0.25">
      <c r="A26" s="124" t="s">
        <v>312</v>
      </c>
      <c r="B26" s="124">
        <v>12</v>
      </c>
      <c r="C26" s="123">
        <f>B26*100/B17</f>
        <v>1.10803324099723</v>
      </c>
      <c r="D26" s="125"/>
      <c r="E26" s="125"/>
      <c r="F26" s="126"/>
      <c r="G26" s="76"/>
      <c r="H26" s="76"/>
      <c r="I26" s="126"/>
      <c r="J26" s="128"/>
      <c r="K26" s="128"/>
      <c r="L26" s="126"/>
      <c r="M26" s="129"/>
      <c r="N26" s="129"/>
      <c r="O26" s="126"/>
    </row>
    <row r="27" spans="1:15" x14ac:dyDescent="0.25">
      <c r="A27" s="124" t="s">
        <v>313</v>
      </c>
      <c r="B27" s="124">
        <v>3</v>
      </c>
      <c r="C27" s="123">
        <f>B27*100/B17</f>
        <v>0.2770083102493075</v>
      </c>
      <c r="D27" s="125"/>
      <c r="E27" s="125"/>
      <c r="F27" s="126"/>
      <c r="G27" s="76"/>
      <c r="H27" s="76"/>
      <c r="I27" s="126"/>
      <c r="J27" s="128"/>
      <c r="K27" s="128"/>
      <c r="L27" s="126"/>
      <c r="M27" s="129"/>
      <c r="N27" s="129"/>
      <c r="O27" s="126"/>
    </row>
    <row r="29" spans="1:15" x14ac:dyDescent="0.25">
      <c r="A29" s="130" t="s">
        <v>314</v>
      </c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2023-01-05T14:39:56Z</dcterms:modified>
</cp:coreProperties>
</file>