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"/>
    </mc:Choice>
  </mc:AlternateContent>
  <bookViews>
    <workbookView xWindow="28680" yWindow="-120" windowWidth="29040" windowHeight="15840" tabRatio="690" activeTab="3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'Комуналка-3'!$A$1:$ACA$26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Z9" i="2" l="1"/>
  <c r="ABW11" i="2"/>
  <c r="ABW9" i="2" l="1"/>
  <c r="ABU14" i="2"/>
  <c r="ABW14" i="2" s="1"/>
  <c r="ABX14" i="2" s="1"/>
  <c r="ABY14" i="2" s="1"/>
  <c r="ABZ12" i="2"/>
  <c r="ABR10" i="2"/>
  <c r="ABU9" i="2"/>
  <c r="ABY7" i="2"/>
  <c r="ABU7" i="2"/>
  <c r="ABZ5" i="2"/>
  <c r="ABU5" i="2"/>
  <c r="ABW5" i="2" s="1"/>
  <c r="ABU4" i="2"/>
  <c r="ABW4" i="2" s="1"/>
  <c r="ABU3" i="2"/>
  <c r="ABW3" i="2" s="1"/>
  <c r="ABY3" i="2" s="1"/>
  <c r="ABZ3" i="2" s="1"/>
  <c r="ABK14" i="2" l="1"/>
  <c r="ABM14" i="2" s="1"/>
  <c r="ABN14" i="2" s="1"/>
  <c r="ABO14" i="2" s="1"/>
  <c r="ABP12" i="2"/>
  <c r="ABO9" i="2"/>
  <c r="ABK9" i="2"/>
  <c r="ABM9" i="2" s="1"/>
  <c r="ABP9" i="2" s="1"/>
  <c r="ABO7" i="2"/>
  <c r="ABK7" i="2"/>
  <c r="ABP5" i="2"/>
  <c r="ABK5" i="2"/>
  <c r="ABM5" i="2" s="1"/>
  <c r="ABK4" i="2"/>
  <c r="ABM4" i="2" s="1"/>
  <c r="ABK3" i="2"/>
  <c r="ABM3" i="2" s="1"/>
  <c r="ABO3" i="2" s="1"/>
  <c r="ABP3" i="2" s="1"/>
  <c r="ABB14" i="2" l="1"/>
  <c r="ABD14" i="2" s="1"/>
  <c r="ABE14" i="2" s="1"/>
  <c r="ABF14" i="2" s="1"/>
  <c r="ABG12" i="2"/>
  <c r="ABF9" i="2"/>
  <c r="ABB9" i="2"/>
  <c r="ABD9" i="2" s="1"/>
  <c r="ABG9" i="2" s="1"/>
  <c r="ABH10" i="2" s="1"/>
  <c r="ABM10" i="2" s="1"/>
  <c r="ABF7" i="2"/>
  <c r="ABB7" i="2"/>
  <c r="ABG5" i="2"/>
  <c r="ABB5" i="2"/>
  <c r="ABD5" i="2" s="1"/>
  <c r="ABB4" i="2"/>
  <c r="ABD4" i="2" s="1"/>
  <c r="ABB3" i="2"/>
  <c r="ABD3" i="2" s="1"/>
  <c r="ABF3" i="2" l="1"/>
  <c r="ABG3" i="2" s="1"/>
  <c r="AAS14" i="2"/>
  <c r="AAU14" i="2" s="1"/>
  <c r="AAV14" i="2" s="1"/>
  <c r="AAW14" i="2" s="1"/>
  <c r="AAX12" i="2"/>
  <c r="AAS9" i="2"/>
  <c r="AAU9" i="2" s="1"/>
  <c r="AAX9" i="2" s="1"/>
  <c r="AAW7" i="2"/>
  <c r="AAS7" i="2"/>
  <c r="AAX5" i="2"/>
  <c r="AAS5" i="2"/>
  <c r="AAU5" i="2" s="1"/>
  <c r="AAS4" i="2"/>
  <c r="AAU4" i="2" s="1"/>
  <c r="AAS3" i="2"/>
  <c r="AAU3" i="2" s="1"/>
  <c r="AAW3" i="2" s="1"/>
  <c r="AAX3" i="2" s="1"/>
  <c r="AAW9" i="2" l="1"/>
  <c r="AAJ14" i="2" l="1"/>
  <c r="AAL14" i="2" s="1"/>
  <c r="AAM14" i="2" s="1"/>
  <c r="AAN14" i="2" s="1"/>
  <c r="AAO12" i="2"/>
  <c r="AAJ9" i="2"/>
  <c r="AAL9" i="2" s="1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O9" i="2" l="1"/>
  <c r="AAL11" i="2"/>
  <c r="AAN9" i="2" s="1"/>
  <c r="AAP10" i="2"/>
  <c r="AAA14" i="2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R9" i="2" l="1"/>
  <c r="ZT9" i="2" s="1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H5" i="2"/>
  <c r="ZJ5" i="2" s="1"/>
  <c r="ZH4" i="2"/>
  <c r="ZJ4" i="2" s="1"/>
  <c r="ZH3" i="2"/>
  <c r="ZJ3" i="2" s="1"/>
  <c r="ZL3" i="2" s="1"/>
  <c r="ZM3" i="2" s="1"/>
  <c r="YY11" i="2"/>
  <c r="ZJ11" i="2" l="1"/>
  <c r="ZX9" i="2" s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T3" i="2" s="1"/>
  <c r="YU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O11" i="2" s="1"/>
  <c r="VR9" i="2" s="1"/>
  <c r="VM14" i="2"/>
  <c r="VO14" i="2" s="1"/>
  <c r="VP14" i="2" s="1"/>
  <c r="VQ14" i="2" s="1"/>
  <c r="VR12" i="2"/>
  <c r="VO9" i="2"/>
  <c r="VQ7" i="2"/>
  <c r="VM7" i="2"/>
  <c r="VR5" i="2"/>
  <c r="VM5" i="2"/>
  <c r="VO5" i="2" s="1"/>
  <c r="VM4" i="2"/>
  <c r="VO4" i="2" s="1"/>
  <c r="VM3" i="2"/>
  <c r="VO3" i="2" s="1"/>
  <c r="VD11" i="2"/>
  <c r="VF11" i="2" s="1"/>
  <c r="VI9" i="2" s="1"/>
  <c r="VI15" i="2"/>
  <c r="VD14" i="2"/>
  <c r="VF14" i="2" s="1"/>
  <c r="VG14" i="2" s="1"/>
  <c r="VH14" i="2" s="1"/>
  <c r="VI14" i="2" s="1"/>
  <c r="VI12" i="2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10" i="2" s="1"/>
  <c r="UW10" i="2" s="1"/>
  <c r="UU3" i="2"/>
  <c r="UW3" i="2" s="1"/>
  <c r="UZ15" i="2"/>
  <c r="UU14" i="2"/>
  <c r="UW14" i="2" s="1"/>
  <c r="UX14" i="2" s="1"/>
  <c r="UY14" i="2" s="1"/>
  <c r="UZ14" i="2" s="1"/>
  <c r="UZ12" i="2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V11" i="2" s="1"/>
  <c r="TY15" i="2"/>
  <c r="TT14" i="2"/>
  <c r="TV14" i="2" s="1"/>
  <c r="TW14" i="2" s="1"/>
  <c r="TX14" i="2" s="1"/>
  <c r="TY14" i="2" s="1"/>
  <c r="TY12" i="2"/>
  <c r="TV9" i="2"/>
  <c r="TY8" i="2"/>
  <c r="TX7" i="2"/>
  <c r="TT7" i="2"/>
  <c r="TT5" i="2"/>
  <c r="TV5" i="2" s="1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B14" i="2"/>
  <c r="TD14" i="2" s="1"/>
  <c r="TE14" i="2" s="1"/>
  <c r="TF14" i="2" s="1"/>
  <c r="TG14" i="2" s="1"/>
  <c r="TB11" i="2"/>
  <c r="TB10" i="2" s="1"/>
  <c r="TD10" i="2" s="1"/>
  <c r="TD9" i="2"/>
  <c r="TG8" i="2"/>
  <c r="TF7" i="2"/>
  <c r="TB7" i="2"/>
  <c r="TB5" i="2"/>
  <c r="TD5" i="2" s="1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A3" i="2"/>
  <c r="SC3" i="2" s="1"/>
  <c r="SE3" i="2" l="1"/>
  <c r="VQ3" i="2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N9" i="2"/>
  <c r="SO9" i="2"/>
  <c r="SA10" i="2"/>
  <c r="SC10" i="2" s="1"/>
  <c r="SF3" i="2"/>
  <c r="SE9" i="2"/>
  <c r="SF9" i="2"/>
  <c r="SO18" i="2" l="1"/>
  <c r="TY18" i="2"/>
  <c r="TO9" i="2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T11" i="2" l="1"/>
  <c r="RW9" i="2" s="1"/>
  <c r="RV3" i="2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R5" i="2"/>
  <c r="QT5" i="2" s="1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A5" i="2"/>
  <c r="QC5" i="2" s="1"/>
  <c r="QF4" i="2"/>
  <c r="QA4" i="2"/>
  <c r="QC4" i="2" s="1"/>
  <c r="QA3" i="2"/>
  <c r="QC3" i="2" s="1"/>
  <c r="QC10" i="2" l="1"/>
  <c r="QD9" i="2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K12" i="2"/>
  <c r="KM12" i="2" s="1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R7" i="2"/>
  <c r="JM7" i="2"/>
  <c r="JM5" i="2"/>
  <c r="JO5" i="2" s="1"/>
  <c r="JR4" i="2"/>
  <c r="JM4" i="2"/>
  <c r="JO4" i="2" s="1"/>
  <c r="JM3" i="2"/>
  <c r="JO3" i="2" s="1"/>
  <c r="JP9" i="2" l="1"/>
  <c r="JR9" i="2" s="1"/>
  <c r="JY9" i="2"/>
  <c r="JZ18" i="2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W5" i="2"/>
  <c r="IY5" i="2" s="1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Q12" i="2" s="1"/>
  <c r="IO13" i="2"/>
  <c r="IQ13" i="2" s="1"/>
  <c r="IO14" i="2"/>
  <c r="IQ14" i="2" s="1"/>
  <c r="IO4" i="2"/>
  <c r="IQ4" i="2" s="1"/>
  <c r="IO3" i="2"/>
  <c r="IT18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M18" i="26" s="1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E18" i="26" l="1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19" i="23" s="1"/>
  <c r="E5" i="23"/>
  <c r="E2" i="23"/>
  <c r="CO3" i="2" l="1"/>
  <c r="CP3" i="2" s="1"/>
  <c r="E19" i="24"/>
  <c r="CN9" i="2"/>
  <c r="CO9" i="2" s="1"/>
  <c r="CP9" i="2" s="1"/>
  <c r="E20" i="23"/>
  <c r="M18" i="23"/>
  <c r="E16" i="22"/>
  <c r="E8" i="22"/>
  <c r="E21" i="22" s="1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0" i="22" l="1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9" i="20" s="1"/>
  <c r="E2" i="20"/>
  <c r="E30" i="20" l="1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C17" i="19"/>
  <c r="E17" i="19" s="1"/>
  <c r="E11" i="19"/>
  <c r="N29" i="19"/>
  <c r="E28" i="19"/>
  <c r="E25" i="19"/>
  <c r="E23" i="19"/>
  <c r="E22" i="19"/>
  <c r="E21" i="19"/>
  <c r="E20" i="19"/>
  <c r="E19" i="19"/>
  <c r="E18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C18" i="17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9" i="17"/>
  <c r="E18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AZ3" i="2" s="1"/>
  <c r="E30" i="13"/>
  <c r="N28" i="13"/>
  <c r="AX9" i="2"/>
  <c r="AZ9" i="2" s="1"/>
  <c r="C19" i="12"/>
  <c r="E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F19" i="12"/>
  <c r="G13" i="12"/>
  <c r="G29" i="12" s="1"/>
  <c r="E7" i="12"/>
  <c r="E5" i="12"/>
  <c r="E4" i="12"/>
  <c r="E29" i="12" s="1"/>
  <c r="E2" i="12"/>
  <c r="AY18" i="2" l="1"/>
  <c r="AZ18" i="2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6" i="9"/>
  <c r="F16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8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>
  <authors>
    <author>RePack by Diakov</author>
  </authors>
  <commentLis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>
  <authors>
    <author>RePack by Diakov</author>
    <author>tc={92005CF1-4D4D-4D02-979A-AEBF1D0B9C5F}</author>
    <author>edik</author>
  </authors>
  <commentLis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U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D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B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M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W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<sst xmlns="http://schemas.openxmlformats.org/spreadsheetml/2006/main" count="2125" uniqueCount="238">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</sst>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₴_-;\-* #,##0.00\ _₴_-;_-* &quot;-&quot;??\ _₴_-;_-@_-"/>
    <numFmt numFmtId="164" formatCode="_-* #,##0.00\ _₽_-;\-* #,##0.00\ _₽_-;_-* &quot;-&quot;??\ _₽_-;_-@_-"/>
    <numFmt numFmtId="165" formatCode="_-* #,##0.00_₴_-;\-* #,##0.00_₴_-;_-* &quot;-&quot;??_₴_-;_-@_-"/>
    <numFmt numFmtId="166" formatCode="#,##0.00\ _₽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4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6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6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6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6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6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6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6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6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6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6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6" fontId="1" fillId="4" borderId="20" xfId="3" applyNumberFormat="1" applyFont="1" applyBorder="1" applyAlignment="1">
      <alignment horizontal="right" vertical="center"/>
    </xf>
    <xf numFmtId="166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6" fontId="6" fillId="4" borderId="22" xfId="3" applyNumberFormat="1" applyFont="1" applyBorder="1"/>
    <xf numFmtId="166" fontId="6" fillId="2" borderId="3" xfId="1" applyNumberFormat="1" applyFont="1" applyBorder="1" applyAlignment="1">
      <alignment horizontal="right" vertical="center"/>
    </xf>
    <xf numFmtId="166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horizontal="left" wrapText="1" indent="1"/>
    </xf>
    <xf numFmtId="165" fontId="0" fillId="0" borderId="0" xfId="0" applyNumberFormat="1"/>
    <xf numFmtId="166" fontId="1" fillId="8" borderId="7" xfId="3" applyNumberFormat="1" applyFont="1" applyFill="1" applyBorder="1" applyAlignment="1">
      <alignment horizontal="right" vertical="center"/>
    </xf>
    <xf numFmtId="166" fontId="1" fillId="8" borderId="21" xfId="3" applyNumberFormat="1" applyFont="1" applyFill="1" applyBorder="1" applyAlignment="1">
      <alignment horizontal="right" vertical="center"/>
    </xf>
    <xf numFmtId="166" fontId="1" fillId="8" borderId="9" xfId="3" applyNumberFormat="1" applyFont="1" applyFill="1" applyBorder="1" applyAlignment="1">
      <alignment horizontal="right" vertical="center"/>
    </xf>
    <xf numFmtId="166" fontId="1" fillId="8" borderId="17" xfId="3" applyNumberFormat="1" applyFont="1" applyFill="1" applyBorder="1" applyAlignment="1">
      <alignment horizontal="right" vertical="center"/>
    </xf>
    <xf numFmtId="166" fontId="4" fillId="4" borderId="9" xfId="3" applyNumberFormat="1" applyBorder="1" applyAlignment="1">
      <alignment horizontal="right" vertical="center"/>
    </xf>
    <xf numFmtId="166" fontId="2" fillId="2" borderId="21" xfId="1" applyNumberFormat="1" applyBorder="1" applyAlignment="1">
      <alignment horizontal="right" vertical="center"/>
    </xf>
    <xf numFmtId="166" fontId="2" fillId="2" borderId="9" xfId="1" applyNumberFormat="1" applyBorder="1" applyAlignment="1">
      <alignment horizontal="right" vertical="center"/>
    </xf>
    <xf numFmtId="166" fontId="4" fillId="4" borderId="7" xfId="3" applyNumberFormat="1" applyBorder="1" applyAlignment="1">
      <alignment horizontal="right" vertical="center"/>
    </xf>
    <xf numFmtId="166" fontId="4" fillId="4" borderId="20" xfId="3" applyNumberFormat="1" applyBorder="1" applyAlignment="1">
      <alignment horizontal="right" vertical="center"/>
    </xf>
    <xf numFmtId="166" fontId="4" fillId="4" borderId="12" xfId="3" applyNumberFormat="1" applyBorder="1" applyAlignment="1">
      <alignment horizontal="right" vertical="center"/>
    </xf>
    <xf numFmtId="166" fontId="4" fillId="4" borderId="17" xfId="3" applyNumberFormat="1" applyBorder="1" applyAlignment="1">
      <alignment horizontal="right" vertical="center"/>
    </xf>
    <xf numFmtId="166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5" fontId="11" fillId="7" borderId="2" xfId="0" applyNumberFormat="1" applyFont="1" applyFill="1" applyBorder="1" applyAlignment="1">
      <alignment horizontal="left" wrapText="1" indent="1"/>
    </xf>
    <xf numFmtId="165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6" fontId="0" fillId="0" borderId="0" xfId="0" applyNumberFormat="1"/>
    <xf numFmtId="0" fontId="12" fillId="0" borderId="0" xfId="0" applyFont="1"/>
    <xf numFmtId="0" fontId="2" fillId="2" borderId="0" xfId="1"/>
    <xf numFmtId="165" fontId="0" fillId="9" borderId="0" xfId="0" applyNumberFormat="1" applyFill="1"/>
    <xf numFmtId="166" fontId="2" fillId="2" borderId="20" xfId="1" applyNumberFormat="1" applyBorder="1" applyAlignment="1">
      <alignment horizontal="right" vertical="center"/>
    </xf>
    <xf numFmtId="166" fontId="2" fillId="2" borderId="0" xfId="1" applyNumberFormat="1"/>
    <xf numFmtId="166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6" fontId="4" fillId="4" borderId="0" xfId="3" applyNumberFormat="1"/>
    <xf numFmtId="0" fontId="4" fillId="4" borderId="0" xfId="3"/>
    <xf numFmtId="4" fontId="0" fillId="9" borderId="2" xfId="0" applyNumberFormat="1" applyFill="1" applyBorder="1"/>
    <xf numFmtId="165" fontId="7" fillId="9" borderId="2" xfId="0" applyNumberFormat="1" applyFont="1" applyFill="1" applyBorder="1" applyAlignment="1">
      <alignment horizontal="left" wrapText="1" indent="1"/>
    </xf>
    <xf numFmtId="164" fontId="14" fillId="7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6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4" fontId="0" fillId="0" borderId="0" xfId="0" applyNumberFormat="1"/>
    <xf numFmtId="166" fontId="0" fillId="4" borderId="2" xfId="3" applyNumberFormat="1" applyFont="1" applyBorder="1" applyAlignment="1">
      <alignment horizontal="right" vertical="center"/>
    </xf>
    <xf numFmtId="0" fontId="3" fillId="3" borderId="0" xfId="2"/>
    <xf numFmtId="164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6" fontId="4" fillId="4" borderId="33" xfId="3" applyNumberFormat="1" applyBorder="1" applyAlignment="1">
      <alignment horizontal="right" vertical="center"/>
    </xf>
    <xf numFmtId="166" fontId="4" fillId="4" borderId="21" xfId="3" applyNumberFormat="1" applyBorder="1" applyAlignment="1">
      <alignment horizontal="right" vertical="center"/>
    </xf>
    <xf numFmtId="166" fontId="4" fillId="4" borderId="34" xfId="3" applyNumberFormat="1" applyBorder="1" applyAlignment="1">
      <alignment horizontal="right" vertical="center"/>
    </xf>
    <xf numFmtId="0" fontId="0" fillId="0" borderId="19" xfId="0" applyBorder="1"/>
    <xf numFmtId="166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5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6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6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4" fontId="14" fillId="10" borderId="2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horizontal="left" wrapText="1" inden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7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164" fontId="14" fillId="10" borderId="12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4" fontId="15" fillId="2" borderId="2" xfId="1" applyNumberFormat="1" applyFont="1" applyBorder="1" applyAlignment="1">
      <alignment horizontal="center" vertical="center" wrapText="1"/>
    </xf>
    <xf numFmtId="164" fontId="15" fillId="10" borderId="9" xfId="1" applyNumberFormat="1" applyFont="1" applyFill="1" applyBorder="1" applyAlignment="1">
      <alignment horizontal="center" vertical="center" wrapText="1"/>
    </xf>
    <xf numFmtId="166" fontId="4" fillId="4" borderId="40" xfId="3" applyNumberFormat="1" applyBorder="1" applyAlignment="1">
      <alignment horizontal="right" vertical="center"/>
    </xf>
    <xf numFmtId="166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6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6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6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5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5" fillId="2" borderId="19" xfId="1" applyNumberFormat="1" applyFont="1" applyBorder="1" applyAlignment="1">
      <alignment horizontal="center" vertical="center" wrapText="1"/>
    </xf>
    <xf numFmtId="164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4" fontId="2" fillId="2" borderId="20" xfId="1" applyNumberFormat="1" applyBorder="1" applyAlignment="1">
      <alignment horizontal="center" vertical="center" wrapText="1"/>
    </xf>
    <xf numFmtId="164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4" fontId="2" fillId="2" borderId="7" xfId="1" applyNumberFormat="1" applyBorder="1" applyAlignment="1">
      <alignment horizontal="center" vertical="center" wrapText="1"/>
    </xf>
    <xf numFmtId="164" fontId="3" fillId="3" borderId="7" xfId="2" applyNumberFormat="1" applyBorder="1" applyAlignment="1">
      <alignment horizontal="center" vertical="center" wrapText="1"/>
    </xf>
    <xf numFmtId="164" fontId="3" fillId="3" borderId="9" xfId="2" applyNumberFormat="1" applyBorder="1" applyAlignment="1">
      <alignment horizontal="center" vertical="center" wrapText="1"/>
    </xf>
    <xf numFmtId="164" fontId="6" fillId="0" borderId="0" xfId="0" applyNumberFormat="1" applyFont="1"/>
    <xf numFmtId="43" fontId="13" fillId="0" borderId="0" xfId="0" applyNumberFormat="1" applyFont="1"/>
    <xf numFmtId="0" fontId="17" fillId="3" borderId="0" xfId="2" applyFont="1" applyAlignment="1">
      <alignment horizontal="right"/>
    </xf>
    <xf numFmtId="43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6" fillId="0" borderId="47" xfId="0" applyNumberFormat="1" applyFont="1" applyBorder="1"/>
    <xf numFmtId="43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4" fontId="3" fillId="3" borderId="20" xfId="2" applyNumberFormat="1" applyBorder="1" applyAlignment="1">
      <alignment horizontal="center" vertical="center" wrapText="1"/>
    </xf>
    <xf numFmtId="164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6" fontId="6" fillId="2" borderId="10" xfId="1" applyNumberFormat="1" applyFont="1" applyBorder="1" applyAlignment="1">
      <alignment horizontal="right" vertical="center"/>
    </xf>
    <xf numFmtId="166" fontId="6" fillId="4" borderId="10" xfId="3" applyNumberFormat="1" applyFont="1" applyBorder="1"/>
    <xf numFmtId="166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6" fontId="18" fillId="4" borderId="29" xfId="3" applyNumberFormat="1" applyFont="1" applyBorder="1" applyAlignment="1">
      <alignment horizontal="right" vertical="center"/>
    </xf>
    <xf numFmtId="166" fontId="18" fillId="4" borderId="2" xfId="3" applyNumberFormat="1" applyFont="1" applyBorder="1" applyAlignment="1">
      <alignment horizontal="right" vertical="center"/>
    </xf>
    <xf numFmtId="166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6" fontId="18" fillId="4" borderId="30" xfId="3" applyNumberFormat="1" applyFont="1" applyBorder="1" applyAlignment="1">
      <alignment horizontal="right" vertical="center"/>
    </xf>
    <xf numFmtId="166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6" fontId="18" fillId="4" borderId="31" xfId="3" applyNumberFormat="1" applyFont="1" applyBorder="1" applyAlignment="1">
      <alignment horizontal="right" vertical="center"/>
    </xf>
    <xf numFmtId="166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6" fontId="4" fillId="4" borderId="31" xfId="3" applyNumberFormat="1" applyBorder="1" applyAlignment="1">
      <alignment horizontal="right" vertical="center"/>
    </xf>
    <xf numFmtId="166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6" fontId="18" fillId="4" borderId="40" xfId="3" applyNumberFormat="1" applyFont="1" applyBorder="1" applyAlignment="1">
      <alignment horizontal="right" vertical="center"/>
    </xf>
    <xf numFmtId="166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4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4" fontId="1" fillId="2" borderId="7" xfId="1" applyNumberFormat="1" applyFont="1" applyBorder="1" applyAlignment="1">
      <alignment horizontal="center" vertical="center" wrapText="1"/>
    </xf>
    <xf numFmtId="164" fontId="1" fillId="2" borderId="9" xfId="1" applyNumberFormat="1" applyFont="1" applyBorder="1" applyAlignment="1">
      <alignment horizontal="center" vertical="center" wrapText="1"/>
    </xf>
    <xf numFmtId="164" fontId="1" fillId="2" borderId="20" xfId="1" applyNumberFormat="1" applyFont="1" applyBorder="1" applyAlignment="1">
      <alignment horizontal="center" vertical="center" wrapText="1"/>
    </xf>
    <xf numFmtId="164" fontId="22" fillId="10" borderId="6" xfId="0" applyNumberFormat="1" applyFont="1" applyFill="1" applyBorder="1" applyAlignment="1">
      <alignment horizontal="center" vertical="center" wrapText="1"/>
    </xf>
    <xf numFmtId="164" fontId="16" fillId="2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Border="1" applyAlignment="1">
      <alignment horizontal="center" vertical="center" wrapText="1"/>
    </xf>
    <xf numFmtId="164" fontId="22" fillId="10" borderId="2" xfId="0" applyNumberFormat="1" applyFont="1" applyFill="1" applyBorder="1" applyAlignment="1">
      <alignment horizontal="center" vertical="center" wrapText="1"/>
    </xf>
    <xf numFmtId="164" fontId="16" fillId="2" borderId="19" xfId="1" applyNumberFormat="1" applyFont="1" applyBorder="1" applyAlignment="1">
      <alignment horizontal="center" vertical="center" wrapText="1"/>
    </xf>
    <xf numFmtId="164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4" fontId="2" fillId="2" borderId="0" xfId="1" applyNumberFormat="1"/>
    <xf numFmtId="165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5" fontId="2" fillId="2" borderId="29" xfId="1" applyNumberFormat="1" applyBorder="1" applyAlignment="1">
      <alignment horizontal="left" wrapText="1" indent="1"/>
    </xf>
    <xf numFmtId="165" fontId="7" fillId="9" borderId="29" xfId="0" applyNumberFormat="1" applyFont="1" applyFill="1" applyBorder="1" applyAlignment="1">
      <alignment horizontal="left" wrapText="1" indent="1"/>
    </xf>
    <xf numFmtId="165" fontId="7" fillId="7" borderId="29" xfId="0" applyNumberFormat="1" applyFont="1" applyFill="1" applyBorder="1" applyAlignment="1">
      <alignment horizontal="left" wrapText="1" indent="1"/>
    </xf>
    <xf numFmtId="165" fontId="7" fillId="7" borderId="45" xfId="0" applyNumberFormat="1" applyFont="1" applyFill="1" applyBorder="1" applyAlignment="1">
      <alignment horizontal="left" wrapText="1" indent="1"/>
    </xf>
    <xf numFmtId="165" fontId="7" fillId="7" borderId="31" xfId="0" applyNumberFormat="1" applyFont="1" applyFill="1" applyBorder="1" applyAlignment="1">
      <alignment horizontal="left" wrapText="1" indent="1"/>
    </xf>
    <xf numFmtId="164" fontId="22" fillId="10" borderId="13" xfId="0" applyNumberFormat="1" applyFont="1" applyFill="1" applyBorder="1" applyAlignment="1">
      <alignment horizontal="center" vertical="center" wrapText="1"/>
    </xf>
    <xf numFmtId="164" fontId="12" fillId="2" borderId="14" xfId="1" applyNumberFormat="1" applyFont="1" applyBorder="1" applyAlignment="1">
      <alignment horizontal="center" vertical="center" wrapText="1"/>
    </xf>
    <xf numFmtId="164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4" fontId="3" fillId="3" borderId="14" xfId="2" applyNumberFormat="1" applyBorder="1" applyAlignment="1">
      <alignment horizontal="center" vertical="center" wrapText="1"/>
    </xf>
    <xf numFmtId="164" fontId="14" fillId="10" borderId="14" xfId="0" applyNumberFormat="1" applyFont="1" applyFill="1" applyBorder="1" applyAlignment="1">
      <alignment horizontal="center" vertical="center" wrapText="1"/>
    </xf>
    <xf numFmtId="164" fontId="16" fillId="2" borderId="14" xfId="1" applyNumberFormat="1" applyFont="1" applyBorder="1" applyAlignment="1">
      <alignment horizontal="center" vertical="center" wrapText="1"/>
    </xf>
    <xf numFmtId="164" fontId="22" fillId="10" borderId="14" xfId="0" applyNumberFormat="1" applyFont="1" applyFill="1" applyBorder="1" applyAlignment="1">
      <alignment horizontal="center" vertical="center" wrapText="1"/>
    </xf>
    <xf numFmtId="164" fontId="15" fillId="2" borderId="15" xfId="1" applyNumberFormat="1" applyFont="1" applyBorder="1" applyAlignment="1">
      <alignment horizontal="center" vertical="center" wrapText="1"/>
    </xf>
    <xf numFmtId="164" fontId="15" fillId="2" borderId="49" xfId="1" applyNumberFormat="1" applyFont="1" applyBorder="1" applyAlignment="1">
      <alignment horizontal="center" vertical="center" wrapText="1"/>
    </xf>
    <xf numFmtId="164" fontId="2" fillId="2" borderId="50" xfId="1" applyNumberFormat="1" applyBorder="1" applyAlignment="1">
      <alignment horizontal="center" vertical="center" wrapText="1"/>
    </xf>
    <xf numFmtId="164" fontId="1" fillId="2" borderId="12" xfId="1" applyNumberFormat="1" applyFont="1" applyBorder="1" applyAlignment="1">
      <alignment horizontal="center" vertical="center" wrapText="1"/>
    </xf>
    <xf numFmtId="164" fontId="3" fillId="3" borderId="19" xfId="2" applyNumberFormat="1" applyBorder="1" applyAlignment="1">
      <alignment horizontal="center" vertical="center" wrapText="1"/>
    </xf>
    <xf numFmtId="164" fontId="3" fillId="3" borderId="0" xfId="2" applyNumberFormat="1"/>
    <xf numFmtId="165" fontId="23" fillId="0" borderId="0" xfId="0" applyNumberFormat="1" applyFont="1"/>
    <xf numFmtId="0" fontId="6" fillId="0" borderId="32" xfId="0" applyFont="1" applyBorder="1"/>
    <xf numFmtId="166" fontId="18" fillId="4" borderId="6" xfId="3" applyNumberFormat="1" applyFont="1" applyBorder="1" applyAlignment="1">
      <alignment horizontal="right" vertical="center"/>
    </xf>
    <xf numFmtId="166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6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6" fontId="18" fillId="4" borderId="52" xfId="3" applyNumberFormat="1" applyFont="1" applyBorder="1" applyAlignment="1">
      <alignment horizontal="right" vertical="center"/>
    </xf>
    <xf numFmtId="166" fontId="6" fillId="2" borderId="2" xfId="1" applyNumberFormat="1" applyFont="1" applyBorder="1"/>
    <xf numFmtId="166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4" fontId="3" fillId="3" borderId="9" xfId="2" applyNumberFormat="1" applyFont="1" applyBorder="1" applyAlignment="1">
      <alignment horizontal="center" vertical="center" wrapText="1"/>
    </xf>
    <xf numFmtId="164" fontId="6" fillId="2" borderId="20" xfId="1" applyNumberFormat="1" applyFont="1" applyBorder="1" applyAlignment="1">
      <alignment horizontal="center" vertical="center" wrapText="1"/>
    </xf>
    <xf numFmtId="164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43" fontId="0" fillId="0" borderId="0" xfId="0" applyNumberFormat="1"/>
    <xf numFmtId="43" fontId="12" fillId="0" borderId="0" xfId="0" applyNumberFormat="1" applyFont="1"/>
    <xf numFmtId="165" fontId="7" fillId="7" borderId="0" xfId="0" applyNumberFormat="1" applyFont="1" applyFill="1" applyBorder="1" applyAlignment="1">
      <alignment wrapText="1"/>
    </xf>
    <xf numFmtId="164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4" fontId="3" fillId="3" borderId="0" xfId="2" applyNumberFormat="1" applyFont="1" applyBorder="1" applyAlignment="1">
      <alignment horizontal="center" vertical="center" wrapText="1"/>
    </xf>
    <xf numFmtId="164" fontId="6" fillId="10" borderId="9" xfId="1" applyNumberFormat="1" applyFont="1" applyFill="1" applyBorder="1" applyAlignment="1">
      <alignment horizontal="center" vertical="center" wrapText="1"/>
    </xf>
    <xf numFmtId="164" fontId="3" fillId="10" borderId="9" xfId="2" applyNumberFormat="1" applyFont="1" applyFill="1" applyBorder="1" applyAlignment="1">
      <alignment horizontal="center" vertical="center" wrapText="1"/>
    </xf>
    <xf numFmtId="164" fontId="1" fillId="10" borderId="9" xfId="1" applyNumberFormat="1" applyFont="1" applyFill="1" applyBorder="1" applyAlignment="1">
      <alignment horizontal="center" vertical="center" wrapText="1"/>
    </xf>
    <xf numFmtId="164" fontId="6" fillId="10" borderId="20" xfId="1" applyNumberFormat="1" applyFont="1" applyFill="1" applyBorder="1" applyAlignment="1">
      <alignment horizontal="center" vertical="center" wrapText="1"/>
    </xf>
    <xf numFmtId="43" fontId="13" fillId="9" borderId="0" xfId="0" applyNumberFormat="1" applyFont="1" applyFill="1"/>
    <xf numFmtId="164" fontId="4" fillId="4" borderId="9" xfId="3" applyNumberFormat="1" applyBorder="1" applyAlignment="1">
      <alignment horizontal="center" vertical="center" wrapText="1"/>
    </xf>
    <xf numFmtId="164" fontId="4" fillId="4" borderId="17" xfId="3" applyNumberForma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wrapText="1"/>
    </xf>
    <xf numFmtId="164" fontId="1" fillId="2" borderId="29" xfId="1" applyNumberFormat="1" applyFont="1" applyBorder="1" applyAlignment="1">
      <alignment horizontal="center" vertical="center" wrapText="1"/>
    </xf>
    <xf numFmtId="164" fontId="3" fillId="3" borderId="29" xfId="2" applyNumberFormat="1" applyBorder="1" applyAlignment="1">
      <alignment horizontal="center" vertical="center" wrapText="1"/>
    </xf>
    <xf numFmtId="164" fontId="4" fillId="4" borderId="29" xfId="3" applyNumberFormat="1" applyBorder="1" applyAlignment="1">
      <alignment horizontal="center" vertical="center" wrapText="1"/>
    </xf>
    <xf numFmtId="164" fontId="0" fillId="0" borderId="2" xfId="0" applyNumberFormat="1" applyBorder="1"/>
    <xf numFmtId="164" fontId="2" fillId="2" borderId="2" xfId="1" applyNumberFormat="1" applyBorder="1"/>
    <xf numFmtId="164" fontId="1" fillId="2" borderId="2" xfId="1" applyNumberFormat="1" applyFont="1" applyBorder="1" applyAlignment="1">
      <alignment horizontal="center" vertical="center" wrapText="1"/>
    </xf>
    <xf numFmtId="164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4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4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0" fontId="0" fillId="9" borderId="9" xfId="0" applyFill="1" applyBorder="1"/>
    <xf numFmtId="164" fontId="0" fillId="9" borderId="7" xfId="0" applyNumberFormat="1" applyFill="1" applyBorder="1"/>
    <xf numFmtId="0" fontId="2" fillId="2" borderId="9" xfId="1" applyBorder="1"/>
    <xf numFmtId="164" fontId="2" fillId="2" borderId="9" xfId="1" applyNumberFormat="1" applyBorder="1"/>
    <xf numFmtId="164" fontId="12" fillId="2" borderId="9" xfId="1" applyNumberFormat="1" applyFont="1" applyBorder="1"/>
    <xf numFmtId="165" fontId="21" fillId="7" borderId="2" xfId="0" applyNumberFormat="1" applyFont="1" applyFill="1" applyBorder="1" applyAlignment="1">
      <alignment wrapText="1"/>
    </xf>
    <xf numFmtId="165" fontId="26" fillId="7" borderId="2" xfId="0" applyNumberFormat="1" applyFont="1" applyFill="1" applyBorder="1" applyAlignment="1">
      <alignment wrapText="1"/>
    </xf>
    <xf numFmtId="165" fontId="0" fillId="9" borderId="9" xfId="0" applyNumberFormat="1" applyFill="1" applyBorder="1"/>
    <xf numFmtId="4" fontId="12" fillId="0" borderId="0" xfId="0" applyNumberFormat="1" applyFont="1"/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5" width="18.5703125" customWidth="1"/>
    <col min="6" max="6" width="5.5703125" bestFit="1" customWidth="1"/>
    <col min="7" max="7" width="9.7109375" customWidth="1"/>
    <col min="11" max="11" width="12.42578125" customWidth="1"/>
    <col min="12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1" spans="1:13" x14ac:dyDescent="0.25">
      <c r="G1" s="74"/>
      <c r="H1" s="74"/>
      <c r="I1" s="74"/>
      <c r="J1" s="74"/>
      <c r="K1" s="74"/>
      <c r="L1" s="74"/>
      <c r="M1" s="74"/>
    </row>
    <row r="2" spans="1:13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25">
      <c r="B3" s="330" t="s">
        <v>2</v>
      </c>
      <c r="C3" s="331"/>
      <c r="D3" s="331"/>
      <c r="E3" s="331"/>
      <c r="G3" s="74"/>
      <c r="H3" s="74"/>
      <c r="I3" s="74"/>
      <c r="J3" s="74"/>
      <c r="K3" s="74"/>
      <c r="L3" s="74"/>
      <c r="M3" s="74"/>
    </row>
    <row r="4" spans="1:13" x14ac:dyDescent="0.2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2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.75" thickBot="1" x14ac:dyDescent="0.3">
      <c r="B6" s="332" t="s">
        <v>0</v>
      </c>
      <c r="C6" s="333"/>
      <c r="D6" s="333"/>
      <c r="E6" s="333"/>
      <c r="F6" s="150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2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.75" thickBot="1" x14ac:dyDescent="0.3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.75" thickBot="1" x14ac:dyDescent="0.3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.75" thickBot="1" x14ac:dyDescent="0.3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.75" thickBot="1" x14ac:dyDescent="0.3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2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2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2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2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2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2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3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.75" thickBot="1" x14ac:dyDescent="0.3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.75" thickBot="1" x14ac:dyDescent="0.3">
      <c r="E21" s="199">
        <f>SUM(E7:E19)</f>
        <v>11325</v>
      </c>
      <c r="F21" s="205"/>
      <c r="G21" s="205"/>
      <c r="K21" s="88"/>
    </row>
    <row r="22" spans="1:15" ht="15.75" thickBot="1" x14ac:dyDescent="0.3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1" sqref="E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2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2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2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2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2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2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2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.75" thickBot="1" x14ac:dyDescent="0.3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.75" thickBot="1" x14ac:dyDescent="0.3">
      <c r="E18" s="41">
        <f>SUM(E7:E16)</f>
        <v>4400</v>
      </c>
      <c r="J18" s="88"/>
    </row>
    <row r="19" spans="5:13" ht="15.75" thickBot="1" x14ac:dyDescent="0.3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G24" sqref="G2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ht="15.75" thickBot="1" x14ac:dyDescent="0.3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2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2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2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2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2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2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2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2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2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.75" thickBot="1" x14ac:dyDescent="0.3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.75" thickBot="1" x14ac:dyDescent="0.3">
      <c r="E19" s="41">
        <f>SUM(E7:E17)</f>
        <v>5900</v>
      </c>
      <c r="J19" s="88"/>
    </row>
    <row r="20" spans="1:13" ht="15.75" thickBot="1" x14ac:dyDescent="0.3">
      <c r="E20" s="43">
        <f>E18-E19</f>
        <v>0</v>
      </c>
    </row>
    <row r="23" spans="1:13" x14ac:dyDescent="0.2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1" sqref="F2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32" t="s">
        <v>0</v>
      </c>
      <c r="C6" s="333"/>
      <c r="D6" s="333"/>
      <c r="E6" s="340"/>
    </row>
    <row r="7" spans="1:12" ht="15.75" thickBot="1" x14ac:dyDescent="0.3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2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2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.75" thickBot="1" x14ac:dyDescent="0.3">
      <c r="A10" s="28"/>
      <c r="B10" s="22"/>
      <c r="C10" s="23"/>
      <c r="D10" s="24"/>
      <c r="E10" s="60">
        <f t="shared" si="0"/>
        <v>0</v>
      </c>
    </row>
    <row r="11" spans="1:12" ht="15" customHeight="1" x14ac:dyDescent="0.2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2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2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2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2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2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.75" thickBot="1" x14ac:dyDescent="0.3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.75" thickBot="1" x14ac:dyDescent="0.3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.75" thickBot="1" x14ac:dyDescent="0.3">
      <c r="E19" s="41">
        <f>SUM(E7:E17)</f>
        <v>4500</v>
      </c>
      <c r="J19" s="88"/>
    </row>
    <row r="20" spans="1:13" ht="15.75" thickBot="1" x14ac:dyDescent="0.3">
      <c r="E20" s="43">
        <f>E18-E19</f>
        <v>410</v>
      </c>
    </row>
    <row r="22" spans="1:13" x14ac:dyDescent="0.2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T17" sqref="T1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25">
      <c r="B6" s="4" t="s">
        <v>3</v>
      </c>
      <c r="C6" s="5">
        <v>860</v>
      </c>
      <c r="D6" s="6">
        <v>1</v>
      </c>
      <c r="E6" s="6">
        <v>650</v>
      </c>
    </row>
    <row r="7" spans="1:20" ht="15.75" thickBot="1" x14ac:dyDescent="0.3">
      <c r="B7" s="332" t="s">
        <v>0</v>
      </c>
      <c r="C7" s="333"/>
      <c r="D7" s="333"/>
      <c r="E7" s="340"/>
    </row>
    <row r="8" spans="1:20" ht="15.75" thickBot="1" x14ac:dyDescent="0.3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2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2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.75" thickBot="1" x14ac:dyDescent="0.3">
      <c r="A11" s="28"/>
      <c r="B11" s="22"/>
      <c r="C11" s="23"/>
      <c r="D11" s="24"/>
      <c r="E11" s="60">
        <f t="shared" si="0"/>
        <v>0</v>
      </c>
    </row>
    <row r="12" spans="1:20" ht="15" customHeight="1" x14ac:dyDescent="0.2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2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2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2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2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2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2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2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2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.75" thickBot="1" x14ac:dyDescent="0.3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.75" thickBot="1" x14ac:dyDescent="0.3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.75" thickBot="1" x14ac:dyDescent="0.3">
      <c r="E23" s="41">
        <f>SUM(E8:E21)</f>
        <v>5650</v>
      </c>
      <c r="J23" s="88"/>
    </row>
    <row r="24" spans="1:13" ht="15.75" thickBot="1" x14ac:dyDescent="0.3">
      <c r="E24" s="43">
        <f>E22-E23</f>
        <v>500</v>
      </c>
    </row>
    <row r="26" spans="1:13" x14ac:dyDescent="0.2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L22" sqref="L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.75" thickBot="1" x14ac:dyDescent="0.3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.75" thickBot="1" x14ac:dyDescent="0.3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.75" thickBot="1" x14ac:dyDescent="0.3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.75" thickBot="1" x14ac:dyDescent="0.3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.75" thickBot="1" x14ac:dyDescent="0.3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.75" thickBot="1" x14ac:dyDescent="0.3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.75" thickBot="1" x14ac:dyDescent="0.3">
      <c r="E18" s="41">
        <f>SUM(E7:E16)</f>
        <v>3920</v>
      </c>
      <c r="J18" s="88"/>
    </row>
    <row r="19" spans="5:13" ht="15.75" thickBot="1" x14ac:dyDescent="0.3">
      <c r="E19" s="43">
        <f>E17-E18</f>
        <v>1090</v>
      </c>
    </row>
    <row r="21" spans="5:13" x14ac:dyDescent="0.2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27" sqref="B27:G3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30" t="s">
        <v>2</v>
      </c>
      <c r="C3" s="331"/>
      <c r="D3" s="331"/>
      <c r="E3" s="339"/>
    </row>
    <row r="4" spans="1:12" x14ac:dyDescent="0.2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.75" thickBot="1" x14ac:dyDescent="0.3">
      <c r="B6" s="341" t="s">
        <v>0</v>
      </c>
      <c r="C6" s="342"/>
      <c r="D6" s="342"/>
      <c r="E6" s="343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3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.75" thickBot="1" x14ac:dyDescent="0.3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.75" thickBot="1" x14ac:dyDescent="0.3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.75" thickBot="1" x14ac:dyDescent="0.3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.75" thickBot="1" x14ac:dyDescent="0.3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.75" thickBot="1" x14ac:dyDescent="0.3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.75" thickBot="1" x14ac:dyDescent="0.3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.75" thickBot="1" x14ac:dyDescent="0.3">
      <c r="E19" s="41">
        <f>SUM(E7:E17)</f>
        <v>7250</v>
      </c>
      <c r="J19" s="88"/>
    </row>
    <row r="20" spans="1:13" ht="15.75" thickBot="1" x14ac:dyDescent="0.3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workbookViewId="0">
      <selection activeCell="L14" sqref="L1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1" max="11" width="12.42578125" customWidth="1"/>
    <col min="12" max="13" width="9.5703125" bestFit="1" customWidth="1"/>
    <col min="15" max="15" width="10.285156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4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25">
      <c r="B3" s="330" t="s">
        <v>2</v>
      </c>
      <c r="C3" s="331"/>
      <c r="D3" s="331"/>
      <c r="E3" s="339"/>
    </row>
    <row r="4" spans="1:24" x14ac:dyDescent="0.2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.75" thickBot="1" x14ac:dyDescent="0.3">
      <c r="B6" s="341" t="s">
        <v>0</v>
      </c>
      <c r="C6" s="342"/>
      <c r="D6" s="342"/>
      <c r="E6" s="343"/>
      <c r="W6">
        <v>210</v>
      </c>
      <c r="X6" t="s">
        <v>127</v>
      </c>
    </row>
    <row r="7" spans="1:24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.75" thickBot="1" x14ac:dyDescent="0.3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.75" thickBot="1" x14ac:dyDescent="0.3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.75" thickBot="1" x14ac:dyDescent="0.3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.75" thickBot="1" x14ac:dyDescent="0.3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.75" thickBot="1" x14ac:dyDescent="0.3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.75" thickBot="1" x14ac:dyDescent="0.3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3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.75" thickBot="1" x14ac:dyDescent="0.3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.75" thickBot="1" x14ac:dyDescent="0.3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.75" thickBot="1" x14ac:dyDescent="0.3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.75" thickBot="1" x14ac:dyDescent="0.3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.75" thickBot="1" x14ac:dyDescent="0.3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.75" thickBot="1" x14ac:dyDescent="0.3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.75" thickBot="1" x14ac:dyDescent="0.3">
      <c r="E21" s="41">
        <f>SUM(E7:E19)</f>
        <v>7750</v>
      </c>
      <c r="K21" s="88"/>
    </row>
    <row r="22" spans="1:22" ht="15.75" thickBot="1" x14ac:dyDescent="0.3">
      <c r="E22" s="43">
        <f>E20-E21</f>
        <v>50</v>
      </c>
    </row>
    <row r="27" spans="1:22" x14ac:dyDescent="0.25">
      <c r="R27">
        <v>10</v>
      </c>
    </row>
    <row r="28" spans="1:22" x14ac:dyDescent="0.2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25">
      <c r="S29" t="s">
        <v>95</v>
      </c>
      <c r="T29" t="s">
        <v>96</v>
      </c>
      <c r="U29" t="s">
        <v>97</v>
      </c>
    </row>
    <row r="30" spans="1:22" x14ac:dyDescent="0.2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25">
      <c r="Q31" t="s">
        <v>95</v>
      </c>
    </row>
    <row r="34" spans="4:18" x14ac:dyDescent="0.25">
      <c r="Q34" t="s">
        <v>110</v>
      </c>
      <c r="R34">
        <v>4</v>
      </c>
    </row>
    <row r="35" spans="4:18" x14ac:dyDescent="0.25">
      <c r="D35">
        <v>4300</v>
      </c>
      <c r="Q35" t="s">
        <v>112</v>
      </c>
      <c r="R35">
        <v>4</v>
      </c>
    </row>
    <row r="36" spans="4:18" x14ac:dyDescent="0.25">
      <c r="D36">
        <v>600</v>
      </c>
      <c r="P36" t="s">
        <v>111</v>
      </c>
      <c r="R36">
        <v>0</v>
      </c>
    </row>
    <row r="37" spans="4:18" x14ac:dyDescent="0.2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workbookViewId="0">
      <selection activeCell="G12" sqref="G1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3" si="0">C8*D8</f>
        <v>0</v>
      </c>
    </row>
    <row r="9" spans="1:25" ht="15.75" thickBot="1" x14ac:dyDescent="0.3">
      <c r="A9" s="32"/>
      <c r="B9" s="33"/>
      <c r="C9" s="34"/>
      <c r="D9" s="35"/>
      <c r="E9" s="115">
        <f t="shared" si="0"/>
        <v>0</v>
      </c>
    </row>
    <row r="10" spans="1:25" ht="15.75" thickBot="1" x14ac:dyDescent="0.3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.75" thickBot="1" x14ac:dyDescent="0.3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.75" thickBot="1" x14ac:dyDescent="0.3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.75" thickBot="1" x14ac:dyDescent="0.3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.75" thickBot="1" x14ac:dyDescent="0.3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.75" thickBot="1" x14ac:dyDescent="0.3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.75" thickBot="1" x14ac:dyDescent="0.3">
      <c r="A16" s="14" t="s">
        <v>14</v>
      </c>
      <c r="B16" s="15"/>
      <c r="C16" s="16"/>
      <c r="D16" s="17"/>
      <c r="E16" s="58">
        <f t="shared" si="0"/>
        <v>0</v>
      </c>
    </row>
    <row r="17" spans="1:23" ht="15.75" thickBot="1" x14ac:dyDescent="0.3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3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3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.75" thickBot="1" x14ac:dyDescent="0.3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.75" thickBot="1" x14ac:dyDescent="0.3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.75" thickBot="1" x14ac:dyDescent="0.3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.75" thickBot="1" x14ac:dyDescent="0.3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.75" thickBot="1" x14ac:dyDescent="0.3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.75" thickBot="1" x14ac:dyDescent="0.3">
      <c r="E25" s="41">
        <f>SUM(E7:E23)</f>
        <v>6410</v>
      </c>
      <c r="L25" s="88"/>
    </row>
    <row r="26" spans="1:23" ht="15.75" thickBot="1" x14ac:dyDescent="0.3">
      <c r="E26" s="43">
        <f>E24-E25</f>
        <v>-50</v>
      </c>
    </row>
    <row r="31" spans="1:23" x14ac:dyDescent="0.25">
      <c r="S31">
        <v>10</v>
      </c>
    </row>
    <row r="32" spans="1:23" x14ac:dyDescent="0.2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25">
      <c r="T33" t="s">
        <v>95</v>
      </c>
      <c r="U33" t="s">
        <v>96</v>
      </c>
      <c r="V33" t="s">
        <v>97</v>
      </c>
    </row>
    <row r="34" spans="4:22" x14ac:dyDescent="0.2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25">
      <c r="R35" t="s">
        <v>95</v>
      </c>
    </row>
    <row r="38" spans="4:22" x14ac:dyDescent="0.25">
      <c r="R38" t="s">
        <v>110</v>
      </c>
      <c r="S38">
        <v>4</v>
      </c>
    </row>
    <row r="39" spans="4:22" x14ac:dyDescent="0.25">
      <c r="D39">
        <v>4300</v>
      </c>
      <c r="R39" t="s">
        <v>112</v>
      </c>
      <c r="S39">
        <v>4</v>
      </c>
    </row>
    <row r="40" spans="4:22" x14ac:dyDescent="0.25">
      <c r="D40">
        <v>600</v>
      </c>
      <c r="Q40" t="s">
        <v>111</v>
      </c>
      <c r="S40">
        <v>0</v>
      </c>
    </row>
    <row r="41" spans="4:22" x14ac:dyDescent="0.2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workbookViewId="0">
      <selection activeCell="L28" sqref="L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30" t="s">
        <v>2</v>
      </c>
      <c r="C3" s="331"/>
      <c r="D3" s="331"/>
      <c r="E3" s="339"/>
    </row>
    <row r="4" spans="1:25" x14ac:dyDescent="0.2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5" ht="15.75" thickBot="1" x14ac:dyDescent="0.3">
      <c r="A9" s="32"/>
      <c r="B9" s="33"/>
      <c r="C9" s="34"/>
      <c r="D9" s="35"/>
      <c r="E9" s="58">
        <f t="shared" si="0"/>
        <v>0</v>
      </c>
    </row>
    <row r="10" spans="1:25" ht="15.75" thickBot="1" x14ac:dyDescent="0.3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.75" thickBot="1" x14ac:dyDescent="0.3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.75" thickBot="1" x14ac:dyDescent="0.3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.75" thickBot="1" x14ac:dyDescent="0.3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.75" thickBot="1" x14ac:dyDescent="0.3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3" ht="15.75" thickBot="1" x14ac:dyDescent="0.3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3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.75" thickBot="1" x14ac:dyDescent="0.3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.75" thickBot="1" x14ac:dyDescent="0.3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.75" thickBot="1" x14ac:dyDescent="0.3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.75" thickBot="1" x14ac:dyDescent="0.3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.75" thickBot="1" x14ac:dyDescent="0.3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.75" thickBot="1" x14ac:dyDescent="0.3">
      <c r="E30" s="41">
        <f>SUM(E7:E28)</f>
        <v>5700</v>
      </c>
      <c r="L30" s="88"/>
    </row>
    <row r="31" spans="1:23" ht="15.75" thickBot="1" x14ac:dyDescent="0.3">
      <c r="E31" s="43">
        <f>E29-E30</f>
        <v>10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25">
      <c r="R40" t="s">
        <v>95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.75" thickBot="1" x14ac:dyDescent="0.3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.75" thickBot="1" x14ac:dyDescent="0.3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/>
      <c r="D26" s="35">
        <v>1</v>
      </c>
      <c r="E26" s="58"/>
    </row>
    <row r="27" spans="1:22" ht="15.75" thickBot="1" x14ac:dyDescent="0.3">
      <c r="A27" s="109"/>
      <c r="B27" s="33" t="s">
        <v>101</v>
      </c>
      <c r="C27" s="34"/>
      <c r="D27" s="35">
        <v>1</v>
      </c>
      <c r="E27" s="58"/>
    </row>
    <row r="28" spans="1:22" ht="15.75" thickBot="1" x14ac:dyDescent="0.3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.75" thickBot="1" x14ac:dyDescent="0.3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.75" thickBot="1" x14ac:dyDescent="0.3">
      <c r="E30" s="41">
        <f>SUM(E7:E28)</f>
        <v>6500</v>
      </c>
      <c r="L30" s="88"/>
    </row>
    <row r="31" spans="1:22" ht="15.75" thickBot="1" x14ac:dyDescent="0.3">
      <c r="E31" s="43">
        <f>E29-E30</f>
        <v>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1" sqref="B31"/>
    </sheetView>
  </sheetViews>
  <sheetFormatPr defaultRowHeight="15" x14ac:dyDescent="0.25"/>
  <cols>
    <col min="1" max="1" width="22.85546875" customWidth="1"/>
    <col min="2" max="2" width="37.28515625" bestFit="1" customWidth="1"/>
    <col min="3" max="3" width="28" bestFit="1" customWidth="1"/>
    <col min="4" max="4" width="8" bestFit="1" customWidth="1"/>
    <col min="6" max="6" width="8" bestFit="1" customWidth="1"/>
    <col min="7" max="7" width="18.7109375" customWidth="1"/>
  </cols>
  <sheetData>
    <row r="2" spans="1:7" x14ac:dyDescent="0.2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2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2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2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2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2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2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2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2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2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2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2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2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2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2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2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2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2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2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2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/>
      <c r="C20" s="111"/>
      <c r="D20" s="8"/>
      <c r="E20" s="58">
        <f t="shared" si="0"/>
        <v>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.75" thickBot="1" x14ac:dyDescent="0.3">
      <c r="A24" s="94"/>
      <c r="B24" s="13"/>
      <c r="C24" s="11"/>
      <c r="D24" s="12">
        <v>0</v>
      </c>
      <c r="E24" s="58">
        <f>C24*D24</f>
        <v>0</v>
      </c>
    </row>
    <row r="25" spans="1:22" ht="15.75" thickBot="1" x14ac:dyDescent="0.3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.75" thickBot="1" x14ac:dyDescent="0.3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.75" thickBot="1" x14ac:dyDescent="0.3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.75" thickBot="1" x14ac:dyDescent="0.3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.75" thickBot="1" x14ac:dyDescent="0.3">
      <c r="E30" s="41">
        <f>SUM(E7:E28)</f>
        <v>5100</v>
      </c>
      <c r="L30" s="88"/>
    </row>
    <row r="31" spans="1:22" ht="15.75" thickBot="1" x14ac:dyDescent="0.3">
      <c r="E31" s="43">
        <f>E29-E30</f>
        <v>60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>
      <selection activeCell="C19" sqref="C1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30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.75" thickBot="1" x14ac:dyDescent="0.3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.75" thickBot="1" x14ac:dyDescent="0.3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.75" thickBot="1" x14ac:dyDescent="0.3">
      <c r="A22" s="74"/>
      <c r="B22" s="10"/>
      <c r="C22" s="111"/>
      <c r="D22" s="8"/>
      <c r="E22" s="58">
        <f t="shared" si="0"/>
        <v>0</v>
      </c>
    </row>
    <row r="23" spans="1:22" ht="15.75" thickBot="1" x14ac:dyDescent="0.3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.75" thickBot="1" x14ac:dyDescent="0.3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3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.75" thickBot="1" x14ac:dyDescent="0.3">
      <c r="A26" s="94"/>
      <c r="B26" s="13"/>
      <c r="C26" s="11"/>
      <c r="D26" s="12">
        <v>0</v>
      </c>
      <c r="E26" s="58">
        <f>C26*D26</f>
        <v>0</v>
      </c>
    </row>
    <row r="27" spans="1:22" ht="15.75" thickBot="1" x14ac:dyDescent="0.3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.75" thickBot="1" x14ac:dyDescent="0.3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.75" thickBot="1" x14ac:dyDescent="0.3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.75" thickBot="1" x14ac:dyDescent="0.3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.75" thickBot="1" x14ac:dyDescent="0.3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.75" thickBot="1" x14ac:dyDescent="0.3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.75" thickBot="1" x14ac:dyDescent="0.3">
      <c r="E33" s="41">
        <f>SUM(E7:E31)</f>
        <v>6910</v>
      </c>
      <c r="L33" s="88"/>
    </row>
    <row r="34" spans="5:22" ht="15.75" thickBot="1" x14ac:dyDescent="0.3">
      <c r="E34" s="43">
        <f>E32-E33</f>
        <v>90</v>
      </c>
    </row>
    <row r="39" spans="5:22" x14ac:dyDescent="0.25">
      <c r="S39">
        <v>10</v>
      </c>
    </row>
    <row r="40" spans="5:22" x14ac:dyDescent="0.2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25">
      <c r="U41" t="s">
        <v>96</v>
      </c>
      <c r="V41" t="s">
        <v>97</v>
      </c>
    </row>
    <row r="42" spans="5:22" x14ac:dyDescent="0.2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2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25">
      <c r="R46" t="s">
        <v>110</v>
      </c>
      <c r="S46">
        <v>4</v>
      </c>
    </row>
    <row r="47" spans="5:22" x14ac:dyDescent="0.25">
      <c r="R47" t="s">
        <v>112</v>
      </c>
      <c r="S47">
        <v>4</v>
      </c>
    </row>
    <row r="48" spans="5:22" x14ac:dyDescent="0.25">
      <c r="Q48" t="s">
        <v>111</v>
      </c>
      <c r="S48">
        <v>0</v>
      </c>
    </row>
    <row r="49" spans="17:19" x14ac:dyDescent="0.2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N27" sqref="N2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.75" thickBot="1" x14ac:dyDescent="0.3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.75" thickBot="1" x14ac:dyDescent="0.3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.75" thickBot="1" x14ac:dyDescent="0.3">
      <c r="A21" s="74"/>
      <c r="B21" s="10"/>
      <c r="C21" s="111"/>
      <c r="D21" s="8"/>
      <c r="E21" s="58">
        <f t="shared" si="0"/>
        <v>0</v>
      </c>
    </row>
    <row r="22" spans="1:22" ht="15.75" thickBot="1" x14ac:dyDescent="0.3">
      <c r="A22" s="19" t="s">
        <v>14</v>
      </c>
      <c r="B22" s="13"/>
      <c r="C22" s="11"/>
      <c r="D22" s="12"/>
      <c r="E22" s="58">
        <f t="shared" si="0"/>
        <v>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.75" thickBot="1" x14ac:dyDescent="0.3">
      <c r="A25" s="94"/>
      <c r="B25" s="13"/>
      <c r="C25" s="11"/>
      <c r="D25" s="12">
        <v>0</v>
      </c>
      <c r="E25" s="58">
        <f>C25*D25</f>
        <v>0</v>
      </c>
    </row>
    <row r="26" spans="1:22" ht="15.75" thickBot="1" x14ac:dyDescent="0.3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.75" thickBot="1" x14ac:dyDescent="0.3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.75" thickBot="1" x14ac:dyDescent="0.3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.75" thickBot="1" x14ac:dyDescent="0.3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.75" thickBot="1" x14ac:dyDescent="0.3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.75" thickBot="1" x14ac:dyDescent="0.3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.75" thickBot="1" x14ac:dyDescent="0.3">
      <c r="E32" s="41">
        <f>SUM(E7:E30)</f>
        <v>7060</v>
      </c>
      <c r="L32" s="88"/>
    </row>
    <row r="33" spans="5:22" ht="15.75" thickBot="1" x14ac:dyDescent="0.3">
      <c r="E33" s="43">
        <f>E31-E32</f>
        <v>-10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U40" t="s">
        <v>109</v>
      </c>
      <c r="V40" t="s">
        <v>110</v>
      </c>
    </row>
    <row r="41" spans="5:22" x14ac:dyDescent="0.2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25">
      <c r="Q42" t="s">
        <v>111</v>
      </c>
      <c r="R42" t="s">
        <v>112</v>
      </c>
      <c r="S42" t="s">
        <v>110</v>
      </c>
      <c r="T42" t="s">
        <v>112</v>
      </c>
    </row>
    <row r="45" spans="5:22" x14ac:dyDescent="0.25">
      <c r="R45" t="s">
        <v>110</v>
      </c>
      <c r="S45">
        <v>4</v>
      </c>
    </row>
    <row r="46" spans="5:22" x14ac:dyDescent="0.25">
      <c r="R46" t="s">
        <v>112</v>
      </c>
      <c r="S46">
        <v>4</v>
      </c>
    </row>
    <row r="47" spans="5:22" x14ac:dyDescent="0.25">
      <c r="Q47" t="s">
        <v>111</v>
      </c>
      <c r="S47">
        <v>2</v>
      </c>
    </row>
    <row r="48" spans="5:22" x14ac:dyDescent="0.2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G11" sqref="G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30" t="s">
        <v>2</v>
      </c>
      <c r="C3" s="331"/>
      <c r="D3" s="331"/>
      <c r="E3" s="339"/>
    </row>
    <row r="4" spans="1:22" x14ac:dyDescent="0.2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41" t="s">
        <v>0</v>
      </c>
      <c r="C6" s="342"/>
      <c r="D6" s="342"/>
      <c r="E6" s="343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.75" thickBot="1" x14ac:dyDescent="0.3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.75" thickBot="1" x14ac:dyDescent="0.3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.75" thickBot="1" x14ac:dyDescent="0.3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.75" thickBot="1" x14ac:dyDescent="0.3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.75" thickBot="1" x14ac:dyDescent="0.3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.75" thickBot="1" x14ac:dyDescent="0.3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.75" thickBot="1" x14ac:dyDescent="0.3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.75" thickBot="1" x14ac:dyDescent="0.3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.75" thickBot="1" x14ac:dyDescent="0.3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.75" thickBot="1" x14ac:dyDescent="0.3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.75" thickBot="1" x14ac:dyDescent="0.3">
      <c r="E32" s="41">
        <f>SUM(E7:E30)</f>
        <v>6690</v>
      </c>
      <c r="L32" s="88"/>
    </row>
    <row r="33" spans="5:22" ht="15.75" thickBot="1" x14ac:dyDescent="0.3">
      <c r="E33" s="43">
        <f>E31-E32</f>
        <v>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25">
      <c r="Q41" t="s">
        <v>102</v>
      </c>
      <c r="R41" t="s">
        <v>95</v>
      </c>
      <c r="S41" t="s">
        <v>97</v>
      </c>
    </row>
    <row r="42" spans="5:22" x14ac:dyDescent="0.25">
      <c r="T42" t="s">
        <v>95</v>
      </c>
      <c r="U42" t="s">
        <v>102</v>
      </c>
      <c r="V42" t="s">
        <v>97</v>
      </c>
    </row>
    <row r="43" spans="5:22" x14ac:dyDescent="0.2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2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>
      <selection activeCell="K29" sqref="K2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1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25">
      <c r="B3" s="330" t="s">
        <v>2</v>
      </c>
      <c r="C3" s="331"/>
      <c r="D3" s="331"/>
      <c r="E3" s="339"/>
    </row>
    <row r="4" spans="1:21" x14ac:dyDescent="0.2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.75" thickBot="1" x14ac:dyDescent="0.3">
      <c r="B6" s="341" t="s">
        <v>0</v>
      </c>
      <c r="C6" s="342"/>
      <c r="D6" s="342"/>
      <c r="E6" s="343"/>
    </row>
    <row r="7" spans="1:21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1" ht="15.75" thickBot="1" x14ac:dyDescent="0.3">
      <c r="A9" s="32"/>
      <c r="B9" s="33"/>
      <c r="C9" s="34"/>
      <c r="D9" s="35"/>
      <c r="E9" s="58">
        <f t="shared" si="0"/>
        <v>0</v>
      </c>
    </row>
    <row r="10" spans="1:21" ht="15.75" thickBot="1" x14ac:dyDescent="0.3">
      <c r="A10" s="26" t="s">
        <v>7</v>
      </c>
      <c r="B10" s="15"/>
      <c r="C10" s="16"/>
      <c r="D10" s="17"/>
      <c r="E10" s="58">
        <f t="shared" si="0"/>
        <v>0</v>
      </c>
    </row>
    <row r="11" spans="1:21" ht="15.75" thickBot="1" x14ac:dyDescent="0.3">
      <c r="A11" s="27"/>
      <c r="B11" s="10"/>
      <c r="C11" s="9"/>
      <c r="D11" s="8"/>
      <c r="E11" s="58">
        <f t="shared" si="0"/>
        <v>0</v>
      </c>
    </row>
    <row r="12" spans="1:21" ht="15.75" thickBot="1" x14ac:dyDescent="0.3">
      <c r="A12" s="28"/>
      <c r="B12" s="39"/>
      <c r="C12" s="23"/>
      <c r="D12" s="24"/>
      <c r="E12" s="58">
        <f t="shared" si="0"/>
        <v>0</v>
      </c>
    </row>
    <row r="13" spans="1:21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.75" thickBot="1" x14ac:dyDescent="0.3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.75" thickBot="1" x14ac:dyDescent="0.3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.75" thickBot="1" x14ac:dyDescent="0.3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.75" thickBot="1" x14ac:dyDescent="0.3">
      <c r="A23" s="19"/>
      <c r="B23" s="33"/>
      <c r="C23" s="34"/>
      <c r="D23" s="35"/>
      <c r="E23" s="58">
        <f t="shared" si="0"/>
        <v>0</v>
      </c>
    </row>
    <row r="24" spans="1:21" ht="15.75" thickBot="1" x14ac:dyDescent="0.3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.75" thickBot="1" x14ac:dyDescent="0.3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.75" thickBot="1" x14ac:dyDescent="0.3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.75" thickBot="1" x14ac:dyDescent="0.3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.75" thickBot="1" x14ac:dyDescent="0.3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.75" thickBot="1" x14ac:dyDescent="0.3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.75" thickBot="1" x14ac:dyDescent="0.3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.75" thickBot="1" x14ac:dyDescent="0.3">
      <c r="E31" s="41">
        <f>SUM(E7:E29)</f>
        <v>8020</v>
      </c>
      <c r="J31" s="88"/>
      <c r="K31" s="88"/>
    </row>
    <row r="32" spans="1:21" ht="15.75" thickBot="1" x14ac:dyDescent="0.3">
      <c r="E32" s="43">
        <f>E30-E31</f>
        <v>140</v>
      </c>
    </row>
    <row r="37" spans="16:21" x14ac:dyDescent="0.25">
      <c r="R37">
        <v>10</v>
      </c>
    </row>
    <row r="38" spans="16:21" x14ac:dyDescent="0.2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2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25">
      <c r="P40" t="s">
        <v>102</v>
      </c>
      <c r="Q40" t="s">
        <v>95</v>
      </c>
      <c r="R40" t="s">
        <v>97</v>
      </c>
    </row>
    <row r="41" spans="16:21" x14ac:dyDescent="0.25">
      <c r="S41" t="s">
        <v>95</v>
      </c>
      <c r="T41" t="s">
        <v>102</v>
      </c>
      <c r="U41" t="s">
        <v>97</v>
      </c>
    </row>
    <row r="42" spans="16:21" x14ac:dyDescent="0.2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2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workbookViewId="0">
      <selection activeCell="I10" sqref="I10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.75" thickBot="1" x14ac:dyDescent="0.3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.75" thickBot="1" x14ac:dyDescent="0.3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.75" thickBot="1" x14ac:dyDescent="0.3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.75" thickBot="1" x14ac:dyDescent="0.3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.75" thickBot="1" x14ac:dyDescent="0.3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.75" thickBot="1" x14ac:dyDescent="0.3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.75" thickBot="1" x14ac:dyDescent="0.3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.75" thickBot="1" x14ac:dyDescent="0.3">
      <c r="E29" s="41">
        <f>SUM(E7:E27)</f>
        <v>3210</v>
      </c>
      <c r="J29" s="88"/>
      <c r="K29" s="88"/>
    </row>
    <row r="30" spans="1:15" ht="15.75" thickBot="1" x14ac:dyDescent="0.3">
      <c r="E30" s="43">
        <f>E28-E29</f>
        <v>-10</v>
      </c>
    </row>
    <row r="35" spans="16:21" x14ac:dyDescent="0.25">
      <c r="R35">
        <v>10</v>
      </c>
    </row>
    <row r="36" spans="16:21" x14ac:dyDescent="0.2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2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2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G26" sqref="G2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.75" thickBot="1" x14ac:dyDescent="0.3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.75" thickBot="1" x14ac:dyDescent="0.3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.75" thickBot="1" x14ac:dyDescent="0.3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.75" thickBot="1" x14ac:dyDescent="0.3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.75" thickBot="1" x14ac:dyDescent="0.3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.75" thickBot="1" x14ac:dyDescent="0.3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.75" thickBot="1" x14ac:dyDescent="0.3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.75" thickBot="1" x14ac:dyDescent="0.3">
      <c r="E30" s="41">
        <f>SUM(E7:E28)</f>
        <v>4840</v>
      </c>
      <c r="J30" s="88"/>
      <c r="K30" s="88"/>
    </row>
    <row r="31" spans="1:15" ht="15.75" thickBot="1" x14ac:dyDescent="0.3">
      <c r="E31" s="43">
        <f>E29-E30</f>
        <v>20</v>
      </c>
    </row>
    <row r="36" spans="16:21" x14ac:dyDescent="0.25">
      <c r="R36">
        <v>10</v>
      </c>
    </row>
    <row r="37" spans="16:21" x14ac:dyDescent="0.2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25">
      <c r="R38" t="s">
        <v>94</v>
      </c>
      <c r="S38" t="s">
        <v>95</v>
      </c>
      <c r="T38" t="s">
        <v>96</v>
      </c>
      <c r="U38" t="s">
        <v>97</v>
      </c>
    </row>
    <row r="39" spans="16:21" x14ac:dyDescent="0.2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L25" sqref="L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.75" thickBot="1" x14ac:dyDescent="0.3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.75" thickBot="1" x14ac:dyDescent="0.3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.75" thickBot="1" x14ac:dyDescent="0.3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.75" thickBot="1" x14ac:dyDescent="0.3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.75" thickBot="1" x14ac:dyDescent="0.3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.75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.75" thickBot="1" x14ac:dyDescent="0.3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.75" thickBot="1" x14ac:dyDescent="0.3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.75" thickBot="1" x14ac:dyDescent="0.3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.75" thickBot="1" x14ac:dyDescent="0.3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.75" thickBot="1" x14ac:dyDescent="0.3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.75" thickBot="1" x14ac:dyDescent="0.3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.75" thickBot="1" x14ac:dyDescent="0.3">
      <c r="E31" s="41">
        <f>SUM(E7:E29)</f>
        <v>7075</v>
      </c>
      <c r="J31" s="88"/>
      <c r="K31" s="88"/>
    </row>
    <row r="32" spans="1:14" ht="15.75" thickBot="1" x14ac:dyDescent="0.3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O22" sqref="O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41" t="s">
        <v>0</v>
      </c>
      <c r="C6" s="342"/>
      <c r="D6" s="342"/>
      <c r="E6" s="343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.75" thickBot="1" x14ac:dyDescent="0.3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.75" thickBot="1" x14ac:dyDescent="0.3">
      <c r="A9" s="32"/>
      <c r="B9" s="33"/>
      <c r="C9" s="34"/>
      <c r="D9" s="35"/>
      <c r="E9" s="58">
        <f t="shared" si="0"/>
        <v>0</v>
      </c>
    </row>
    <row r="10" spans="1:13" ht="15.75" thickBot="1" x14ac:dyDescent="0.3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.75" thickBot="1" x14ac:dyDescent="0.3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.75" thickBot="1" x14ac:dyDescent="0.3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.75" thickBot="1" x14ac:dyDescent="0.3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.75" thickBot="1" x14ac:dyDescent="0.3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.75" thickBot="1" x14ac:dyDescent="0.3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.75" thickBot="1" x14ac:dyDescent="0.3">
      <c r="A22" s="19"/>
      <c r="B22" s="40"/>
      <c r="C22" s="29"/>
      <c r="D22" s="30">
        <v>0</v>
      </c>
      <c r="E22" s="58">
        <f t="shared" si="0"/>
        <v>0</v>
      </c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</row>
    <row r="24" spans="1:14" ht="15.75" thickBot="1" x14ac:dyDescent="0.3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.75" thickBot="1" x14ac:dyDescent="0.3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.75" thickBot="1" x14ac:dyDescent="0.3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.75" thickBot="1" x14ac:dyDescent="0.3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.75" thickBot="1" x14ac:dyDescent="0.3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.75" thickBot="1" x14ac:dyDescent="0.3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.75" thickBot="1" x14ac:dyDescent="0.3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.75" thickBot="1" x14ac:dyDescent="0.3">
      <c r="E31" s="41">
        <f>SUM(E7:E29)</f>
        <v>6935</v>
      </c>
      <c r="J31" s="88"/>
      <c r="K31" s="88"/>
    </row>
    <row r="32" spans="1:14" ht="15.75" thickBot="1" x14ac:dyDescent="0.3">
      <c r="E32" s="43">
        <f>E30-E31</f>
        <v>25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J25" sqref="J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1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.75" thickBot="1" x14ac:dyDescent="0.3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.75" thickBot="1" x14ac:dyDescent="0.3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.75" thickBot="1" x14ac:dyDescent="0.3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.75" thickBot="1" x14ac:dyDescent="0.3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.75" thickBot="1" x14ac:dyDescent="0.3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.75" thickBot="1" x14ac:dyDescent="0.3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.75" thickBot="1" x14ac:dyDescent="0.3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.75" thickBot="1" x14ac:dyDescent="0.3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.75" thickBot="1" x14ac:dyDescent="0.3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.75" thickBot="1" x14ac:dyDescent="0.3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.75" thickBot="1" x14ac:dyDescent="0.3">
      <c r="E31" s="41">
        <f>SUM(E7:E29)</f>
        <v>5875</v>
      </c>
    </row>
    <row r="32" spans="1:12" ht="15.75" thickBot="1" x14ac:dyDescent="0.3">
      <c r="E32" s="43">
        <f>E30-E31</f>
        <v>275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5" x14ac:dyDescent="0.25"/>
  <cols>
    <col min="2" max="2" width="18.140625" customWidth="1"/>
    <col min="3" max="3" width="40.85546875" customWidth="1"/>
    <col min="4" max="4" width="26.28515625" bestFit="1" customWidth="1"/>
    <col min="10" max="10" width="13.7109375" customWidth="1"/>
    <col min="11" max="11" width="15" customWidth="1"/>
    <col min="12" max="12" width="17.7109375" customWidth="1"/>
  </cols>
  <sheetData>
    <row r="1" spans="2:12" x14ac:dyDescent="0.25">
      <c r="E1" s="334" t="s">
        <v>54</v>
      </c>
      <c r="F1" s="335"/>
      <c r="G1" s="335"/>
      <c r="H1" s="335"/>
      <c r="I1" s="335"/>
      <c r="J1" s="335"/>
      <c r="K1" s="335"/>
      <c r="L1" s="336"/>
    </row>
    <row r="2" spans="2:12" ht="60.75" thickBot="1" x14ac:dyDescent="0.3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2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2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2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9.25" x14ac:dyDescent="0.2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2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2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2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2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2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2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.75" thickBot="1" x14ac:dyDescent="0.3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.75" thickBot="1" x14ac:dyDescent="0.3">
      <c r="B14" s="74"/>
      <c r="C14" s="47" t="s">
        <v>208</v>
      </c>
      <c r="K14" s="257"/>
      <c r="L14" s="258">
        <f>SUM(L3:L13)</f>
        <v>350.50400000000002</v>
      </c>
    </row>
    <row r="19" spans="7:7" x14ac:dyDescent="0.25">
      <c r="G19">
        <v>4</v>
      </c>
    </row>
    <row r="46" spans="4:4" x14ac:dyDescent="0.25">
      <c r="D46" s="114">
        <v>5.2679999999999998</v>
      </c>
    </row>
    <row r="47" spans="4:4" x14ac:dyDescent="0.25">
      <c r="D47" s="114">
        <v>5.82</v>
      </c>
    </row>
    <row r="48" spans="4:4" x14ac:dyDescent="0.2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G34" sqref="G3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0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30" t="s">
        <v>2</v>
      </c>
      <c r="C3" s="331"/>
      <c r="D3" s="331"/>
      <c r="E3" s="339"/>
    </row>
    <row r="4" spans="1:11" x14ac:dyDescent="0.2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.75" thickBot="1" x14ac:dyDescent="0.3">
      <c r="B6" s="341" t="s">
        <v>0</v>
      </c>
      <c r="C6" s="342"/>
      <c r="D6" s="342"/>
      <c r="E6" s="343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.75" thickBot="1" x14ac:dyDescent="0.3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.75" thickBot="1" x14ac:dyDescent="0.3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.75" thickBot="1" x14ac:dyDescent="0.3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.75" thickBot="1" x14ac:dyDescent="0.3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.75" thickBot="1" x14ac:dyDescent="0.3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.75" thickBot="1" x14ac:dyDescent="0.3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.75" thickBot="1" x14ac:dyDescent="0.3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.75" thickBot="1" x14ac:dyDescent="0.3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.75" thickBot="1" x14ac:dyDescent="0.3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.75" thickBot="1" x14ac:dyDescent="0.3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.75" thickBot="1" x14ac:dyDescent="0.3">
      <c r="E30" s="41">
        <f>SUM(E7:E28)</f>
        <v>6710</v>
      </c>
    </row>
    <row r="31" spans="1:12" ht="15.75" thickBot="1" x14ac:dyDescent="0.3">
      <c r="E31" s="43">
        <f>E29-E30</f>
        <v>800</v>
      </c>
    </row>
    <row r="34" spans="5:7" x14ac:dyDescent="0.25">
      <c r="E34">
        <v>1415</v>
      </c>
      <c r="F34">
        <f>E34-F35</f>
        <v>755</v>
      </c>
      <c r="G34">
        <v>760</v>
      </c>
    </row>
    <row r="35" spans="5:7" x14ac:dyDescent="0.2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2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2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2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2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2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2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.75" thickBot="1" x14ac:dyDescent="0.3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2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2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2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2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.75" thickBot="1" x14ac:dyDescent="0.3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.75" thickBot="1" x14ac:dyDescent="0.3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.75" thickBot="1" x14ac:dyDescent="0.3">
      <c r="E30" s="41">
        <f>SUM(E7:E28)</f>
        <v>4210</v>
      </c>
    </row>
    <row r="31" spans="1:10" ht="15.75" thickBot="1" x14ac:dyDescent="0.3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28" sqref="I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30" t="s">
        <v>2</v>
      </c>
      <c r="C3" s="331"/>
      <c r="D3" s="331"/>
      <c r="E3" s="339"/>
    </row>
    <row r="4" spans="1:9" x14ac:dyDescent="0.2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41" t="s">
        <v>0</v>
      </c>
      <c r="C6" s="342"/>
      <c r="D6" s="342"/>
      <c r="E6" s="343"/>
    </row>
    <row r="7" spans="1:9" x14ac:dyDescent="0.2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2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2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2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2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2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2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.75" thickBot="1" x14ac:dyDescent="0.3">
      <c r="A19" s="21"/>
      <c r="B19" s="22"/>
      <c r="C19" s="23"/>
      <c r="D19" s="24"/>
      <c r="E19" s="60">
        <f t="shared" si="0"/>
        <v>0</v>
      </c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25">
      <c r="A24" s="19"/>
      <c r="B24" s="13"/>
      <c r="C24" s="11"/>
      <c r="D24" s="12"/>
      <c r="E24" s="56">
        <f t="shared" si="0"/>
        <v>0</v>
      </c>
    </row>
    <row r="25" spans="1:10" x14ac:dyDescent="0.25">
      <c r="A25" s="19"/>
      <c r="B25" s="10"/>
      <c r="C25" s="9"/>
      <c r="D25" s="12"/>
      <c r="E25" s="57">
        <f t="shared" si="0"/>
        <v>0</v>
      </c>
    </row>
    <row r="26" spans="1:10" x14ac:dyDescent="0.25">
      <c r="A26" s="19"/>
      <c r="B26" s="33"/>
      <c r="C26" s="34"/>
      <c r="D26" s="12"/>
      <c r="E26" s="59">
        <f t="shared" si="0"/>
        <v>0</v>
      </c>
    </row>
    <row r="27" spans="1:10" ht="15.75" thickBot="1" x14ac:dyDescent="0.3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.75" thickBot="1" x14ac:dyDescent="0.3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.75" thickBot="1" x14ac:dyDescent="0.3">
      <c r="E29" s="41">
        <f>SUM(E7:E27)</f>
        <v>2640</v>
      </c>
    </row>
    <row r="30" spans="1:10" ht="15.75" thickBot="1" x14ac:dyDescent="0.3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25">
      <c r="A8" s="27"/>
      <c r="B8" s="10"/>
      <c r="C8" s="9"/>
      <c r="D8" s="8"/>
      <c r="E8" s="55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59">
        <f t="shared" si="0"/>
        <v>0</v>
      </c>
    </row>
    <row r="10" spans="1:5" x14ac:dyDescent="0.2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25">
      <c r="A11" s="27"/>
      <c r="B11" s="7"/>
      <c r="C11" s="9"/>
      <c r="D11" s="8"/>
      <c r="E11" s="55">
        <f t="shared" si="0"/>
        <v>0</v>
      </c>
    </row>
    <row r="12" spans="1:5" ht="15.75" thickBot="1" x14ac:dyDescent="0.3">
      <c r="A12" s="28"/>
      <c r="B12" s="39"/>
      <c r="C12" s="23"/>
      <c r="D12" s="24"/>
      <c r="E12" s="60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25">
      <c r="A15" s="19"/>
      <c r="B15" s="10"/>
      <c r="C15" s="9"/>
      <c r="D15" s="8">
        <v>0</v>
      </c>
      <c r="E15" s="55">
        <f t="shared" si="0"/>
        <v>0</v>
      </c>
    </row>
    <row r="16" spans="1:5" x14ac:dyDescent="0.25">
      <c r="A16" s="19"/>
      <c r="B16" s="10"/>
      <c r="C16" s="9"/>
      <c r="D16" s="8">
        <v>0</v>
      </c>
      <c r="E16" s="55">
        <f t="shared" si="0"/>
        <v>0</v>
      </c>
    </row>
    <row r="17" spans="1:5" x14ac:dyDescent="0.25">
      <c r="A17" s="19"/>
      <c r="B17" s="10"/>
      <c r="C17" s="9"/>
      <c r="D17" s="8">
        <v>0</v>
      </c>
      <c r="E17" s="55">
        <f t="shared" si="0"/>
        <v>0</v>
      </c>
    </row>
    <row r="18" spans="1:5" x14ac:dyDescent="0.25">
      <c r="A18" s="19"/>
      <c r="B18" s="33"/>
      <c r="C18" s="34"/>
      <c r="D18" s="8">
        <v>0</v>
      </c>
      <c r="E18" s="59">
        <f t="shared" si="0"/>
        <v>0</v>
      </c>
    </row>
    <row r="19" spans="1:5" ht="15.75" thickBot="1" x14ac:dyDescent="0.3">
      <c r="A19" s="21"/>
      <c r="B19" s="22"/>
      <c r="C19" s="23"/>
      <c r="D19" s="24"/>
      <c r="E19" s="60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2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.75" thickBot="1" x14ac:dyDescent="0.3">
      <c r="A22" s="21"/>
      <c r="B22" s="22"/>
      <c r="C22" s="23"/>
      <c r="D22" s="24"/>
      <c r="E22" s="60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2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2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.75" thickBot="1" x14ac:dyDescent="0.3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.75" thickBot="1" x14ac:dyDescent="0.3">
      <c r="E28" s="42">
        <f>SUM(E4:E5)</f>
        <v>5300</v>
      </c>
    </row>
    <row r="29" spans="1:5" ht="15.75" thickBot="1" x14ac:dyDescent="0.3">
      <c r="E29" s="41">
        <f>SUM(E7:E27)</f>
        <v>5385</v>
      </c>
    </row>
    <row r="30" spans="1:5" ht="15.75" thickBot="1" x14ac:dyDescent="0.3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F36" sqref="F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2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25">
      <c r="A8" s="27"/>
      <c r="B8" s="10"/>
      <c r="C8" s="9"/>
      <c r="D8" s="8"/>
      <c r="E8" s="20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25">
      <c r="A15" s="19"/>
      <c r="B15" s="10"/>
      <c r="C15" s="9"/>
      <c r="D15" s="8">
        <v>0</v>
      </c>
      <c r="E15" s="20">
        <f t="shared" si="0"/>
        <v>0</v>
      </c>
    </row>
    <row r="16" spans="1:5" x14ac:dyDescent="0.25">
      <c r="A16" s="19"/>
      <c r="B16" s="10"/>
      <c r="C16" s="9"/>
      <c r="D16" s="8">
        <v>0</v>
      </c>
      <c r="E16" s="20">
        <f t="shared" si="0"/>
        <v>0</v>
      </c>
    </row>
    <row r="17" spans="1:5" x14ac:dyDescent="0.25">
      <c r="A17" s="19"/>
      <c r="B17" s="10"/>
      <c r="C17" s="9"/>
      <c r="D17" s="8">
        <v>0</v>
      </c>
      <c r="E17" s="20">
        <f t="shared" si="0"/>
        <v>0</v>
      </c>
    </row>
    <row r="18" spans="1:5" x14ac:dyDescent="0.25">
      <c r="A18" s="19"/>
      <c r="B18" s="33"/>
      <c r="C18" s="34"/>
      <c r="D18" s="8">
        <v>0</v>
      </c>
      <c r="E18" s="36">
        <f t="shared" si="0"/>
        <v>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2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2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2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.75" thickBot="1" x14ac:dyDescent="0.3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.75" thickBot="1" x14ac:dyDescent="0.3">
      <c r="E28" s="42">
        <f>SUM(E4:E5)</f>
        <v>7600</v>
      </c>
    </row>
    <row r="29" spans="1:5" ht="15.75" thickBot="1" x14ac:dyDescent="0.3">
      <c r="E29" s="41">
        <f>SUM(E7:E27)</f>
        <v>7030</v>
      </c>
    </row>
    <row r="30" spans="1:5" ht="15.75" thickBot="1" x14ac:dyDescent="0.3">
      <c r="E30" s="43">
        <f>E28-E29</f>
        <v>570</v>
      </c>
    </row>
    <row r="33" spans="6:6" x14ac:dyDescent="0.25">
      <c r="F33">
        <v>200</v>
      </c>
    </row>
    <row r="34" spans="6:6" x14ac:dyDescent="0.25">
      <c r="F34">
        <v>630</v>
      </c>
    </row>
    <row r="35" spans="6:6" x14ac:dyDescent="0.2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I25" sqref="I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30" t="s">
        <v>2</v>
      </c>
      <c r="C3" s="331"/>
      <c r="D3" s="331"/>
      <c r="E3" s="339"/>
    </row>
    <row r="4" spans="1:5" x14ac:dyDescent="0.2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25">
      <c r="B5" s="4" t="s">
        <v>3</v>
      </c>
      <c r="C5" s="5"/>
      <c r="D5" s="6">
        <v>1</v>
      </c>
      <c r="E5" s="6">
        <f>C5*D5</f>
        <v>0</v>
      </c>
    </row>
    <row r="6" spans="1:5" ht="15.75" thickBot="1" x14ac:dyDescent="0.3">
      <c r="B6" s="341" t="s">
        <v>0</v>
      </c>
      <c r="C6" s="342"/>
      <c r="D6" s="342"/>
      <c r="E6" s="343"/>
    </row>
    <row r="7" spans="1:5" x14ac:dyDescent="0.2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25">
      <c r="A8" s="27"/>
      <c r="B8" s="10"/>
      <c r="C8" s="9"/>
      <c r="D8" s="8"/>
      <c r="E8" s="20">
        <f t="shared" ref="E8:E26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2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2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2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2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2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25">
      <c r="A21" s="19"/>
      <c r="B21" s="40"/>
      <c r="C21" s="29"/>
      <c r="D21" s="30"/>
      <c r="E21" s="31">
        <f t="shared" si="0"/>
        <v>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2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2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.75" thickBot="1" x14ac:dyDescent="0.3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.75" thickBot="1" x14ac:dyDescent="0.3">
      <c r="E27" s="42">
        <f>SUM(E4:E5)</f>
        <v>4800</v>
      </c>
    </row>
    <row r="28" spans="1:5" ht="15.75" thickBot="1" x14ac:dyDescent="0.3">
      <c r="E28" s="41">
        <f>SUM(E7:E26)</f>
        <v>3950</v>
      </c>
    </row>
    <row r="29" spans="1:5" ht="15.75" thickBot="1" x14ac:dyDescent="0.3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Z52"/>
  <sheetViews>
    <sheetView tabSelected="1" view="pageBreakPreview" zoomScaleNormal="100" zoomScaleSheetLayoutView="100" workbookViewId="0">
      <pane xSplit="3" topLeftCell="ABH1" activePane="topRight" state="frozen"/>
      <selection pane="topRight" activeCell="ABW9" sqref="ABW9"/>
    </sheetView>
  </sheetViews>
  <sheetFormatPr defaultRowHeight="15" x14ac:dyDescent="0.25"/>
  <cols>
    <col min="2" max="2" width="18.140625" customWidth="1"/>
    <col min="3" max="3" width="40.85546875" customWidth="1"/>
    <col min="4" max="4" width="24.85546875" customWidth="1"/>
    <col min="5" max="5" width="0.7109375" hidden="1" customWidth="1"/>
    <col min="6" max="6" width="12.5703125" hidden="1" customWidth="1"/>
    <col min="7" max="7" width="10.42578125" hidden="1" customWidth="1"/>
    <col min="8" max="8" width="9" hidden="1" customWidth="1"/>
    <col min="9" max="9" width="7.42578125" hidden="1" customWidth="1"/>
    <col min="10" max="10" width="10.7109375" hidden="1" customWidth="1"/>
    <col min="11" max="11" width="11.28515625" hidden="1" customWidth="1"/>
    <col min="12" max="12" width="8.5703125" hidden="1" customWidth="1"/>
    <col min="13" max="13" width="1.140625" hidden="1" customWidth="1"/>
    <col min="14" max="15" width="9.140625" hidden="1" customWidth="1"/>
    <col min="16" max="16" width="14.85546875" hidden="1" customWidth="1"/>
    <col min="17" max="17" width="13.140625" hidden="1" customWidth="1"/>
    <col min="18" max="18" width="14.7109375" hidden="1" customWidth="1"/>
    <col min="19" max="19" width="17.5703125" hidden="1" customWidth="1"/>
    <col min="20" max="20" width="1" hidden="1" customWidth="1"/>
    <col min="21" max="21" width="0.7109375" hidden="1" customWidth="1"/>
    <col min="22" max="22" width="8.42578125" hidden="1" customWidth="1"/>
    <col min="23" max="23" width="7.140625" hidden="1" customWidth="1"/>
    <col min="24" max="24" width="7.85546875" hidden="1" customWidth="1"/>
    <col min="25" max="25" width="9" hidden="1" customWidth="1"/>
    <col min="26" max="26" width="10.28515625" hidden="1" customWidth="1"/>
    <col min="27" max="27" width="10.42578125" hidden="1" customWidth="1"/>
    <col min="28" max="28" width="8.5703125" hidden="1" customWidth="1"/>
    <col min="29" max="29" width="1.140625" hidden="1" customWidth="1"/>
    <col min="30" max="30" width="8.42578125" hidden="1" customWidth="1"/>
    <col min="31" max="31" width="7.140625" hidden="1" customWidth="1"/>
    <col min="32" max="32" width="7.85546875" hidden="1" customWidth="1"/>
    <col min="33" max="33" width="9" hidden="1" customWidth="1"/>
    <col min="34" max="34" width="10.28515625" hidden="1" customWidth="1"/>
    <col min="35" max="35" width="10.42578125" hidden="1" customWidth="1"/>
    <col min="36" max="36" width="8.5703125" hidden="1" customWidth="1"/>
    <col min="37" max="37" width="1.5703125" hidden="1" customWidth="1"/>
    <col min="38" max="38" width="8.42578125" hidden="1" customWidth="1"/>
    <col min="39" max="39" width="8.140625" hidden="1" customWidth="1"/>
    <col min="40" max="40" width="7.85546875" hidden="1" customWidth="1"/>
    <col min="41" max="41" width="9" hidden="1" customWidth="1"/>
    <col min="42" max="42" width="10.28515625" hidden="1" customWidth="1"/>
    <col min="43" max="43" width="11" hidden="1" customWidth="1"/>
    <col min="44" max="44" width="10.42578125" hidden="1" customWidth="1"/>
    <col min="45" max="45" width="1.28515625" hidden="1" customWidth="1"/>
    <col min="46" max="46" width="8.42578125" hidden="1" customWidth="1"/>
    <col min="47" max="47" width="7.140625" hidden="1" customWidth="1"/>
    <col min="48" max="48" width="7.85546875" hidden="1" customWidth="1"/>
    <col min="49" max="49" width="9" hidden="1" customWidth="1"/>
    <col min="50" max="50" width="10.28515625" hidden="1" customWidth="1"/>
    <col min="51" max="52" width="10.42578125" hidden="1" customWidth="1"/>
    <col min="53" max="53" width="0.5703125" hidden="1" customWidth="1"/>
    <col min="54" max="54" width="8.42578125" hidden="1" customWidth="1"/>
    <col min="55" max="55" width="7.140625" hidden="1" customWidth="1"/>
    <col min="56" max="56" width="7.85546875" hidden="1" customWidth="1"/>
    <col min="57" max="57" width="9" hidden="1" customWidth="1"/>
    <col min="58" max="58" width="10.28515625" hidden="1" customWidth="1"/>
    <col min="59" max="59" width="9.5703125" hidden="1" customWidth="1"/>
    <col min="60" max="60" width="11" hidden="1" customWidth="1"/>
    <col min="61" max="61" width="0.5703125" hidden="1" customWidth="1"/>
    <col min="62" max="62" width="8.42578125" hidden="1" customWidth="1"/>
    <col min="63" max="63" width="7.140625" hidden="1" customWidth="1"/>
    <col min="64" max="64" width="7.85546875" hidden="1" customWidth="1"/>
    <col min="65" max="65" width="9" hidden="1" customWidth="1"/>
    <col min="66" max="66" width="10.28515625" hidden="1" customWidth="1"/>
    <col min="67" max="67" width="9.5703125" hidden="1" customWidth="1"/>
    <col min="68" max="68" width="11" hidden="1" customWidth="1"/>
    <col min="69" max="69" width="0.85546875" hidden="1" customWidth="1"/>
    <col min="70" max="70" width="8.42578125" hidden="1" customWidth="1"/>
    <col min="71" max="71" width="7.140625" hidden="1" customWidth="1"/>
    <col min="72" max="72" width="7.85546875" hidden="1" customWidth="1"/>
    <col min="73" max="73" width="9" hidden="1" customWidth="1"/>
    <col min="74" max="74" width="10.28515625" hidden="1" customWidth="1"/>
    <col min="75" max="75" width="9.5703125" hidden="1" customWidth="1"/>
    <col min="76" max="76" width="0.85546875" hidden="1" customWidth="1"/>
    <col min="77" max="81" width="9.140625" hidden="1" customWidth="1"/>
    <col min="82" max="82" width="10.28515625" hidden="1" customWidth="1"/>
    <col min="83" max="83" width="9.5703125" hidden="1" customWidth="1"/>
    <col min="84" max="84" width="11" hidden="1" customWidth="1"/>
    <col min="85" max="85" width="2" hidden="1" customWidth="1"/>
    <col min="86" max="86" width="2.28515625" hidden="1" customWidth="1"/>
    <col min="87" max="87" width="1.7109375" hidden="1" customWidth="1"/>
    <col min="88" max="88" width="8.42578125" hidden="1" customWidth="1"/>
    <col min="89" max="91" width="9.140625" hidden="1" customWidth="1"/>
    <col min="92" max="92" width="10.28515625" hidden="1" customWidth="1"/>
    <col min="93" max="94" width="11" hidden="1" customWidth="1"/>
    <col min="95" max="95" width="1.28515625" hidden="1" customWidth="1"/>
    <col min="96" max="96" width="4.5703125" hidden="1" customWidth="1"/>
    <col min="97" max="99" width="9.140625" hidden="1" customWidth="1"/>
    <col min="100" max="100" width="10.28515625" hidden="1" customWidth="1"/>
    <col min="101" max="101" width="11.28515625" hidden="1" customWidth="1"/>
    <col min="102" max="102" width="11" hidden="1" customWidth="1"/>
    <col min="103" max="103" width="2.140625" hidden="1" customWidth="1"/>
    <col min="104" max="104" width="6.7109375" hidden="1" customWidth="1"/>
    <col min="105" max="105" width="7.140625" hidden="1" customWidth="1"/>
    <col min="106" max="106" width="7.85546875" hidden="1" customWidth="1"/>
    <col min="107" max="107" width="9" hidden="1" customWidth="1"/>
    <col min="108" max="108" width="10.28515625" hidden="1" customWidth="1"/>
    <col min="109" max="109" width="11.28515625" hidden="1" customWidth="1"/>
    <col min="110" max="110" width="11" hidden="1" customWidth="1"/>
    <col min="111" max="111" width="1.5703125" hidden="1" customWidth="1"/>
    <col min="112" max="115" width="9.140625" hidden="1" customWidth="1"/>
    <col min="116" max="116" width="10.28515625" hidden="1" customWidth="1"/>
    <col min="117" max="117" width="11.28515625" hidden="1" customWidth="1"/>
    <col min="118" max="118" width="11" hidden="1" customWidth="1"/>
    <col min="119" max="119" width="3" hidden="1" customWidth="1"/>
    <col min="120" max="124" width="9.140625" hidden="1" customWidth="1"/>
    <col min="125" max="125" width="9.7109375" hidden="1" customWidth="1"/>
    <col min="126" max="126" width="11" hidden="1" customWidth="1"/>
    <col min="127" max="127" width="1.5703125" hidden="1" customWidth="1"/>
    <col min="128" max="128" width="8.42578125" hidden="1" customWidth="1"/>
    <col min="129" max="129" width="7.140625" hidden="1" customWidth="1"/>
    <col min="130" max="130" width="7.85546875" hidden="1" customWidth="1"/>
    <col min="131" max="131" width="9" hidden="1" customWidth="1"/>
    <col min="132" max="132" width="10.28515625" hidden="1" customWidth="1"/>
    <col min="133" max="133" width="9.7109375" hidden="1" customWidth="1"/>
    <col min="134" max="134" width="11" hidden="1" customWidth="1"/>
    <col min="135" max="135" width="1.7109375" hidden="1" customWidth="1"/>
    <col min="136" max="136" width="8.42578125" hidden="1" customWidth="1"/>
    <col min="137" max="137" width="7.140625" hidden="1" customWidth="1"/>
    <col min="138" max="138" width="7.85546875" hidden="1" customWidth="1"/>
    <col min="139" max="139" width="9" hidden="1" customWidth="1"/>
    <col min="140" max="140" width="10.28515625" hidden="1" customWidth="1"/>
    <col min="141" max="141" width="9.7109375" hidden="1" customWidth="1"/>
    <col min="142" max="142" width="11.28515625" hidden="1" customWidth="1"/>
    <col min="143" max="143" width="4.42578125" hidden="1" customWidth="1"/>
    <col min="144" max="148" width="9.140625" hidden="1" customWidth="1"/>
    <col min="149" max="149" width="9.7109375" hidden="1" customWidth="1"/>
    <col min="150" max="150" width="1.7109375" hidden="1" customWidth="1"/>
    <col min="151" max="151" width="2.5703125" hidden="1" customWidth="1"/>
    <col min="152" max="153" width="9.140625" hidden="1" customWidth="1"/>
    <col min="154" max="154" width="7.85546875" hidden="1" customWidth="1"/>
    <col min="155" max="155" width="9.140625" hidden="1" customWidth="1"/>
    <col min="156" max="156" width="1.42578125" hidden="1" customWidth="1"/>
    <col min="157" max="157" width="9.7109375" hidden="1" customWidth="1"/>
    <col min="158" max="158" width="11" hidden="1" customWidth="1"/>
    <col min="159" max="159" width="1.140625" hidden="1" customWidth="1"/>
    <col min="160" max="163" width="9.140625" hidden="1" customWidth="1"/>
    <col min="164" max="164" width="10.28515625" hidden="1" customWidth="1"/>
    <col min="165" max="165" width="9.7109375" hidden="1" customWidth="1"/>
    <col min="166" max="166" width="12" hidden="1" customWidth="1"/>
    <col min="167" max="167" width="2.42578125" hidden="1" customWidth="1"/>
    <col min="168" max="171" width="9.140625" hidden="1" customWidth="1"/>
    <col min="172" max="172" width="10.28515625" hidden="1" customWidth="1"/>
    <col min="173" max="173" width="9.7109375" hidden="1" customWidth="1"/>
    <col min="174" max="174" width="16.7109375" hidden="1" customWidth="1"/>
    <col min="175" max="175" width="2.85546875" hidden="1" customWidth="1"/>
    <col min="176" max="179" width="9.140625" hidden="1" customWidth="1"/>
    <col min="180" max="180" width="10.28515625" hidden="1" customWidth="1"/>
    <col min="181" max="181" width="9.7109375" hidden="1" customWidth="1"/>
    <col min="182" max="182" width="11" hidden="1" customWidth="1"/>
    <col min="183" max="183" width="6" hidden="1" customWidth="1"/>
    <col min="184" max="187" width="9.140625" hidden="1" customWidth="1"/>
    <col min="188" max="188" width="10.28515625" hidden="1" customWidth="1"/>
    <col min="189" max="189" width="9.7109375" hidden="1" customWidth="1"/>
    <col min="190" max="190" width="11" hidden="1" customWidth="1"/>
    <col min="191" max="195" width="0" hidden="1" customWidth="1"/>
    <col min="196" max="196" width="10.28515625" hidden="1" customWidth="1"/>
    <col min="197" max="197" width="9.5703125" hidden="1" customWidth="1"/>
    <col min="198" max="198" width="13.42578125" hidden="1" customWidth="1"/>
    <col min="199" max="199" width="1.28515625" hidden="1" customWidth="1"/>
    <col min="200" max="203" width="9.140625" hidden="1" customWidth="1"/>
    <col min="204" max="204" width="10.28515625" hidden="1" customWidth="1"/>
    <col min="205" max="205" width="9.7109375" hidden="1" customWidth="1"/>
    <col min="206" max="206" width="11" hidden="1" customWidth="1"/>
    <col min="207" max="207" width="0.85546875" hidden="1" customWidth="1"/>
    <col min="208" max="211" width="9.140625" hidden="1" customWidth="1"/>
    <col min="212" max="212" width="10.28515625" hidden="1" customWidth="1"/>
    <col min="213" max="213" width="9.7109375" hidden="1" customWidth="1"/>
    <col min="214" max="214" width="9.140625" hidden="1" customWidth="1"/>
    <col min="215" max="215" width="0.7109375" hidden="1" customWidth="1"/>
    <col min="216" max="219" width="9.140625" hidden="1" customWidth="1"/>
    <col min="220" max="220" width="10.28515625" hidden="1" customWidth="1"/>
    <col min="221" max="221" width="9.7109375" hidden="1" customWidth="1"/>
    <col min="222" max="222" width="9.5703125" hidden="1" customWidth="1"/>
    <col min="223" max="223" width="0.85546875" hidden="1" customWidth="1"/>
    <col min="224" max="227" width="9.140625" hidden="1" customWidth="1"/>
    <col min="228" max="228" width="10.28515625" hidden="1" customWidth="1"/>
    <col min="229" max="229" width="9.7109375" hidden="1" customWidth="1"/>
    <col min="230" max="230" width="9.5703125" hidden="1" customWidth="1"/>
    <col min="231" max="236" width="9.140625" hidden="1" customWidth="1"/>
    <col min="237" max="237" width="9.7109375" hidden="1" customWidth="1"/>
    <col min="238" max="238" width="9.140625" hidden="1" customWidth="1"/>
    <col min="239" max="239" width="0.42578125" hidden="1" customWidth="1"/>
    <col min="240" max="243" width="9.140625" hidden="1" customWidth="1"/>
    <col min="244" max="244" width="10.28515625" hidden="1" customWidth="1"/>
    <col min="245" max="245" width="9.7109375" hidden="1" customWidth="1"/>
    <col min="246" max="246" width="9.140625" hidden="1" customWidth="1"/>
    <col min="247" max="247" width="0.140625" hidden="1" customWidth="1"/>
    <col min="248" max="251" width="9.140625" hidden="1" customWidth="1"/>
    <col min="252" max="252" width="10.28515625" hidden="1" customWidth="1"/>
    <col min="253" max="253" width="9.5703125" hidden="1" customWidth="1"/>
    <col min="254" max="254" width="9.7109375" hidden="1" customWidth="1"/>
    <col min="255" max="255" width="2.140625" hidden="1" customWidth="1"/>
    <col min="256" max="259" width="9.140625" hidden="1" customWidth="1"/>
    <col min="260" max="260" width="10.28515625" hidden="1" customWidth="1"/>
    <col min="261" max="262" width="9.7109375" hidden="1" customWidth="1"/>
    <col min="263" max="263" width="0.5703125" hidden="1" customWidth="1"/>
    <col min="264" max="267" width="9.140625" hidden="1" customWidth="1"/>
    <col min="268" max="268" width="10.28515625" hidden="1" customWidth="1"/>
    <col min="269" max="270" width="9.7109375" hidden="1" customWidth="1"/>
    <col min="271" max="275" width="9.140625" hidden="1" customWidth="1"/>
    <col min="276" max="276" width="12" hidden="1" customWidth="1"/>
    <col min="277" max="278" width="9.7109375" hidden="1" customWidth="1"/>
    <col min="279" max="279" width="0.140625" hidden="1" customWidth="1"/>
    <col min="280" max="283" width="9.140625" hidden="1" customWidth="1"/>
    <col min="284" max="284" width="12" hidden="1" customWidth="1"/>
    <col min="285" max="286" width="9.7109375" hidden="1" customWidth="1"/>
    <col min="287" max="287" width="0.7109375" hidden="1" customWidth="1"/>
    <col min="288" max="292" width="9.140625" hidden="1" customWidth="1"/>
    <col min="293" max="294" width="9.7109375" hidden="1" customWidth="1"/>
    <col min="295" max="295" width="0.85546875" hidden="1" customWidth="1"/>
    <col min="296" max="300" width="9.140625" hidden="1" customWidth="1"/>
    <col min="301" max="302" width="9.7109375" hidden="1" customWidth="1"/>
    <col min="303" max="303" width="2" hidden="1" customWidth="1"/>
    <col min="304" max="307" width="9.140625" hidden="1" customWidth="1"/>
    <col min="308" max="308" width="10.28515625" hidden="1" customWidth="1"/>
    <col min="309" max="310" width="9.7109375" hidden="1" customWidth="1"/>
    <col min="311" max="311" width="1.7109375" hidden="1" customWidth="1"/>
    <col min="312" max="315" width="9.140625" hidden="1" customWidth="1"/>
    <col min="316" max="316" width="10.28515625" hidden="1" customWidth="1"/>
    <col min="317" max="318" width="9.7109375" hidden="1" customWidth="1"/>
    <col min="319" max="319" width="1.140625" hidden="1" customWidth="1"/>
    <col min="320" max="323" width="9.140625" hidden="1" customWidth="1"/>
    <col min="324" max="324" width="10.28515625" hidden="1" customWidth="1"/>
    <col min="325" max="325" width="13" hidden="1" customWidth="1"/>
    <col min="326" max="326" width="14.140625" hidden="1" customWidth="1"/>
    <col min="327" max="327" width="2" hidden="1" customWidth="1"/>
    <col min="328" max="331" width="9.140625" hidden="1" customWidth="1"/>
    <col min="332" max="332" width="10.28515625" hidden="1" customWidth="1"/>
    <col min="333" max="333" width="9.85546875" hidden="1" customWidth="1"/>
    <col min="334" max="334" width="9.7109375" hidden="1" customWidth="1"/>
    <col min="335" max="335" width="0.7109375" customWidth="1"/>
    <col min="336" max="339" width="9.140625" hidden="1" customWidth="1"/>
    <col min="340" max="340" width="12.42578125" hidden="1" customWidth="1"/>
    <col min="341" max="341" width="9.85546875" hidden="1" customWidth="1"/>
    <col min="342" max="342" width="9.7109375" hidden="1" customWidth="1"/>
    <col min="343" max="343" width="0.28515625" customWidth="1"/>
    <col min="344" max="348" width="9.140625" hidden="1" customWidth="1"/>
    <col min="349" max="349" width="10.28515625" hidden="1" customWidth="1"/>
    <col min="350" max="350" width="9.140625" hidden="1" customWidth="1"/>
    <col min="351" max="351" width="9.7109375" hidden="1" customWidth="1"/>
    <col min="352" max="352" width="0.28515625" hidden="1" customWidth="1"/>
    <col min="353" max="356" width="9.140625" hidden="1" customWidth="1"/>
    <col min="357" max="357" width="14.42578125" hidden="1" customWidth="1"/>
    <col min="358" max="358" width="9.7109375" hidden="1" customWidth="1"/>
    <col min="359" max="359" width="9.140625" hidden="1" customWidth="1"/>
    <col min="365" max="365" width="10.28515625" bestFit="1" customWidth="1"/>
    <col min="366" max="366" width="19.85546875" customWidth="1"/>
    <col min="367" max="367" width="9.7109375" bestFit="1" customWidth="1"/>
    <col min="373" max="373" width="10.28515625" bestFit="1" customWidth="1"/>
    <col min="374" max="375" width="9.7109375" bestFit="1" customWidth="1"/>
    <col min="381" max="381" width="10.28515625" bestFit="1" customWidth="1"/>
    <col min="382" max="382" width="9.7109375" bestFit="1" customWidth="1"/>
    <col min="383" max="383" width="4.28515625" customWidth="1"/>
    <col min="388" max="388" width="10.5703125" bestFit="1" customWidth="1"/>
    <col min="389" max="389" width="12.140625" bestFit="1" customWidth="1"/>
    <col min="390" max="391" width="10" bestFit="1" customWidth="1"/>
    <col min="397" max="397" width="10.42578125" bestFit="1" customWidth="1"/>
    <col min="398" max="398" width="10" hidden="1" customWidth="1"/>
    <col min="400" max="400" width="4.85546875" customWidth="1"/>
    <col min="401" max="404" width="9.140625" hidden="1" customWidth="1"/>
    <col min="405" max="405" width="10.5703125" hidden="1" customWidth="1"/>
    <col min="406" max="406" width="10.28515625" hidden="1" customWidth="1"/>
    <col min="407" max="407" width="9.140625" hidden="1" customWidth="1"/>
    <col min="413" max="413" width="10.5703125" bestFit="1" customWidth="1"/>
    <col min="414" max="414" width="9.7109375" customWidth="1"/>
    <col min="421" max="421" width="10.5703125" bestFit="1" customWidth="1"/>
    <col min="422" max="422" width="9.7109375" customWidth="1"/>
    <col min="429" max="429" width="10.5703125" bestFit="1" customWidth="1"/>
    <col min="430" max="430" width="18.7109375" customWidth="1"/>
    <col min="431" max="431" width="10.28515625" bestFit="1" customWidth="1"/>
    <col min="437" max="437" width="10.5703125" bestFit="1" customWidth="1"/>
    <col min="438" max="439" width="10.28515625" bestFit="1" customWidth="1"/>
    <col min="440" max="440" width="11" bestFit="1" customWidth="1"/>
    <col min="446" max="446" width="10.5703125" bestFit="1" customWidth="1"/>
    <col min="447" max="447" width="10.28515625" bestFit="1" customWidth="1"/>
    <col min="449" max="449" width="3.28515625" customWidth="1"/>
    <col min="450" max="453" width="9.140625" hidden="1" customWidth="1"/>
    <col min="454" max="454" width="10.5703125" hidden="1" customWidth="1"/>
    <col min="455" max="455" width="10.28515625" hidden="1" customWidth="1"/>
    <col min="456" max="456" width="8.7109375" hidden="1" customWidth="1"/>
    <col min="457" max="457" width="11" bestFit="1" customWidth="1"/>
    <col min="463" max="463" width="10.5703125" bestFit="1" customWidth="1"/>
    <col min="464" max="464" width="10.28515625" bestFit="1" customWidth="1"/>
    <col min="465" max="465" width="8.7109375" bestFit="1" customWidth="1"/>
    <col min="467" max="467" width="10.42578125" bestFit="1" customWidth="1"/>
    <col min="468" max="468" width="7.140625" customWidth="1"/>
    <col min="470" max="470" width="9" bestFit="1" customWidth="1"/>
    <col min="471" max="471" width="10.5703125" bestFit="1" customWidth="1"/>
    <col min="472" max="472" width="10.28515625" bestFit="1" customWidth="1"/>
    <col min="473" max="473" width="11" bestFit="1" customWidth="1"/>
    <col min="482" max="482" width="11" bestFit="1" customWidth="1"/>
    <col min="489" max="489" width="10.5703125" bestFit="1" customWidth="1"/>
    <col min="490" max="490" width="10.28515625" bestFit="1" customWidth="1"/>
    <col min="491" max="491" width="11" bestFit="1" customWidth="1"/>
    <col min="499" max="499" width="10.28515625" bestFit="1" customWidth="1"/>
    <col min="500" max="500" width="9.5703125" bestFit="1" customWidth="1"/>
    <col min="508" max="508" width="10.28515625" bestFit="1" customWidth="1"/>
    <col min="509" max="509" width="11" bestFit="1" customWidth="1"/>
    <col min="511" max="511" width="8.85546875" bestFit="1" customWidth="1"/>
    <col min="512" max="512" width="9" bestFit="1" customWidth="1"/>
    <col min="517" max="517" width="10.28515625" bestFit="1" customWidth="1"/>
    <col min="518" max="518" width="11" bestFit="1" customWidth="1"/>
    <col min="524" max="524" width="9" bestFit="1" customWidth="1"/>
    <col min="525" max="525" width="10.42578125" bestFit="1" customWidth="1"/>
    <col min="526" max="526" width="10.28515625" bestFit="1" customWidth="1"/>
    <col min="527" max="527" width="11.7109375" bestFit="1" customWidth="1"/>
    <col min="529" max="529" width="8.85546875" bestFit="1" customWidth="1"/>
    <col min="534" max="534" width="10.42578125" bestFit="1" customWidth="1"/>
    <col min="535" max="535" width="10.85546875" bestFit="1" customWidth="1"/>
    <col min="536" max="536" width="11.7109375" bestFit="1" customWidth="1"/>
    <col min="545" max="545" width="11.7109375" bestFit="1" customWidth="1"/>
    <col min="552" max="552" width="10.42578125" bestFit="1" customWidth="1"/>
    <col min="553" max="553" width="10.28515625" bestFit="1" customWidth="1"/>
    <col min="554" max="554" width="11" bestFit="1" customWidth="1"/>
    <col min="561" max="561" width="10.42578125" bestFit="1" customWidth="1"/>
    <col min="562" max="562" width="10.28515625" bestFit="1" customWidth="1"/>
    <col min="563" max="563" width="11" bestFit="1" customWidth="1"/>
    <col min="570" max="570" width="10.42578125" bestFit="1" customWidth="1"/>
    <col min="571" max="571" width="10.28515625" bestFit="1" customWidth="1"/>
    <col min="572" max="572" width="11" bestFit="1" customWidth="1"/>
    <col min="581" max="581" width="9.5703125" bestFit="1" customWidth="1"/>
    <col min="582" max="582" width="5.42578125" customWidth="1"/>
    <col min="587" max="587" width="10.7109375" bestFit="1" customWidth="1"/>
    <col min="589" max="589" width="9.7109375" bestFit="1" customWidth="1"/>
    <col min="590" max="590" width="10.85546875" bestFit="1" customWidth="1"/>
    <col min="596" max="596" width="10.7109375" bestFit="1" customWidth="1"/>
    <col min="598" max="598" width="9.7109375" bestFit="1" customWidth="1"/>
    <col min="599" max="599" width="9.5703125" bestFit="1" customWidth="1"/>
    <col min="605" max="605" width="10.7109375" bestFit="1" customWidth="1"/>
    <col min="606" max="606" width="10.28515625" bestFit="1" customWidth="1"/>
    <col min="607" max="607" width="9.7109375" bestFit="1" customWidth="1"/>
    <col min="608" max="608" width="9.5703125" bestFit="1" customWidth="1"/>
    <col min="614" max="614" width="10.7109375" bestFit="1" customWidth="1"/>
    <col min="616" max="616" width="9.7109375" bestFit="1" customWidth="1"/>
    <col min="617" max="617" width="9.5703125" bestFit="1" customWidth="1"/>
    <col min="619" max="619" width="12.140625" bestFit="1" customWidth="1"/>
    <col min="620" max="620" width="12.5703125" customWidth="1"/>
    <col min="623" max="623" width="10.7109375" bestFit="1" customWidth="1"/>
    <col min="625" max="625" width="9.7109375" bestFit="1" customWidth="1"/>
    <col min="626" max="626" width="9.5703125" bestFit="1" customWidth="1"/>
    <col min="631" max="631" width="7.85546875" bestFit="1" customWidth="1"/>
    <col min="632" max="632" width="10.7109375" bestFit="1" customWidth="1"/>
    <col min="634" max="634" width="9.7109375" bestFit="1" customWidth="1"/>
    <col min="635" max="635" width="9.5703125" bestFit="1" customWidth="1"/>
    <col min="641" max="641" width="13.5703125" customWidth="1"/>
    <col min="643" max="643" width="15.42578125" customWidth="1"/>
    <col min="644" max="644" width="12.7109375" customWidth="1"/>
    <col min="648" max="648" width="7.140625" bestFit="1" customWidth="1"/>
    <col min="650" max="650" width="10.7109375" bestFit="1" customWidth="1"/>
    <col min="652" max="652" width="9.7109375" bestFit="1" customWidth="1"/>
    <col min="653" max="653" width="9.5703125" bestFit="1" customWidth="1"/>
    <col min="655" max="655" width="9.28515625" customWidth="1"/>
    <col min="656" max="656" width="8.42578125" bestFit="1" customWidth="1"/>
    <col min="658" max="658" width="20" customWidth="1"/>
    <col min="659" max="659" width="10.7109375" bestFit="1" customWidth="1"/>
    <col min="662" max="662" width="23.42578125" customWidth="1"/>
    <col min="664" max="664" width="8.28515625" bestFit="1" customWidth="1"/>
    <col min="665" max="665" width="8.42578125" bestFit="1" customWidth="1"/>
    <col min="666" max="666" width="7.140625" bestFit="1" customWidth="1"/>
    <col min="667" max="667" width="7.85546875" bestFit="1" customWidth="1"/>
    <col min="668" max="668" width="10.7109375" bestFit="1" customWidth="1"/>
    <col min="670" max="670" width="9.7109375" bestFit="1" customWidth="1"/>
    <col min="671" max="671" width="9.5703125" bestFit="1" customWidth="1"/>
    <col min="673" max="673" width="8.28515625" bestFit="1" customWidth="1"/>
    <col min="677" max="677" width="10.7109375" bestFit="1" customWidth="1"/>
    <col min="679" max="679" width="13.28515625" customWidth="1"/>
    <col min="680" max="680" width="16.42578125" customWidth="1"/>
    <col min="687" max="687" width="10.28515625" bestFit="1" customWidth="1"/>
    <col min="689" max="689" width="9.5703125" bestFit="1" customWidth="1"/>
    <col min="696" max="696" width="10.7109375" bestFit="1" customWidth="1"/>
    <col min="697" max="697" width="10.28515625" bestFit="1" customWidth="1"/>
    <col min="699" max="699" width="9.5703125" bestFit="1" customWidth="1"/>
    <col min="700" max="700" width="10.85546875" bestFit="1" customWidth="1"/>
    <col min="705" max="705" width="10.7109375" bestFit="1" customWidth="1"/>
    <col min="707" max="707" width="8.28515625" bestFit="1" customWidth="1"/>
    <col min="708" max="708" width="9.5703125" bestFit="1" customWidth="1"/>
    <col min="709" max="709" width="10.85546875" bestFit="1" customWidth="1"/>
    <col min="714" max="714" width="10.7109375" bestFit="1" customWidth="1"/>
    <col min="717" max="717" width="10.42578125" bestFit="1" customWidth="1"/>
    <col min="718" max="718" width="9.42578125" bestFit="1" customWidth="1"/>
    <col min="723" max="723" width="10.7109375" bestFit="1" customWidth="1"/>
    <col min="726" max="726" width="11.85546875" customWidth="1"/>
    <col min="732" max="732" width="12.140625" customWidth="1"/>
    <col min="735" max="735" width="10.42578125" bestFit="1" customWidth="1"/>
    <col min="736" max="736" width="9.42578125" bestFit="1" customWidth="1"/>
    <col min="741" max="741" width="14.5703125" customWidth="1"/>
    <col min="744" max="744" width="10.42578125" bestFit="1" customWidth="1"/>
    <col min="746" max="746" width="10.85546875" customWidth="1"/>
    <col min="751" max="751" width="10.7109375" bestFit="1" customWidth="1"/>
    <col min="753" max="753" width="8.28515625" bestFit="1" customWidth="1"/>
    <col min="754" max="754" width="10.42578125" bestFit="1" customWidth="1"/>
  </cols>
  <sheetData>
    <row r="1" spans="2:754" x14ac:dyDescent="0.25">
      <c r="E1" s="334" t="s">
        <v>54</v>
      </c>
      <c r="F1" s="335"/>
      <c r="G1" s="335"/>
      <c r="H1" s="335"/>
      <c r="I1" s="335"/>
      <c r="J1" s="335"/>
      <c r="K1" s="335"/>
      <c r="L1" s="338"/>
      <c r="M1" s="334" t="s">
        <v>55</v>
      </c>
      <c r="N1" s="335"/>
      <c r="O1" s="335"/>
      <c r="P1" s="335"/>
      <c r="Q1" s="335"/>
      <c r="R1" s="335"/>
      <c r="S1" s="335"/>
      <c r="T1" s="336"/>
      <c r="U1" s="334" t="s">
        <v>66</v>
      </c>
      <c r="V1" s="335"/>
      <c r="W1" s="335"/>
      <c r="X1" s="335"/>
      <c r="Y1" s="335"/>
      <c r="Z1" s="335"/>
      <c r="AA1" s="335"/>
      <c r="AB1" s="336"/>
      <c r="AC1" s="334" t="s">
        <v>84</v>
      </c>
      <c r="AD1" s="335"/>
      <c r="AE1" s="335"/>
      <c r="AF1" s="335"/>
      <c r="AG1" s="335"/>
      <c r="AH1" s="335"/>
      <c r="AI1" s="335"/>
      <c r="AJ1" s="336"/>
      <c r="AK1" s="334" t="s">
        <v>85</v>
      </c>
      <c r="AL1" s="335"/>
      <c r="AM1" s="335"/>
      <c r="AN1" s="335"/>
      <c r="AO1" s="335"/>
      <c r="AP1" s="335"/>
      <c r="AQ1" s="335"/>
      <c r="AR1" s="336"/>
      <c r="AS1" s="334" t="s">
        <v>99</v>
      </c>
      <c r="AT1" s="335"/>
      <c r="AU1" s="335"/>
      <c r="AV1" s="335"/>
      <c r="AW1" s="335"/>
      <c r="AX1" s="335"/>
      <c r="AY1" s="335"/>
      <c r="AZ1" s="336"/>
      <c r="BA1" s="334" t="s">
        <v>106</v>
      </c>
      <c r="BB1" s="335"/>
      <c r="BC1" s="335"/>
      <c r="BD1" s="335"/>
      <c r="BE1" s="335"/>
      <c r="BF1" s="335"/>
      <c r="BG1" s="335"/>
      <c r="BH1" s="336"/>
      <c r="BI1" s="334" t="s">
        <v>113</v>
      </c>
      <c r="BJ1" s="335"/>
      <c r="BK1" s="335"/>
      <c r="BL1" s="335"/>
      <c r="BM1" s="335"/>
      <c r="BN1" s="335"/>
      <c r="BO1" s="335"/>
      <c r="BP1" s="336"/>
      <c r="BQ1" s="334" t="s">
        <v>120</v>
      </c>
      <c r="BR1" s="335"/>
      <c r="BS1" s="335"/>
      <c r="BT1" s="335"/>
      <c r="BU1" s="335"/>
      <c r="BV1" s="335"/>
      <c r="BW1" s="335"/>
      <c r="BX1" s="336"/>
      <c r="BY1" s="334" t="s">
        <v>134</v>
      </c>
      <c r="BZ1" s="335"/>
      <c r="CA1" s="335"/>
      <c r="CB1" s="335"/>
      <c r="CC1" s="335"/>
      <c r="CD1" s="335"/>
      <c r="CE1" s="335"/>
      <c r="CF1" s="336"/>
      <c r="CI1" s="334" t="s">
        <v>142</v>
      </c>
      <c r="CJ1" s="335"/>
      <c r="CK1" s="335"/>
      <c r="CL1" s="335"/>
      <c r="CM1" s="335"/>
      <c r="CN1" s="335"/>
      <c r="CO1" s="335"/>
      <c r="CP1" s="336"/>
      <c r="CQ1" s="334" t="s">
        <v>143</v>
      </c>
      <c r="CR1" s="335"/>
      <c r="CS1" s="335"/>
      <c r="CT1" s="335"/>
      <c r="CU1" s="335"/>
      <c r="CV1" s="335"/>
      <c r="CW1" s="335"/>
      <c r="CX1" s="336"/>
      <c r="CY1" s="334" t="s">
        <v>144</v>
      </c>
      <c r="CZ1" s="335"/>
      <c r="DA1" s="335"/>
      <c r="DB1" s="335"/>
      <c r="DC1" s="335"/>
      <c r="DD1" s="335"/>
      <c r="DE1" s="335"/>
      <c r="DF1" s="336"/>
      <c r="DG1" s="334" t="s">
        <v>151</v>
      </c>
      <c r="DH1" s="335"/>
      <c r="DI1" s="335"/>
      <c r="DJ1" s="335"/>
      <c r="DK1" s="335"/>
      <c r="DL1" s="335"/>
      <c r="DM1" s="335"/>
      <c r="DN1" s="336"/>
      <c r="DO1" s="334" t="s">
        <v>153</v>
      </c>
      <c r="DP1" s="335"/>
      <c r="DQ1" s="335"/>
      <c r="DR1" s="335"/>
      <c r="DS1" s="335"/>
      <c r="DT1" s="335"/>
      <c r="DU1" s="335"/>
      <c r="DV1" s="336"/>
      <c r="DW1" s="334" t="s">
        <v>84</v>
      </c>
      <c r="DX1" s="335"/>
      <c r="DY1" s="335"/>
      <c r="DZ1" s="335"/>
      <c r="EA1" s="335"/>
      <c r="EB1" s="335"/>
      <c r="EC1" s="335"/>
      <c r="ED1" s="336"/>
      <c r="EE1" s="334" t="s">
        <v>85</v>
      </c>
      <c r="EF1" s="335"/>
      <c r="EG1" s="335"/>
      <c r="EH1" s="335"/>
      <c r="EI1" s="335"/>
      <c r="EJ1" s="335"/>
      <c r="EK1" s="335"/>
      <c r="EL1" s="336"/>
      <c r="EM1" s="334" t="s">
        <v>99</v>
      </c>
      <c r="EN1" s="335"/>
      <c r="EO1" s="335"/>
      <c r="EP1" s="335"/>
      <c r="EQ1" s="335"/>
      <c r="ER1" s="335"/>
      <c r="ES1" s="335"/>
      <c r="ET1" s="336"/>
      <c r="EU1" s="334" t="s">
        <v>106</v>
      </c>
      <c r="EV1" s="335"/>
      <c r="EW1" s="335"/>
      <c r="EX1" s="335"/>
      <c r="EY1" s="335"/>
      <c r="EZ1" s="335"/>
      <c r="FA1" s="335"/>
      <c r="FB1" s="336"/>
      <c r="FC1" s="334" t="s">
        <v>173</v>
      </c>
      <c r="FD1" s="335"/>
      <c r="FE1" s="335"/>
      <c r="FF1" s="335"/>
      <c r="FG1" s="335"/>
      <c r="FH1" s="335"/>
      <c r="FI1" s="335"/>
      <c r="FJ1" s="336"/>
      <c r="FK1" s="334" t="s">
        <v>174</v>
      </c>
      <c r="FL1" s="335"/>
      <c r="FM1" s="335"/>
      <c r="FN1" s="335"/>
      <c r="FO1" s="335"/>
      <c r="FP1" s="335"/>
      <c r="FQ1" s="335"/>
      <c r="FR1" s="336"/>
      <c r="FS1" s="334" t="s">
        <v>199</v>
      </c>
      <c r="FT1" s="335"/>
      <c r="FU1" s="335"/>
      <c r="FV1" s="335"/>
      <c r="FW1" s="335"/>
      <c r="FX1" s="335"/>
      <c r="FY1" s="335"/>
      <c r="FZ1" s="336"/>
      <c r="GA1" s="334" t="s">
        <v>142</v>
      </c>
      <c r="GB1" s="335"/>
      <c r="GC1" s="335"/>
      <c r="GD1" s="335"/>
      <c r="GE1" s="335"/>
      <c r="GF1" s="335"/>
      <c r="GG1" s="335"/>
      <c r="GH1" s="336"/>
      <c r="GI1" s="334" t="s">
        <v>143</v>
      </c>
      <c r="GJ1" s="335"/>
      <c r="GK1" s="335"/>
      <c r="GL1" s="335"/>
      <c r="GM1" s="335"/>
      <c r="GN1" s="335"/>
      <c r="GO1" s="335"/>
      <c r="GP1" s="336"/>
      <c r="GQ1" s="334" t="s">
        <v>144</v>
      </c>
      <c r="GR1" s="335"/>
      <c r="GS1" s="335"/>
      <c r="GT1" s="335"/>
      <c r="GU1" s="335"/>
      <c r="GV1" s="335"/>
      <c r="GW1" s="335"/>
      <c r="GX1" s="336"/>
      <c r="GY1" s="334" t="s">
        <v>151</v>
      </c>
      <c r="GZ1" s="335"/>
      <c r="HA1" s="335"/>
      <c r="HB1" s="335"/>
      <c r="HC1" s="335"/>
      <c r="HD1" s="335"/>
      <c r="HE1" s="335"/>
      <c r="HF1" s="336"/>
      <c r="HG1" s="334" t="s">
        <v>153</v>
      </c>
      <c r="HH1" s="335"/>
      <c r="HI1" s="335"/>
      <c r="HJ1" s="335"/>
      <c r="HK1" s="335"/>
      <c r="HL1" s="335"/>
      <c r="HM1" s="335"/>
      <c r="HN1" s="336"/>
      <c r="HO1" s="334" t="s">
        <v>84</v>
      </c>
      <c r="HP1" s="335"/>
      <c r="HQ1" s="335"/>
      <c r="HR1" s="335"/>
      <c r="HS1" s="335"/>
      <c r="HT1" s="335"/>
      <c r="HU1" s="335"/>
      <c r="HV1" s="336"/>
      <c r="HW1" s="334" t="s">
        <v>85</v>
      </c>
      <c r="HX1" s="335"/>
      <c r="HY1" s="335"/>
      <c r="HZ1" s="335"/>
      <c r="IA1" s="335"/>
      <c r="IB1" s="335"/>
      <c r="IC1" s="335"/>
      <c r="ID1" s="336"/>
      <c r="IE1" s="334" t="s">
        <v>99</v>
      </c>
      <c r="IF1" s="335"/>
      <c r="IG1" s="335"/>
      <c r="IH1" s="335"/>
      <c r="II1" s="335"/>
      <c r="IJ1" s="335"/>
      <c r="IK1" s="335"/>
      <c r="IL1" s="336"/>
      <c r="IM1" s="334" t="s">
        <v>106</v>
      </c>
      <c r="IN1" s="335"/>
      <c r="IO1" s="335"/>
      <c r="IP1" s="335"/>
      <c r="IQ1" s="335"/>
      <c r="IR1" s="335"/>
      <c r="IS1" s="335"/>
      <c r="IT1" s="336"/>
      <c r="IU1" s="334" t="s">
        <v>113</v>
      </c>
      <c r="IV1" s="335"/>
      <c r="IW1" s="335"/>
      <c r="IX1" s="335"/>
      <c r="IY1" s="335"/>
      <c r="IZ1" s="335"/>
      <c r="JA1" s="335"/>
      <c r="JB1" s="336"/>
      <c r="JC1" s="334" t="s">
        <v>120</v>
      </c>
      <c r="JD1" s="335"/>
      <c r="JE1" s="335"/>
      <c r="JF1" s="335"/>
      <c r="JG1" s="335"/>
      <c r="JH1" s="335"/>
      <c r="JI1" s="335"/>
      <c r="JJ1" s="336"/>
      <c r="JK1" s="334" t="s">
        <v>134</v>
      </c>
      <c r="JL1" s="335"/>
      <c r="JM1" s="335"/>
      <c r="JN1" s="335"/>
      <c r="JO1" s="335"/>
      <c r="JP1" s="335"/>
      <c r="JQ1" s="335"/>
      <c r="JR1" s="336"/>
      <c r="JS1" s="334" t="s">
        <v>142</v>
      </c>
      <c r="JT1" s="335"/>
      <c r="JU1" s="335"/>
      <c r="JV1" s="335"/>
      <c r="JW1" s="335"/>
      <c r="JX1" s="335"/>
      <c r="JY1" s="335"/>
      <c r="JZ1" s="336"/>
      <c r="KA1" s="334" t="s">
        <v>224</v>
      </c>
      <c r="KB1" s="335"/>
      <c r="KC1" s="335"/>
      <c r="KD1" s="335"/>
      <c r="KE1" s="335"/>
      <c r="KF1" s="335"/>
      <c r="KG1" s="335"/>
      <c r="KH1" s="336"/>
      <c r="KI1" s="334" t="s">
        <v>54</v>
      </c>
      <c r="KJ1" s="335"/>
      <c r="KK1" s="335"/>
      <c r="KL1" s="335"/>
      <c r="KM1" s="335"/>
      <c r="KN1" s="335"/>
      <c r="KO1" s="335"/>
      <c r="KP1" s="336"/>
      <c r="KQ1" s="334" t="s">
        <v>55</v>
      </c>
      <c r="KR1" s="335"/>
      <c r="KS1" s="335"/>
      <c r="KT1" s="335"/>
      <c r="KU1" s="335"/>
      <c r="KV1" s="335"/>
      <c r="KW1" s="335"/>
      <c r="KX1" s="336"/>
      <c r="KY1" s="334" t="s">
        <v>66</v>
      </c>
      <c r="KZ1" s="335"/>
      <c r="LA1" s="335"/>
      <c r="LB1" s="335"/>
      <c r="LC1" s="335"/>
      <c r="LD1" s="335"/>
      <c r="LE1" s="335"/>
      <c r="LF1" s="336"/>
      <c r="LG1" s="334" t="s">
        <v>84</v>
      </c>
      <c r="LH1" s="335"/>
      <c r="LI1" s="335"/>
      <c r="LJ1" s="335"/>
      <c r="LK1" s="335"/>
      <c r="LL1" s="335"/>
      <c r="LM1" s="335"/>
      <c r="LN1" s="336"/>
      <c r="LO1" s="334" t="s">
        <v>85</v>
      </c>
      <c r="LP1" s="335"/>
      <c r="LQ1" s="335"/>
      <c r="LR1" s="335"/>
      <c r="LS1" s="335"/>
      <c r="LT1" s="335"/>
      <c r="LU1" s="335"/>
      <c r="LV1" s="336"/>
      <c r="LW1" s="334" t="s">
        <v>99</v>
      </c>
      <c r="LX1" s="335"/>
      <c r="LY1" s="335"/>
      <c r="LZ1" s="335"/>
      <c r="MA1" s="335"/>
      <c r="MB1" s="335"/>
      <c r="MC1" s="335"/>
      <c r="MD1" s="336"/>
      <c r="MF1" s="334" t="s">
        <v>106</v>
      </c>
      <c r="MG1" s="335"/>
      <c r="MH1" s="335"/>
      <c r="MI1" s="335"/>
      <c r="MJ1" s="335"/>
      <c r="MK1" s="335"/>
      <c r="ML1" s="335"/>
      <c r="MM1" s="336"/>
      <c r="MN1" s="334" t="s">
        <v>233</v>
      </c>
      <c r="MO1" s="335"/>
      <c r="MP1" s="335"/>
      <c r="MQ1" s="335"/>
      <c r="MR1" s="335"/>
      <c r="MS1" s="335"/>
      <c r="MT1" s="335"/>
      <c r="MU1" s="336"/>
      <c r="MV1" s="334" t="s">
        <v>120</v>
      </c>
      <c r="MW1" s="335"/>
      <c r="MX1" s="335"/>
      <c r="MY1" s="335"/>
      <c r="MZ1" s="335"/>
      <c r="NA1" s="335"/>
      <c r="NB1" s="335"/>
      <c r="NC1" s="336"/>
      <c r="ND1" s="334" t="s">
        <v>134</v>
      </c>
      <c r="NE1" s="335"/>
      <c r="NF1" s="335"/>
      <c r="NG1" s="335"/>
      <c r="NH1" s="335"/>
      <c r="NI1" s="335"/>
      <c r="NJ1" s="335"/>
      <c r="NK1" s="336"/>
      <c r="NL1" s="334" t="s">
        <v>142</v>
      </c>
      <c r="NM1" s="335"/>
      <c r="NN1" s="335"/>
      <c r="NO1" s="335"/>
      <c r="NP1" s="335"/>
      <c r="NQ1" s="335"/>
      <c r="NR1" s="335"/>
      <c r="NS1" s="336"/>
      <c r="NT1" s="334" t="s">
        <v>235</v>
      </c>
      <c r="NU1" s="335"/>
      <c r="NV1" s="335"/>
      <c r="NW1" s="335"/>
      <c r="NX1" s="335"/>
      <c r="NY1" s="335"/>
      <c r="NZ1" s="335"/>
      <c r="OA1" s="336"/>
      <c r="OB1" s="334" t="s">
        <v>55</v>
      </c>
      <c r="OC1" s="335"/>
      <c r="OD1" s="335"/>
      <c r="OE1" s="335"/>
      <c r="OF1" s="335"/>
      <c r="OG1" s="335"/>
      <c r="OH1" s="335"/>
      <c r="OI1" s="336"/>
      <c r="OJ1" s="334" t="s">
        <v>153</v>
      </c>
      <c r="OK1" s="335"/>
      <c r="OL1" s="335"/>
      <c r="OM1" s="335"/>
      <c r="ON1" s="335"/>
      <c r="OO1" s="335"/>
      <c r="OP1" s="335"/>
      <c r="OQ1" s="336"/>
      <c r="OR1" s="334" t="s">
        <v>84</v>
      </c>
      <c r="OS1" s="335"/>
      <c r="OT1" s="335"/>
      <c r="OU1" s="335"/>
      <c r="OV1" s="335"/>
      <c r="OW1" s="335"/>
      <c r="OX1" s="335"/>
      <c r="OY1" s="336"/>
      <c r="OZ1" s="334" t="s">
        <v>85</v>
      </c>
      <c r="PA1" s="335"/>
      <c r="PB1" s="335"/>
      <c r="PC1" s="335"/>
      <c r="PD1" s="335"/>
      <c r="PE1" s="335"/>
      <c r="PF1" s="335"/>
      <c r="PG1" s="336"/>
      <c r="PH1" s="334" t="s">
        <v>99</v>
      </c>
      <c r="PI1" s="335"/>
      <c r="PJ1" s="335"/>
      <c r="PK1" s="335"/>
      <c r="PL1" s="335"/>
      <c r="PM1" s="335"/>
      <c r="PN1" s="335"/>
      <c r="PO1" s="336"/>
      <c r="PP1" s="334" t="s">
        <v>106</v>
      </c>
      <c r="PQ1" s="335"/>
      <c r="PR1" s="335"/>
      <c r="PS1" s="335"/>
      <c r="PT1" s="335"/>
      <c r="PU1" s="335"/>
      <c r="PV1" s="335"/>
      <c r="PW1" s="336"/>
      <c r="PY1" s="334" t="s">
        <v>173</v>
      </c>
      <c r="PZ1" s="335"/>
      <c r="QA1" s="335"/>
      <c r="QB1" s="335"/>
      <c r="QC1" s="335"/>
      <c r="QD1" s="335"/>
      <c r="QE1" s="335"/>
      <c r="QF1" s="336"/>
      <c r="QG1" s="334" t="s">
        <v>174</v>
      </c>
      <c r="QH1" s="335"/>
      <c r="QI1" s="335"/>
      <c r="QJ1" s="335"/>
      <c r="QK1" s="335"/>
      <c r="QL1" s="335"/>
      <c r="QM1" s="335"/>
      <c r="QN1" s="336"/>
      <c r="QP1" s="334" t="s">
        <v>134</v>
      </c>
      <c r="QQ1" s="335"/>
      <c r="QR1" s="335"/>
      <c r="QS1" s="335"/>
      <c r="QT1" s="335"/>
      <c r="QU1" s="335"/>
      <c r="QV1" s="335"/>
      <c r="QW1" s="336"/>
      <c r="QX1" s="337">
        <v>44682</v>
      </c>
      <c r="QY1" s="335"/>
      <c r="QZ1" s="335"/>
      <c r="RA1" s="335"/>
      <c r="RB1" s="335"/>
      <c r="RC1" s="335"/>
      <c r="RD1" s="335"/>
      <c r="RE1" s="336"/>
      <c r="RG1" s="337">
        <v>44713</v>
      </c>
      <c r="RH1" s="335"/>
      <c r="RI1" s="335"/>
      <c r="RJ1" s="335"/>
      <c r="RK1" s="335"/>
      <c r="RL1" s="335"/>
      <c r="RM1" s="335"/>
      <c r="RN1" s="336"/>
      <c r="RP1" s="337">
        <v>44743</v>
      </c>
      <c r="RQ1" s="335"/>
      <c r="RR1" s="335"/>
      <c r="RS1" s="335"/>
      <c r="RT1" s="335"/>
      <c r="RU1" s="335"/>
      <c r="RV1" s="335"/>
      <c r="RW1" s="336"/>
      <c r="RY1" s="337">
        <v>44774</v>
      </c>
      <c r="RZ1" s="335"/>
      <c r="SA1" s="335"/>
      <c r="SB1" s="335"/>
      <c r="SC1" s="335"/>
      <c r="SD1" s="335"/>
      <c r="SE1" s="335"/>
      <c r="SF1" s="336"/>
      <c r="SH1" s="337">
        <v>44805</v>
      </c>
      <c r="SI1" s="335"/>
      <c r="SJ1" s="335"/>
      <c r="SK1" s="335"/>
      <c r="SL1" s="335"/>
      <c r="SM1" s="335"/>
      <c r="SN1" s="335"/>
      <c r="SO1" s="336"/>
      <c r="SQ1" s="337">
        <v>44835</v>
      </c>
      <c r="SR1" s="335"/>
      <c r="SS1" s="335"/>
      <c r="ST1" s="335"/>
      <c r="SU1" s="335"/>
      <c r="SV1" s="335"/>
      <c r="SW1" s="335"/>
      <c r="SX1" s="336"/>
      <c r="SZ1" s="337">
        <v>44866</v>
      </c>
      <c r="TA1" s="335"/>
      <c r="TB1" s="335"/>
      <c r="TC1" s="335"/>
      <c r="TD1" s="335"/>
      <c r="TE1" s="335"/>
      <c r="TF1" s="335"/>
      <c r="TG1" s="336"/>
      <c r="TI1" s="337">
        <v>44896</v>
      </c>
      <c r="TJ1" s="335"/>
      <c r="TK1" s="335"/>
      <c r="TL1" s="335"/>
      <c r="TM1" s="335"/>
      <c r="TN1" s="335"/>
      <c r="TO1" s="335"/>
      <c r="TP1" s="336"/>
      <c r="TR1" s="337">
        <v>44927</v>
      </c>
      <c r="TS1" s="335"/>
      <c r="TT1" s="335"/>
      <c r="TU1" s="335"/>
      <c r="TV1" s="335"/>
      <c r="TW1" s="335"/>
      <c r="TX1" s="335"/>
      <c r="TY1" s="336"/>
      <c r="UA1" s="337">
        <v>44958</v>
      </c>
      <c r="UB1" s="335"/>
      <c r="UC1" s="335"/>
      <c r="UD1" s="335"/>
      <c r="UE1" s="335"/>
      <c r="UF1" s="335"/>
      <c r="UG1" s="335"/>
      <c r="UH1" s="336"/>
      <c r="UJ1" s="337">
        <v>44986</v>
      </c>
      <c r="UK1" s="335"/>
      <c r="UL1" s="335"/>
      <c r="UM1" s="335"/>
      <c r="UN1" s="335"/>
      <c r="UO1" s="335"/>
      <c r="UP1" s="335"/>
      <c r="UQ1" s="336"/>
      <c r="US1" s="337">
        <v>45017</v>
      </c>
      <c r="UT1" s="335"/>
      <c r="UU1" s="335"/>
      <c r="UV1" s="335"/>
      <c r="UW1" s="335"/>
      <c r="UX1" s="335"/>
      <c r="UY1" s="335"/>
      <c r="UZ1" s="336"/>
      <c r="VB1" s="337">
        <v>45047</v>
      </c>
      <c r="VC1" s="335"/>
      <c r="VD1" s="335"/>
      <c r="VE1" s="335"/>
      <c r="VF1" s="335"/>
      <c r="VG1" s="335"/>
      <c r="VH1" s="335"/>
      <c r="VI1" s="336"/>
      <c r="VK1" s="337">
        <v>45078</v>
      </c>
      <c r="VL1" s="335"/>
      <c r="VM1" s="335"/>
      <c r="VN1" s="335"/>
      <c r="VO1" s="335"/>
      <c r="VP1" s="335"/>
      <c r="VQ1" s="335"/>
      <c r="VR1" s="336"/>
      <c r="VT1" s="337">
        <v>45108</v>
      </c>
      <c r="VU1" s="335"/>
      <c r="VV1" s="335"/>
      <c r="VW1" s="335"/>
      <c r="VX1" s="335"/>
      <c r="VY1" s="335"/>
      <c r="VZ1" s="335"/>
      <c r="WA1" s="336"/>
      <c r="WC1" s="337">
        <v>45139</v>
      </c>
      <c r="WD1" s="335"/>
      <c r="WE1" s="335"/>
      <c r="WF1" s="335"/>
      <c r="WG1" s="335"/>
      <c r="WH1" s="335"/>
      <c r="WI1" s="335"/>
      <c r="WJ1" s="336"/>
      <c r="WL1" s="337">
        <v>45170</v>
      </c>
      <c r="WM1" s="335"/>
      <c r="WN1" s="335"/>
      <c r="WO1" s="335"/>
      <c r="WP1" s="335"/>
      <c r="WQ1" s="335"/>
      <c r="WR1" s="335"/>
      <c r="WS1" s="336"/>
      <c r="WU1" s="337">
        <v>45200</v>
      </c>
      <c r="WV1" s="335"/>
      <c r="WW1" s="335"/>
      <c r="WX1" s="335"/>
      <c r="WY1" s="335"/>
      <c r="WZ1" s="335"/>
      <c r="XA1" s="335"/>
      <c r="XB1" s="336"/>
      <c r="XD1" s="337">
        <v>45231</v>
      </c>
      <c r="XE1" s="335"/>
      <c r="XF1" s="335"/>
      <c r="XG1" s="335"/>
      <c r="XH1" s="335"/>
      <c r="XI1" s="335"/>
      <c r="XJ1" s="335"/>
      <c r="XK1" s="336"/>
      <c r="XM1" s="337">
        <v>45261</v>
      </c>
      <c r="XN1" s="335"/>
      <c r="XO1" s="335"/>
      <c r="XP1" s="335"/>
      <c r="XQ1" s="335"/>
      <c r="XR1" s="335"/>
      <c r="XS1" s="335"/>
      <c r="XT1" s="336"/>
      <c r="XV1" s="337">
        <v>45292</v>
      </c>
      <c r="XW1" s="335"/>
      <c r="XX1" s="335"/>
      <c r="XY1" s="335"/>
      <c r="XZ1" s="335"/>
      <c r="YA1" s="335"/>
      <c r="YB1" s="335"/>
      <c r="YC1" s="336"/>
      <c r="YE1" s="337">
        <v>45323</v>
      </c>
      <c r="YF1" s="335"/>
      <c r="YG1" s="335"/>
      <c r="YH1" s="335"/>
      <c r="YI1" s="335"/>
      <c r="YJ1" s="335"/>
      <c r="YK1" s="335"/>
      <c r="YL1" s="336"/>
      <c r="YN1" s="337">
        <v>45352</v>
      </c>
      <c r="YO1" s="335"/>
      <c r="YP1" s="335"/>
      <c r="YQ1" s="335"/>
      <c r="YR1" s="335"/>
      <c r="YS1" s="335"/>
      <c r="YT1" s="335"/>
      <c r="YU1" s="336"/>
      <c r="YW1" s="337">
        <v>45383</v>
      </c>
      <c r="YX1" s="335"/>
      <c r="YY1" s="335"/>
      <c r="YZ1" s="335"/>
      <c r="ZA1" s="335"/>
      <c r="ZB1" s="335"/>
      <c r="ZC1" s="335"/>
      <c r="ZD1" s="336"/>
      <c r="ZF1" s="337">
        <v>45413</v>
      </c>
      <c r="ZG1" s="335"/>
      <c r="ZH1" s="335"/>
      <c r="ZI1" s="335"/>
      <c r="ZJ1" s="335"/>
      <c r="ZK1" s="335"/>
      <c r="ZL1" s="335"/>
      <c r="ZM1" s="336"/>
      <c r="ZP1" s="337">
        <v>45444</v>
      </c>
      <c r="ZQ1" s="335"/>
      <c r="ZR1" s="335"/>
      <c r="ZS1" s="335"/>
      <c r="ZT1" s="335"/>
      <c r="ZU1" s="335"/>
      <c r="ZV1" s="335"/>
      <c r="ZW1" s="336"/>
      <c r="ZY1" s="337">
        <v>45474</v>
      </c>
      <c r="ZZ1" s="335"/>
      <c r="AAA1" s="335"/>
      <c r="AAB1" s="335"/>
      <c r="AAC1" s="335"/>
      <c r="AAD1" s="335"/>
      <c r="AAE1" s="335"/>
      <c r="AAF1" s="336"/>
      <c r="AAH1" s="337">
        <v>45505</v>
      </c>
      <c r="AAI1" s="335"/>
      <c r="AAJ1" s="335"/>
      <c r="AAK1" s="335"/>
      <c r="AAL1" s="335"/>
      <c r="AAM1" s="335"/>
      <c r="AAN1" s="335"/>
      <c r="AAO1" s="336"/>
      <c r="AAQ1" s="337">
        <v>45536</v>
      </c>
      <c r="AAR1" s="335"/>
      <c r="AAS1" s="335"/>
      <c r="AAT1" s="335"/>
      <c r="AAU1" s="335"/>
      <c r="AAV1" s="335"/>
      <c r="AAW1" s="335"/>
      <c r="AAX1" s="336"/>
      <c r="AAZ1" s="337">
        <v>45566</v>
      </c>
      <c r="ABA1" s="335"/>
      <c r="ABB1" s="335"/>
      <c r="ABC1" s="335"/>
      <c r="ABD1" s="335"/>
      <c r="ABE1" s="335"/>
      <c r="ABF1" s="335"/>
      <c r="ABG1" s="336"/>
      <c r="ABI1" s="337">
        <v>45597</v>
      </c>
      <c r="ABJ1" s="335"/>
      <c r="ABK1" s="335"/>
      <c r="ABL1" s="335"/>
      <c r="ABM1" s="335"/>
      <c r="ABN1" s="335"/>
      <c r="ABO1" s="335"/>
      <c r="ABP1" s="336"/>
      <c r="ABS1" s="337">
        <v>45627</v>
      </c>
      <c r="ABT1" s="335"/>
      <c r="ABU1" s="335"/>
      <c r="ABV1" s="335"/>
      <c r="ABW1" s="335"/>
      <c r="ABX1" s="335"/>
      <c r="ABY1" s="335"/>
      <c r="ABZ1" s="336"/>
    </row>
    <row r="2" spans="2:754" ht="270.75" thickBot="1" x14ac:dyDescent="0.3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  <c r="AAQ2" s="130" t="s">
        <v>44</v>
      </c>
      <c r="AAR2" s="131" t="s">
        <v>45</v>
      </c>
      <c r="AAS2" s="131" t="s">
        <v>46</v>
      </c>
      <c r="AAT2" s="131" t="s">
        <v>47</v>
      </c>
      <c r="AAU2" s="131" t="s">
        <v>48</v>
      </c>
      <c r="AAV2" s="132" t="s">
        <v>25</v>
      </c>
      <c r="AAW2" s="131" t="s">
        <v>43</v>
      </c>
      <c r="AAX2" s="133" t="s">
        <v>26</v>
      </c>
      <c r="AAZ2" s="130" t="s">
        <v>44</v>
      </c>
      <c r="ABA2" s="131" t="s">
        <v>45</v>
      </c>
      <c r="ABB2" s="131" t="s">
        <v>46</v>
      </c>
      <c r="ABC2" s="131" t="s">
        <v>47</v>
      </c>
      <c r="ABD2" s="131" t="s">
        <v>48</v>
      </c>
      <c r="ABE2" s="132" t="s">
        <v>25</v>
      </c>
      <c r="ABF2" s="131" t="s">
        <v>43</v>
      </c>
      <c r="ABG2" s="133" t="s">
        <v>26</v>
      </c>
      <c r="ABI2" s="130" t="s">
        <v>44</v>
      </c>
      <c r="ABJ2" s="131" t="s">
        <v>45</v>
      </c>
      <c r="ABK2" s="131" t="s">
        <v>46</v>
      </c>
      <c r="ABL2" s="131" t="s">
        <v>47</v>
      </c>
      <c r="ABM2" s="131" t="s">
        <v>48</v>
      </c>
      <c r="ABN2" s="132" t="s">
        <v>25</v>
      </c>
      <c r="ABO2" s="131" t="s">
        <v>43</v>
      </c>
      <c r="ABP2" s="133" t="s">
        <v>26</v>
      </c>
      <c r="ABS2" s="130" t="s">
        <v>44</v>
      </c>
      <c r="ABT2" s="131" t="s">
        <v>45</v>
      </c>
      <c r="ABU2" s="131" t="s">
        <v>46</v>
      </c>
      <c r="ABV2" s="131" t="s">
        <v>47</v>
      </c>
      <c r="ABW2" s="131" t="s">
        <v>48</v>
      </c>
      <c r="ABX2" s="132" t="s">
        <v>25</v>
      </c>
      <c r="ABY2" s="131" t="s">
        <v>43</v>
      </c>
      <c r="ABZ2" s="133" t="s">
        <v>26</v>
      </c>
    </row>
    <row r="3" spans="2:754" ht="15.75" thickBot="1" x14ac:dyDescent="0.3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  <c r="AAQ3" s="279">
        <v>1028</v>
      </c>
      <c r="AAR3" s="279">
        <v>1016</v>
      </c>
      <c r="AAS3" s="135">
        <f>AAQ3-AAR3</f>
        <v>12</v>
      </c>
      <c r="AAT3" s="136">
        <v>31.367999999999999</v>
      </c>
      <c r="AAU3" s="136">
        <f>AAS3*AAT3</f>
        <v>376.416</v>
      </c>
      <c r="AAV3" s="137"/>
      <c r="AAW3" s="315">
        <f>AAU3+AAU4</f>
        <v>501.88799999999998</v>
      </c>
      <c r="AAX3" s="322">
        <f>AAW3</f>
        <v>501.88799999999998</v>
      </c>
      <c r="AAZ3" s="279">
        <v>1042</v>
      </c>
      <c r="ABA3" s="279">
        <v>1028</v>
      </c>
      <c r="ABB3" s="135">
        <f>AAZ3-ABA3</f>
        <v>14</v>
      </c>
      <c r="ABC3" s="136">
        <v>31.367999999999999</v>
      </c>
      <c r="ABD3" s="136">
        <f>ABB3*ABC3</f>
        <v>439.15199999999999</v>
      </c>
      <c r="ABE3" s="137"/>
      <c r="ABF3" s="315">
        <f>ABD3+ABD4</f>
        <v>564.62400000000002</v>
      </c>
      <c r="ABG3" s="322">
        <f>ABF3</f>
        <v>564.62400000000002</v>
      </c>
      <c r="ABI3" s="279">
        <v>1052</v>
      </c>
      <c r="ABJ3" s="279">
        <v>1042</v>
      </c>
      <c r="ABK3" s="135">
        <f>ABI3-ABJ3</f>
        <v>10</v>
      </c>
      <c r="ABL3" s="136">
        <v>31.367999999999999</v>
      </c>
      <c r="ABM3" s="136">
        <f>ABK3*ABL3</f>
        <v>313.68</v>
      </c>
      <c r="ABN3" s="137"/>
      <c r="ABO3" s="315">
        <f>ABM3+ABM4</f>
        <v>470.52</v>
      </c>
      <c r="ABP3" s="322">
        <f>ABO3</f>
        <v>470.52</v>
      </c>
      <c r="ABS3" s="279">
        <v>1064</v>
      </c>
      <c r="ABT3" s="279">
        <v>1052</v>
      </c>
      <c r="ABU3" s="135">
        <f>ABS3-ABT3</f>
        <v>12</v>
      </c>
      <c r="ABV3" s="136">
        <v>31.367999999999999</v>
      </c>
      <c r="ABW3" s="136">
        <f>ABU3*ABV3</f>
        <v>376.416</v>
      </c>
      <c r="ABX3" s="137"/>
      <c r="ABY3" s="315">
        <f>ABW3+ABW4</f>
        <v>501.88799999999998</v>
      </c>
      <c r="ABZ3" s="322">
        <f>ABY3</f>
        <v>501.88799999999998</v>
      </c>
    </row>
    <row r="4" spans="2:754" x14ac:dyDescent="0.2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  <c r="AAQ4" s="280">
        <v>550</v>
      </c>
      <c r="AAR4" s="280">
        <v>546</v>
      </c>
      <c r="AAS4" s="46">
        <f>AAQ4-AAR4</f>
        <v>4</v>
      </c>
      <c r="AAT4" s="48">
        <v>31.367999999999999</v>
      </c>
      <c r="AAU4" s="48">
        <f>AAS4*AAT4</f>
        <v>125.47199999999999</v>
      </c>
      <c r="AAV4" s="49"/>
      <c r="AAW4" s="306" t="s">
        <v>118</v>
      </c>
      <c r="AAX4" s="323">
        <v>20</v>
      </c>
      <c r="AAZ4" s="280">
        <v>554</v>
      </c>
      <c r="ABA4" s="280">
        <v>550</v>
      </c>
      <c r="ABB4" s="46">
        <f>AAZ4-ABA4</f>
        <v>4</v>
      </c>
      <c r="ABC4" s="48">
        <v>31.367999999999999</v>
      </c>
      <c r="ABD4" s="48">
        <f>ABB4*ABC4</f>
        <v>125.47199999999999</v>
      </c>
      <c r="ABE4" s="49"/>
      <c r="ABF4" s="306" t="s">
        <v>118</v>
      </c>
      <c r="ABG4" s="323">
        <v>20</v>
      </c>
      <c r="ABI4" s="280">
        <v>559</v>
      </c>
      <c r="ABJ4" s="280">
        <v>554</v>
      </c>
      <c r="ABK4" s="46">
        <f>ABI4-ABJ4</f>
        <v>5</v>
      </c>
      <c r="ABL4" s="48">
        <v>31.367999999999999</v>
      </c>
      <c r="ABM4" s="48">
        <f>ABK4*ABL4</f>
        <v>156.84</v>
      </c>
      <c r="ABN4" s="49"/>
      <c r="ABO4" s="306" t="s">
        <v>118</v>
      </c>
      <c r="ABP4" s="323">
        <v>20</v>
      </c>
      <c r="ABS4" s="280">
        <v>563</v>
      </c>
      <c r="ABT4" s="280">
        <v>559</v>
      </c>
      <c r="ABU4" s="46">
        <f>ABS4-ABT4</f>
        <v>4</v>
      </c>
      <c r="ABV4" s="48">
        <v>31.367999999999999</v>
      </c>
      <c r="ABW4" s="48">
        <f>ABU4*ABV4</f>
        <v>125.47199999999999</v>
      </c>
      <c r="ABX4" s="49"/>
      <c r="ABY4" s="306" t="s">
        <v>118</v>
      </c>
      <c r="ABZ4" s="323">
        <v>20</v>
      </c>
    </row>
    <row r="5" spans="2:754" ht="30" x14ac:dyDescent="0.2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  <c r="AAQ5" s="281"/>
      <c r="AAR5" s="281"/>
      <c r="AAS5" s="46">
        <f t="shared" ref="AAS5" si="150">AAQ5-AAR5</f>
        <v>0</v>
      </c>
      <c r="AAT5" s="74"/>
      <c r="AAU5" s="48">
        <f t="shared" ref="AAU5" si="151">AAS5*AAT5</f>
        <v>0</v>
      </c>
      <c r="AAV5" s="179"/>
      <c r="AAW5" s="195">
        <v>0</v>
      </c>
      <c r="AAX5" s="319">
        <f>AAW5</f>
        <v>0</v>
      </c>
      <c r="AAZ5" s="281"/>
      <c r="ABA5" s="281"/>
      <c r="ABB5" s="46">
        <f t="shared" ref="ABB5" si="152">AAZ5-ABA5</f>
        <v>0</v>
      </c>
      <c r="ABC5" s="74"/>
      <c r="ABD5" s="48">
        <f t="shared" ref="ABD5" si="153">ABB5*ABC5</f>
        <v>0</v>
      </c>
      <c r="ABE5" s="179"/>
      <c r="ABF5" s="195">
        <v>0</v>
      </c>
      <c r="ABG5" s="319">
        <f>ABF5</f>
        <v>0</v>
      </c>
      <c r="ABI5" s="281"/>
      <c r="ABJ5" s="281"/>
      <c r="ABK5" s="46">
        <f t="shared" ref="ABK5" si="154">ABI5-ABJ5</f>
        <v>0</v>
      </c>
      <c r="ABL5" s="74"/>
      <c r="ABM5" s="48">
        <f t="shared" ref="ABM5" si="155">ABK5*ABL5</f>
        <v>0</v>
      </c>
      <c r="ABN5" s="179"/>
      <c r="ABO5" s="195">
        <v>0</v>
      </c>
      <c r="ABP5" s="319">
        <f>ABO5</f>
        <v>0</v>
      </c>
      <c r="ABS5" s="281"/>
      <c r="ABT5" s="281"/>
      <c r="ABU5" s="46">
        <f t="shared" ref="ABU5" si="156">ABS5-ABT5</f>
        <v>0</v>
      </c>
      <c r="ABV5" s="74"/>
      <c r="ABW5" s="48">
        <f t="shared" ref="ABW5" si="157">ABU5*ABV5</f>
        <v>0</v>
      </c>
      <c r="ABX5" s="179"/>
      <c r="ABY5" s="195">
        <v>0</v>
      </c>
      <c r="ABZ5" s="319">
        <f>ABY5</f>
        <v>0</v>
      </c>
    </row>
    <row r="6" spans="2:754" x14ac:dyDescent="0.2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  <c r="AAQ6" s="281"/>
      <c r="AAR6" s="281"/>
      <c r="AAS6" s="46"/>
      <c r="AAT6" s="74"/>
      <c r="AAU6" s="48"/>
      <c r="AAV6" s="179"/>
      <c r="AAW6" s="195">
        <v>0</v>
      </c>
      <c r="AAX6" s="323">
        <v>8.34</v>
      </c>
      <c r="AAZ6" s="281"/>
      <c r="ABA6" s="281"/>
      <c r="ABB6" s="46"/>
      <c r="ABC6" s="74"/>
      <c r="ABD6" s="48"/>
      <c r="ABE6" s="179"/>
      <c r="ABF6" s="195">
        <v>0</v>
      </c>
      <c r="ABG6" s="323">
        <v>8.34</v>
      </c>
      <c r="ABI6" s="281"/>
      <c r="ABJ6" s="281"/>
      <c r="ABK6" s="46"/>
      <c r="ABL6" s="74"/>
      <c r="ABM6" s="48"/>
      <c r="ABN6" s="179"/>
      <c r="ABO6" s="195">
        <v>0</v>
      </c>
      <c r="ABP6" s="323">
        <v>8.34</v>
      </c>
      <c r="ABS6" s="281"/>
      <c r="ABT6" s="281"/>
      <c r="ABU6" s="46"/>
      <c r="ABV6" s="74"/>
      <c r="ABW6" s="48"/>
      <c r="ABX6" s="179"/>
      <c r="ABY6" s="195">
        <v>0</v>
      </c>
      <c r="ABZ6" s="323">
        <v>8.34</v>
      </c>
    </row>
    <row r="7" spans="2:754" x14ac:dyDescent="0.2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58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59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60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61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62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63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64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65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66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67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68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69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70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71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72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73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74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75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76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77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78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79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80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81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82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83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84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85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86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87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188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189">AAH7-AAI7</f>
        <v>0</v>
      </c>
      <c r="AAK7" s="48"/>
      <c r="AAL7" s="311"/>
      <c r="AAM7" s="312"/>
      <c r="AAN7" s="306">
        <f>AAM7</f>
        <v>0</v>
      </c>
      <c r="AAO7" s="75"/>
      <c r="AAQ7" s="278"/>
      <c r="AAR7" s="278"/>
      <c r="AAS7" s="46">
        <f t="shared" ref="AAS7" si="190">AAQ7-AAR7</f>
        <v>0</v>
      </c>
      <c r="AAT7" s="48"/>
      <c r="AAU7" s="311"/>
      <c r="AAV7" s="312"/>
      <c r="AAW7" s="306">
        <f>AAV7</f>
        <v>0</v>
      </c>
      <c r="AAX7" s="75"/>
      <c r="AAZ7" s="278"/>
      <c r="ABA7" s="278"/>
      <c r="ABB7" s="46">
        <f t="shared" ref="ABB7" si="191">AAZ7-ABA7</f>
        <v>0</v>
      </c>
      <c r="ABC7" s="48"/>
      <c r="ABD7" s="311"/>
      <c r="ABE7" s="312"/>
      <c r="ABF7" s="306">
        <f>ABE7</f>
        <v>0</v>
      </c>
      <c r="ABG7" s="75"/>
      <c r="ABI7" s="278"/>
      <c r="ABJ7" s="278"/>
      <c r="ABK7" s="46">
        <f t="shared" ref="ABK7" si="192">ABI7-ABJ7</f>
        <v>0</v>
      </c>
      <c r="ABL7" s="48"/>
      <c r="ABM7" s="311"/>
      <c r="ABN7" s="312"/>
      <c r="ABO7" s="306">
        <f>ABN7</f>
        <v>0</v>
      </c>
      <c r="ABP7" s="75"/>
      <c r="ABS7" s="278"/>
      <c r="ABT7" s="278"/>
      <c r="ABU7" s="46">
        <f t="shared" ref="ABU7" si="193">ABS7-ABT7</f>
        <v>0</v>
      </c>
      <c r="ABV7" s="48"/>
      <c r="ABW7" s="311"/>
      <c r="ABX7" s="312"/>
      <c r="ABY7" s="306">
        <f>ABX7</f>
        <v>0</v>
      </c>
      <c r="ABZ7" s="75"/>
    </row>
    <row r="8" spans="2:754" x14ac:dyDescent="0.2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  <c r="AAQ8" s="278"/>
      <c r="AAR8" s="278"/>
      <c r="AAS8" s="46"/>
      <c r="AAT8" s="48"/>
      <c r="AAU8" s="311"/>
      <c r="AAV8" s="312"/>
      <c r="AAW8" s="307">
        <v>451.5</v>
      </c>
      <c r="AAX8" s="323">
        <v>451.5</v>
      </c>
      <c r="AAZ8" s="278"/>
      <c r="ABA8" s="278"/>
      <c r="ABB8" s="46"/>
      <c r="ABC8" s="48"/>
      <c r="ABD8" s="311"/>
      <c r="ABE8" s="312"/>
      <c r="ABF8" s="307">
        <v>451.5</v>
      </c>
      <c r="ABG8" s="323">
        <v>451.5</v>
      </c>
      <c r="ABI8" s="278"/>
      <c r="ABJ8" s="278"/>
      <c r="ABK8" s="46"/>
      <c r="ABL8" s="48"/>
      <c r="ABM8" s="311"/>
      <c r="ABN8" s="312"/>
      <c r="ABO8" s="307">
        <v>451.5</v>
      </c>
      <c r="ABP8" s="323">
        <v>451.5</v>
      </c>
      <c r="ABS8" s="278"/>
      <c r="ABT8" s="278"/>
      <c r="ABU8" s="46"/>
      <c r="ABV8" s="48"/>
      <c r="ABW8" s="311"/>
      <c r="ABX8" s="312"/>
      <c r="ABY8" s="307">
        <v>451.5</v>
      </c>
      <c r="ABZ8" s="323">
        <v>451.5</v>
      </c>
    </row>
    <row r="9" spans="2:754" x14ac:dyDescent="0.2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58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59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60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194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195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196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197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198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199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200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201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202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203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204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205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206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207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208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209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210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211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12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13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14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15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16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17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18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19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20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21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22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23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24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25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26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27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28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29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30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31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32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33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34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35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36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37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38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39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40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41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42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43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44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45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46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47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48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49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50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51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52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26">
        <f>AAJ9*AAK9</f>
        <v>1110.24</v>
      </c>
      <c r="AAM9" s="98"/>
      <c r="AAN9" s="306">
        <f>AAL11</f>
        <v>543.56000000000006</v>
      </c>
      <c r="AAO9" s="328">
        <f>AAL9</f>
        <v>1110.24</v>
      </c>
      <c r="AAQ9" s="280">
        <v>54585</v>
      </c>
      <c r="AAR9" s="280">
        <v>54307</v>
      </c>
      <c r="AAS9" s="46">
        <f>AAQ9-AAR9</f>
        <v>278</v>
      </c>
      <c r="AAT9" s="48">
        <v>4.32</v>
      </c>
      <c r="AAU9" s="326">
        <f>AAS9*AAT9</f>
        <v>1200.96</v>
      </c>
      <c r="AAV9" s="98"/>
      <c r="AAW9" s="306">
        <f>AAU11</f>
        <v>0</v>
      </c>
      <c r="AAX9" s="328">
        <f>AAU9</f>
        <v>1200.96</v>
      </c>
      <c r="AAZ9" s="280">
        <v>55050</v>
      </c>
      <c r="ABA9" s="280">
        <v>54585</v>
      </c>
      <c r="ABB9" s="46">
        <f>AAZ9-ABA9</f>
        <v>465</v>
      </c>
      <c r="ABC9" s="48">
        <v>4.32</v>
      </c>
      <c r="ABD9" s="326">
        <f>ABB9*ABC9</f>
        <v>2008.8000000000002</v>
      </c>
      <c r="ABE9" s="98"/>
      <c r="ABF9" s="306">
        <f>ABD11</f>
        <v>0</v>
      </c>
      <c r="ABG9" s="328">
        <f>ABD9</f>
        <v>2008.8000000000002</v>
      </c>
      <c r="ABH9" s="329">
        <v>1357.24</v>
      </c>
      <c r="ABI9" s="280">
        <v>55490</v>
      </c>
      <c r="ABJ9" s="280">
        <v>55050</v>
      </c>
      <c r="ABK9" s="46">
        <f>ABI9-ABJ9</f>
        <v>440</v>
      </c>
      <c r="ABL9" s="48">
        <v>4.32</v>
      </c>
      <c r="ABM9" s="326">
        <f>ABK9*ABL9</f>
        <v>1900.8000000000002</v>
      </c>
      <c r="ABN9" s="98"/>
      <c r="ABO9" s="306">
        <f>ABM11</f>
        <v>0</v>
      </c>
      <c r="ABP9" s="328">
        <f>ABM9</f>
        <v>1900.8000000000002</v>
      </c>
      <c r="ABQ9" s="329"/>
      <c r="ABR9" s="329">
        <v>1357.24</v>
      </c>
      <c r="ABS9" s="280">
        <v>56000</v>
      </c>
      <c r="ABT9" s="280">
        <v>55490</v>
      </c>
      <c r="ABU9" s="46">
        <f>ABS9-ABT9</f>
        <v>510</v>
      </c>
      <c r="ABV9" s="48">
        <v>4.32</v>
      </c>
      <c r="ABW9" s="326">
        <f>ABU9*ABV9</f>
        <v>2203.2000000000003</v>
      </c>
      <c r="ABX9" s="98"/>
      <c r="ABY9" s="306"/>
      <c r="ABZ9" s="328">
        <f>ABW9</f>
        <v>2203.2000000000003</v>
      </c>
    </row>
    <row r="10" spans="2:754" x14ac:dyDescent="0.2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58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59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60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53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54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55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56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57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58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59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60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61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62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63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64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65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66">FY10</f>
        <v>0</v>
      </c>
      <c r="GA10" s="67"/>
      <c r="GB10" s="46"/>
      <c r="GC10" s="46">
        <v>327</v>
      </c>
      <c r="GD10" s="48">
        <v>1.68</v>
      </c>
      <c r="GE10" s="48">
        <f t="shared" si="194"/>
        <v>549.36</v>
      </c>
      <c r="GF10" s="49"/>
      <c r="GG10" s="128"/>
      <c r="GH10" s="182">
        <f t="shared" ref="GH10:GH11" si="267">GG10</f>
        <v>0</v>
      </c>
      <c r="GI10" s="67"/>
      <c r="GJ10" s="46"/>
      <c r="GK10" s="46">
        <v>218</v>
      </c>
      <c r="GL10" s="48">
        <v>1.68</v>
      </c>
      <c r="GM10" s="48">
        <f t="shared" si="195"/>
        <v>366.24</v>
      </c>
      <c r="GN10" s="49"/>
      <c r="GO10" s="128"/>
      <c r="GP10" s="182">
        <f t="shared" ref="GP10:GP11" si="268">GO10</f>
        <v>0</v>
      </c>
      <c r="GQ10" s="67"/>
      <c r="GR10" s="67"/>
      <c r="GS10" s="46">
        <v>208</v>
      </c>
      <c r="GT10" s="48">
        <v>1.68</v>
      </c>
      <c r="GU10" s="48">
        <f t="shared" si="196"/>
        <v>349.44</v>
      </c>
      <c r="GV10" s="49"/>
      <c r="GW10" s="128"/>
      <c r="GX10" s="182">
        <f t="shared" ref="GX10:GX11" si="269">GW10</f>
        <v>0</v>
      </c>
      <c r="GY10" s="67"/>
      <c r="GZ10" s="67"/>
      <c r="HA10" s="46">
        <v>208</v>
      </c>
      <c r="HB10" s="48">
        <v>1.68</v>
      </c>
      <c r="HC10" s="48">
        <f t="shared" si="197"/>
        <v>349.44</v>
      </c>
      <c r="HD10" s="49"/>
      <c r="HE10" s="128"/>
      <c r="HF10" s="182">
        <f t="shared" ref="HF10:HF11" si="270">HE10</f>
        <v>0</v>
      </c>
      <c r="HG10" s="67"/>
      <c r="HH10" s="67"/>
      <c r="HI10" s="46">
        <v>255</v>
      </c>
      <c r="HJ10" s="48">
        <v>1.68</v>
      </c>
      <c r="HK10" s="48">
        <f t="shared" si="198"/>
        <v>428.4</v>
      </c>
      <c r="HL10" s="49"/>
      <c r="HM10" s="128"/>
      <c r="HN10" s="182">
        <f t="shared" ref="HN10:HN11" si="271">HM10</f>
        <v>0</v>
      </c>
      <c r="HO10" s="67"/>
      <c r="HP10" s="67"/>
      <c r="HQ10" s="46">
        <v>383</v>
      </c>
      <c r="HR10" s="48">
        <v>1.68</v>
      </c>
      <c r="HS10" s="48">
        <f t="shared" si="199"/>
        <v>643.43999999999994</v>
      </c>
      <c r="HT10" s="49"/>
      <c r="HU10" s="128"/>
      <c r="HV10" s="182">
        <f t="shared" ref="HV10:HV11" si="272">HU10</f>
        <v>0</v>
      </c>
      <c r="HW10" s="67"/>
      <c r="HX10" s="67"/>
      <c r="HY10" s="46">
        <v>442</v>
      </c>
      <c r="HZ10" s="48">
        <v>1.68</v>
      </c>
      <c r="IA10" s="48">
        <f t="shared" si="200"/>
        <v>742.56</v>
      </c>
      <c r="IB10" s="49"/>
      <c r="IC10" s="128"/>
      <c r="ID10" s="182">
        <f t="shared" ref="ID10:ID11" si="273">IC10</f>
        <v>0</v>
      </c>
      <c r="IE10" s="67"/>
      <c r="IF10" s="67"/>
      <c r="IG10" s="46">
        <v>501</v>
      </c>
      <c r="IH10" s="48">
        <v>1.68</v>
      </c>
      <c r="II10" s="48">
        <f t="shared" si="201"/>
        <v>841.68</v>
      </c>
      <c r="IJ10" s="49"/>
      <c r="IK10" s="128"/>
      <c r="IL10" s="182">
        <f t="shared" ref="IL10:IL11" si="274">IK10</f>
        <v>0</v>
      </c>
      <c r="IM10" s="67"/>
      <c r="IN10" s="67"/>
      <c r="IO10" s="46">
        <v>479</v>
      </c>
      <c r="IP10" s="48">
        <v>1.68</v>
      </c>
      <c r="IQ10" s="48">
        <f t="shared" si="202"/>
        <v>804.71999999999991</v>
      </c>
      <c r="IR10" s="49"/>
      <c r="IS10" s="128"/>
      <c r="IT10" s="182">
        <f t="shared" ref="IT10:IT11" si="275">IS10</f>
        <v>0</v>
      </c>
      <c r="IU10" s="67"/>
      <c r="IV10" s="67"/>
      <c r="IW10" s="46">
        <v>524</v>
      </c>
      <c r="IX10" s="48">
        <v>1.68</v>
      </c>
      <c r="IY10" s="48">
        <f t="shared" si="203"/>
        <v>880.31999999999994</v>
      </c>
      <c r="IZ10" s="49"/>
      <c r="JA10" s="128"/>
      <c r="JB10" s="182">
        <f t="shared" ref="JB10:JB11" si="276">JA10</f>
        <v>0</v>
      </c>
      <c r="JC10" s="67"/>
      <c r="JD10" s="67"/>
      <c r="JE10" s="46">
        <v>592</v>
      </c>
      <c r="JF10" s="48">
        <v>1.68</v>
      </c>
      <c r="JG10" s="48">
        <f t="shared" si="204"/>
        <v>994.56</v>
      </c>
      <c r="JH10" s="49"/>
      <c r="JI10" s="128"/>
      <c r="JJ10" s="231">
        <f t="shared" ref="JJ10:JJ11" si="277">JI10</f>
        <v>0</v>
      </c>
      <c r="JK10" s="67"/>
      <c r="JL10" s="67"/>
      <c r="JM10" s="46">
        <v>584</v>
      </c>
      <c r="JN10" s="48">
        <v>1.68</v>
      </c>
      <c r="JO10" s="48">
        <f t="shared" si="205"/>
        <v>981.12</v>
      </c>
      <c r="JP10" s="49"/>
      <c r="JQ10" s="128"/>
      <c r="JR10" s="231">
        <f t="shared" ref="JR10:JR11" si="278">JQ10</f>
        <v>0</v>
      </c>
      <c r="JS10" s="67"/>
      <c r="JT10" s="67"/>
      <c r="JU10" s="46">
        <v>250</v>
      </c>
      <c r="JV10" s="48">
        <v>1.68</v>
      </c>
      <c r="JW10" s="48">
        <f t="shared" si="206"/>
        <v>420</v>
      </c>
      <c r="JX10" s="49"/>
      <c r="JY10" s="128"/>
      <c r="JZ10" s="231">
        <f t="shared" ref="JZ10:JZ11" si="279">JY10</f>
        <v>0</v>
      </c>
      <c r="KA10" s="67"/>
      <c r="KB10" s="67"/>
      <c r="KC10" s="46">
        <v>257</v>
      </c>
      <c r="KD10" s="48">
        <v>1.68</v>
      </c>
      <c r="KE10" s="48">
        <f t="shared" si="207"/>
        <v>431.76</v>
      </c>
      <c r="KF10" s="49"/>
      <c r="KG10" s="128"/>
      <c r="KH10" s="231">
        <f t="shared" ref="KH10:KH11" si="280">KG10</f>
        <v>0</v>
      </c>
      <c r="KI10" s="67"/>
      <c r="KJ10" s="67"/>
      <c r="KK10" s="46">
        <v>257</v>
      </c>
      <c r="KL10" s="48">
        <v>1.68</v>
      </c>
      <c r="KM10" s="48">
        <f t="shared" si="208"/>
        <v>431.76</v>
      </c>
      <c r="KN10" s="49"/>
      <c r="KO10" s="128"/>
      <c r="KP10" s="231">
        <f t="shared" ref="KP10:KP11" si="281">KO10</f>
        <v>0</v>
      </c>
      <c r="KQ10" s="67"/>
      <c r="KR10" s="67"/>
      <c r="KS10" s="46">
        <v>203</v>
      </c>
      <c r="KT10" s="48">
        <v>1.68</v>
      </c>
      <c r="KU10" s="48">
        <f t="shared" si="209"/>
        <v>341.03999999999996</v>
      </c>
      <c r="KV10" s="49"/>
      <c r="KW10" s="128"/>
      <c r="KX10" s="231">
        <f t="shared" ref="KX10:KX11" si="282">KW10</f>
        <v>0</v>
      </c>
      <c r="KY10" s="67"/>
      <c r="KZ10" s="67"/>
      <c r="LA10" s="46">
        <v>257</v>
      </c>
      <c r="LB10" s="48">
        <v>1.68</v>
      </c>
      <c r="LC10" s="48">
        <f t="shared" si="210"/>
        <v>431.76</v>
      </c>
      <c r="LD10" s="49"/>
      <c r="LE10" s="128"/>
      <c r="LF10" s="231">
        <f t="shared" ref="LF10:LF11" si="283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284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285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286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287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288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289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290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291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292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293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294">OP10</f>
        <v>0</v>
      </c>
      <c r="OR10" s="278"/>
      <c r="OS10" s="278"/>
      <c r="OT10" s="46">
        <v>300</v>
      </c>
      <c r="OU10" s="48">
        <v>1.68</v>
      </c>
      <c r="OV10" s="48">
        <f t="shared" ref="OV10" si="295">OT10*OU10</f>
        <v>504</v>
      </c>
      <c r="OW10" s="49"/>
      <c r="OX10" s="231"/>
      <c r="OY10" s="250">
        <f t="shared" ref="OY10:OY11" si="296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23"/>
        <v>369.59999999999997</v>
      </c>
      <c r="PE10" s="49"/>
      <c r="PF10" s="231"/>
      <c r="PG10" s="250">
        <f t="shared" ref="PG10:PG11" si="297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298">PJ10*PK10</f>
        <v>443.52</v>
      </c>
      <c r="PM10" s="49"/>
      <c r="PN10" s="231"/>
      <c r="PO10" s="250">
        <f t="shared" ref="PO10:PO11" si="299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24"/>
        <v>530.88</v>
      </c>
      <c r="PU10" s="49"/>
      <c r="PV10" s="231"/>
      <c r="PW10" s="250">
        <f t="shared" ref="PW10:PW11" si="300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25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26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27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28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29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30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31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32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33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34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35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36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37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38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39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40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41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42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43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44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45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46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47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48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49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50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51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52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  <c r="AAP10" s="287">
        <f>AAL9-AAL10</f>
        <v>543.56000000000006</v>
      </c>
      <c r="AAQ10" s="278"/>
      <c r="AAR10" s="278"/>
      <c r="AAS10" s="46"/>
      <c r="AAT10" s="48"/>
      <c r="AAU10" s="300"/>
      <c r="AAV10" s="49"/>
      <c r="AAW10" s="306"/>
      <c r="AAX10" s="75"/>
      <c r="AAZ10" s="278"/>
      <c r="ABA10" s="278"/>
      <c r="ABB10" s="46"/>
      <c r="ABC10" s="48"/>
      <c r="ABD10" s="300"/>
      <c r="ABE10" s="49"/>
      <c r="ABF10" s="306"/>
      <c r="ABG10" s="75"/>
      <c r="ABH10" s="287">
        <f>ABG9-ABH9</f>
        <v>651.56000000000017</v>
      </c>
      <c r="ABI10" s="278"/>
      <c r="ABJ10" s="278"/>
      <c r="ABK10" s="46"/>
      <c r="ABL10" s="48"/>
      <c r="ABM10" s="300">
        <f>ABM9+ABH10</f>
        <v>2552.3600000000006</v>
      </c>
      <c r="ABN10" s="49"/>
      <c r="ABO10" s="306"/>
      <c r="ABP10" s="75"/>
      <c r="ABR10" s="287">
        <f>ABQ9-ABR9</f>
        <v>-1357.24</v>
      </c>
      <c r="ABS10" s="278"/>
      <c r="ABT10" s="278"/>
      <c r="ABU10" s="46"/>
      <c r="ABV10" s="48"/>
      <c r="ABW10" s="300">
        <v>2769.88</v>
      </c>
      <c r="ABX10" s="49"/>
      <c r="ABY10" s="306"/>
      <c r="ABZ10" s="75"/>
    </row>
    <row r="11" spans="2:754" x14ac:dyDescent="0.2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58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59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60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53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54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55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56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57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58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59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60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61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62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63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64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65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66"/>
        <v>0</v>
      </c>
      <c r="GA11" s="67"/>
      <c r="GB11" s="46"/>
      <c r="GC11" s="46">
        <f>GA11-GB11</f>
        <v>0</v>
      </c>
      <c r="GD11" s="48">
        <v>1.68</v>
      </c>
      <c r="GE11" s="48">
        <f t="shared" si="194"/>
        <v>0</v>
      </c>
      <c r="GF11" s="49"/>
      <c r="GG11" s="128"/>
      <c r="GH11" s="182">
        <f t="shared" si="267"/>
        <v>0</v>
      </c>
      <c r="GI11" s="67"/>
      <c r="GJ11" s="46"/>
      <c r="GK11" s="46">
        <f>GI11-GJ11</f>
        <v>0</v>
      </c>
      <c r="GL11" s="48">
        <v>1.68</v>
      </c>
      <c r="GM11" s="48">
        <f t="shared" si="195"/>
        <v>0</v>
      </c>
      <c r="GN11" s="49"/>
      <c r="GO11" s="128"/>
      <c r="GP11" s="182">
        <f t="shared" si="268"/>
        <v>0</v>
      </c>
      <c r="GQ11" s="67"/>
      <c r="GR11" s="67"/>
      <c r="GS11" s="46">
        <f>GQ11-GR11</f>
        <v>0</v>
      </c>
      <c r="GT11" s="48">
        <v>1.68</v>
      </c>
      <c r="GU11" s="48">
        <f t="shared" si="196"/>
        <v>0</v>
      </c>
      <c r="GV11" s="49"/>
      <c r="GW11" s="128"/>
      <c r="GX11" s="182">
        <f t="shared" si="269"/>
        <v>0</v>
      </c>
      <c r="GY11" s="67"/>
      <c r="GZ11" s="67"/>
      <c r="HA11" s="46">
        <f>GY11-GZ11</f>
        <v>0</v>
      </c>
      <c r="HB11" s="48">
        <v>1.68</v>
      </c>
      <c r="HC11" s="48">
        <f t="shared" si="197"/>
        <v>0</v>
      </c>
      <c r="HD11" s="49"/>
      <c r="HE11" s="128"/>
      <c r="HF11" s="182">
        <f t="shared" si="270"/>
        <v>0</v>
      </c>
      <c r="HG11" s="67"/>
      <c r="HH11" s="67"/>
      <c r="HI11" s="46">
        <f>HG11-HH11</f>
        <v>0</v>
      </c>
      <c r="HJ11" s="48">
        <v>1.68</v>
      </c>
      <c r="HK11" s="48">
        <f t="shared" si="198"/>
        <v>0</v>
      </c>
      <c r="HL11" s="49"/>
      <c r="HM11" s="128"/>
      <c r="HN11" s="182">
        <f t="shared" si="271"/>
        <v>0</v>
      </c>
      <c r="HO11" s="67"/>
      <c r="HP11" s="67"/>
      <c r="HQ11" s="46">
        <f>HO11-HP11</f>
        <v>0</v>
      </c>
      <c r="HR11" s="48">
        <v>1.68</v>
      </c>
      <c r="HS11" s="48">
        <f t="shared" si="199"/>
        <v>0</v>
      </c>
      <c r="HT11" s="49"/>
      <c r="HU11" s="128"/>
      <c r="HV11" s="182">
        <f t="shared" si="272"/>
        <v>0</v>
      </c>
      <c r="HW11" s="67"/>
      <c r="HX11" s="67"/>
      <c r="HY11" s="46">
        <f>HW11-HX11</f>
        <v>0</v>
      </c>
      <c r="HZ11" s="48">
        <v>1.68</v>
      </c>
      <c r="IA11" s="48">
        <f t="shared" si="200"/>
        <v>0</v>
      </c>
      <c r="IB11" s="49"/>
      <c r="IC11" s="128"/>
      <c r="ID11" s="182">
        <f t="shared" si="273"/>
        <v>0</v>
      </c>
      <c r="IE11" s="67"/>
      <c r="IF11" s="67"/>
      <c r="IG11" s="46">
        <f>IE11-IF11</f>
        <v>0</v>
      </c>
      <c r="IH11" s="48">
        <v>1.68</v>
      </c>
      <c r="II11" s="48">
        <f t="shared" si="201"/>
        <v>0</v>
      </c>
      <c r="IJ11" s="49"/>
      <c r="IK11" s="128"/>
      <c r="IL11" s="182">
        <f t="shared" si="274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202"/>
        <v>0</v>
      </c>
      <c r="IR11" s="49"/>
      <c r="IS11" s="128"/>
      <c r="IT11" s="182">
        <f t="shared" si="275"/>
        <v>0</v>
      </c>
      <c r="IU11" s="67"/>
      <c r="IV11" s="67"/>
      <c r="IW11" s="46">
        <f t="shared" ref="IW11:IW14" si="301">IU11-IV11</f>
        <v>0</v>
      </c>
      <c r="IX11" s="48">
        <v>1.68</v>
      </c>
      <c r="IY11" s="48">
        <f t="shared" si="203"/>
        <v>0</v>
      </c>
      <c r="IZ11" s="49"/>
      <c r="JA11" s="128"/>
      <c r="JB11" s="182">
        <f t="shared" si="276"/>
        <v>0</v>
      </c>
      <c r="JC11" s="67"/>
      <c r="JD11" s="67"/>
      <c r="JE11" s="46">
        <f t="shared" ref="JE11:JE14" si="302">JC11-JD11</f>
        <v>0</v>
      </c>
      <c r="JF11" s="48">
        <v>1.68</v>
      </c>
      <c r="JG11" s="48">
        <f t="shared" si="204"/>
        <v>0</v>
      </c>
      <c r="JH11" s="49"/>
      <c r="JI11" s="128"/>
      <c r="JJ11" s="231">
        <f t="shared" si="277"/>
        <v>0</v>
      </c>
      <c r="JK11" s="67"/>
      <c r="JL11" s="67"/>
      <c r="JM11" s="46">
        <f t="shared" ref="JM11:JM14" si="303">JK11-JL11</f>
        <v>0</v>
      </c>
      <c r="JN11" s="48">
        <v>1.68</v>
      </c>
      <c r="JO11" s="48">
        <f t="shared" si="205"/>
        <v>0</v>
      </c>
      <c r="JP11" s="49"/>
      <c r="JQ11" s="128"/>
      <c r="JR11" s="231">
        <f t="shared" si="278"/>
        <v>0</v>
      </c>
      <c r="JS11" s="67"/>
      <c r="JT11" s="67"/>
      <c r="JU11" s="46">
        <f t="shared" ref="JU11:JU14" si="304">JS11-JT11</f>
        <v>0</v>
      </c>
      <c r="JV11" s="48">
        <v>1.68</v>
      </c>
      <c r="JW11" s="48">
        <f t="shared" si="206"/>
        <v>0</v>
      </c>
      <c r="JX11" s="49"/>
      <c r="JY11" s="128"/>
      <c r="JZ11" s="231">
        <f t="shared" si="279"/>
        <v>0</v>
      </c>
      <c r="KA11" s="67"/>
      <c r="KB11" s="67"/>
      <c r="KC11" s="46">
        <f t="shared" ref="KC11:KC14" si="305">KA11-KB11</f>
        <v>0</v>
      </c>
      <c r="KD11" s="48">
        <v>1.68</v>
      </c>
      <c r="KE11" s="48">
        <f t="shared" si="207"/>
        <v>0</v>
      </c>
      <c r="KF11" s="49"/>
      <c r="KG11" s="128"/>
      <c r="KH11" s="231">
        <f t="shared" si="280"/>
        <v>0</v>
      </c>
      <c r="KI11" s="67"/>
      <c r="KJ11" s="67"/>
      <c r="KK11" s="46">
        <f t="shared" ref="KK11:KK14" si="306">KI11-KJ11</f>
        <v>0</v>
      </c>
      <c r="KL11" s="48">
        <v>1.68</v>
      </c>
      <c r="KM11" s="48">
        <f t="shared" si="208"/>
        <v>0</v>
      </c>
      <c r="KN11" s="49"/>
      <c r="KO11" s="128"/>
      <c r="KP11" s="231">
        <f t="shared" si="281"/>
        <v>0</v>
      </c>
      <c r="KQ11" s="67"/>
      <c r="KR11" s="67"/>
      <c r="KS11" s="46">
        <f t="shared" ref="KS11:KS14" si="307">KQ11-KR11</f>
        <v>0</v>
      </c>
      <c r="KT11" s="48">
        <v>1.68</v>
      </c>
      <c r="KU11" s="48">
        <f t="shared" si="209"/>
        <v>0</v>
      </c>
      <c r="KV11" s="49"/>
      <c r="KW11" s="128"/>
      <c r="KX11" s="231">
        <f t="shared" si="282"/>
        <v>0</v>
      </c>
      <c r="KY11" s="67"/>
      <c r="KZ11" s="67"/>
      <c r="LA11" s="46">
        <f t="shared" ref="LA11:LA14" si="308">KY11-KZ11</f>
        <v>0</v>
      </c>
      <c r="LB11" s="48">
        <v>1.68</v>
      </c>
      <c r="LC11" s="48">
        <f t="shared" si="210"/>
        <v>0</v>
      </c>
      <c r="LD11" s="49"/>
      <c r="LE11" s="128"/>
      <c r="LF11" s="231">
        <f t="shared" si="283"/>
        <v>0</v>
      </c>
      <c r="LG11" s="67"/>
      <c r="LH11" s="67"/>
      <c r="LI11" s="46">
        <f t="shared" ref="LI11:LI14" si="309">LG11-LH11</f>
        <v>0</v>
      </c>
      <c r="LJ11" s="48">
        <v>1.68</v>
      </c>
      <c r="LK11" s="48">
        <f t="shared" si="211"/>
        <v>0</v>
      </c>
      <c r="LL11" s="49"/>
      <c r="LM11" s="128"/>
      <c r="LN11" s="231">
        <f t="shared" si="284"/>
        <v>0</v>
      </c>
      <c r="LO11" s="67"/>
      <c r="LP11" s="67"/>
      <c r="LQ11" s="46">
        <f t="shared" ref="LQ11:LQ14" si="310">LO11-LP11</f>
        <v>0</v>
      </c>
      <c r="LR11" s="48">
        <v>1.68</v>
      </c>
      <c r="LS11" s="48">
        <f t="shared" ref="LS11:LS14" si="311">LQ11*LR11</f>
        <v>0</v>
      </c>
      <c r="LT11" s="49"/>
      <c r="LU11" s="128"/>
      <c r="LV11" s="231">
        <f t="shared" si="285"/>
        <v>0</v>
      </c>
      <c r="LW11" s="278"/>
      <c r="LX11" s="67"/>
      <c r="LY11" s="46"/>
      <c r="LZ11" s="48"/>
      <c r="MA11" s="48"/>
      <c r="MB11" s="49"/>
      <c r="MC11" s="231"/>
      <c r="MD11" s="250">
        <f t="shared" si="286"/>
        <v>0</v>
      </c>
      <c r="MF11" s="278"/>
      <c r="MG11" s="67"/>
      <c r="MH11" s="46"/>
      <c r="MI11" s="48"/>
      <c r="MJ11" s="48"/>
      <c r="MK11" s="49"/>
      <c r="ML11" s="231"/>
      <c r="MM11" s="250">
        <f t="shared" si="287"/>
        <v>0</v>
      </c>
      <c r="MN11" s="278"/>
      <c r="MO11" s="67"/>
      <c r="MP11" s="46"/>
      <c r="MQ11" s="48"/>
      <c r="MR11" s="48"/>
      <c r="MS11" s="49"/>
      <c r="MT11" s="231"/>
      <c r="MU11" s="250">
        <f t="shared" si="288"/>
        <v>0</v>
      </c>
      <c r="MV11" s="278"/>
      <c r="MW11" s="67"/>
      <c r="MX11" s="46"/>
      <c r="MY11" s="48"/>
      <c r="MZ11" s="48"/>
      <c r="NA11" s="49"/>
      <c r="NB11" s="231"/>
      <c r="NC11" s="250">
        <f t="shared" si="289"/>
        <v>0</v>
      </c>
      <c r="ND11" s="278"/>
      <c r="NE11" s="278"/>
      <c r="NF11" s="46"/>
      <c r="NG11" s="48"/>
      <c r="NH11" s="48"/>
      <c r="NI11" s="49"/>
      <c r="NJ11" s="231"/>
      <c r="NK11" s="250">
        <f t="shared" si="290"/>
        <v>0</v>
      </c>
      <c r="NL11" s="278"/>
      <c r="NM11" s="278"/>
      <c r="NN11" s="46"/>
      <c r="NO11" s="48"/>
      <c r="NP11" s="48"/>
      <c r="NQ11" s="49"/>
      <c r="NR11" s="231"/>
      <c r="NS11" s="250">
        <f t="shared" si="291"/>
        <v>0</v>
      </c>
      <c r="NT11" s="278"/>
      <c r="NU11" s="278"/>
      <c r="NV11" s="46"/>
      <c r="NW11" s="48"/>
      <c r="NX11" s="48"/>
      <c r="NY11" s="49"/>
      <c r="NZ11" s="231"/>
      <c r="OA11" s="250">
        <f t="shared" si="292"/>
        <v>0</v>
      </c>
      <c r="OB11" s="278"/>
      <c r="OC11" s="278"/>
      <c r="OD11" s="46"/>
      <c r="OE11" s="48"/>
      <c r="OF11" s="48"/>
      <c r="OG11" s="49"/>
      <c r="OH11" s="231"/>
      <c r="OI11" s="250">
        <f t="shared" si="293"/>
        <v>0</v>
      </c>
      <c r="OJ11" s="278"/>
      <c r="OK11" s="278"/>
      <c r="OL11" s="46"/>
      <c r="OM11" s="48"/>
      <c r="ON11" s="48"/>
      <c r="OO11" s="49"/>
      <c r="OP11" s="231"/>
      <c r="OQ11" s="250">
        <f t="shared" si="294"/>
        <v>0</v>
      </c>
      <c r="OR11" s="278"/>
      <c r="OS11" s="278"/>
      <c r="OT11" s="46"/>
      <c r="OU11" s="48"/>
      <c r="OV11" s="48"/>
      <c r="OW11" s="49"/>
      <c r="OX11" s="231"/>
      <c r="OY11" s="250">
        <f t="shared" si="296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297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299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300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27">
        <f>AAL9-AAL10</f>
        <v>543.56000000000006</v>
      </c>
      <c r="AAM11" s="49"/>
      <c r="AAN11" s="306"/>
      <c r="AAO11" s="75"/>
      <c r="AAQ11" s="278"/>
      <c r="AAR11" s="278"/>
      <c r="AAS11" s="286"/>
      <c r="AAT11" s="48"/>
      <c r="AAU11" s="327"/>
      <c r="AAV11" s="49"/>
      <c r="AAW11" s="306"/>
      <c r="AAX11" s="75"/>
      <c r="AAZ11" s="278"/>
      <c r="ABA11" s="278"/>
      <c r="ABB11" s="286"/>
      <c r="ABC11" s="48"/>
      <c r="ABD11" s="327"/>
      <c r="ABE11" s="49"/>
      <c r="ABF11" s="306"/>
      <c r="ABG11" s="75"/>
      <c r="ABI11" s="278"/>
      <c r="ABJ11" s="278"/>
      <c r="ABK11" s="286"/>
      <c r="ABL11" s="48"/>
      <c r="ABM11" s="327"/>
      <c r="ABN11" s="49"/>
      <c r="ABO11" s="306"/>
      <c r="ABP11" s="75"/>
      <c r="ABS11" s="278"/>
      <c r="ABT11" s="278"/>
      <c r="ABU11" s="286"/>
      <c r="ABV11" s="48"/>
      <c r="ABW11" s="327">
        <f>ABW10-ABW9</f>
        <v>566.67999999999984</v>
      </c>
      <c r="ABX11" s="49"/>
      <c r="ABY11" s="306"/>
      <c r="ABZ11" s="75"/>
    </row>
    <row r="12" spans="2:754" x14ac:dyDescent="0.2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58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59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60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194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195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196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197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198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199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200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201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202"/>
        <v>0</v>
      </c>
      <c r="IR12" s="49"/>
      <c r="IS12" s="145">
        <v>20</v>
      </c>
      <c r="IT12" s="178">
        <v>20</v>
      </c>
      <c r="IU12" s="67"/>
      <c r="IV12" s="67"/>
      <c r="IW12" s="46">
        <f t="shared" si="301"/>
        <v>0</v>
      </c>
      <c r="IX12" s="48">
        <v>1.68</v>
      </c>
      <c r="IY12" s="48">
        <f t="shared" si="203"/>
        <v>0</v>
      </c>
      <c r="IZ12" s="49"/>
      <c r="JA12" s="145">
        <v>20</v>
      </c>
      <c r="JB12" s="178">
        <v>20</v>
      </c>
      <c r="JC12" s="67"/>
      <c r="JD12" s="67"/>
      <c r="JE12" s="46">
        <f t="shared" si="302"/>
        <v>0</v>
      </c>
      <c r="JF12" s="48">
        <v>1.68</v>
      </c>
      <c r="JG12" s="48">
        <f t="shared" si="204"/>
        <v>0</v>
      </c>
      <c r="JH12" s="49"/>
      <c r="JI12" s="234">
        <v>20</v>
      </c>
      <c r="JJ12" s="231">
        <v>20</v>
      </c>
      <c r="JK12" s="67"/>
      <c r="JL12" s="67"/>
      <c r="JM12" s="46">
        <f t="shared" si="303"/>
        <v>0</v>
      </c>
      <c r="JN12" s="48">
        <v>1.68</v>
      </c>
      <c r="JO12" s="48">
        <f t="shared" si="205"/>
        <v>0</v>
      </c>
      <c r="JP12" s="49"/>
      <c r="JQ12" s="234">
        <v>20</v>
      </c>
      <c r="JR12" s="231">
        <v>20</v>
      </c>
      <c r="JS12" s="67"/>
      <c r="JT12" s="67"/>
      <c r="JU12" s="46">
        <f t="shared" si="304"/>
        <v>0</v>
      </c>
      <c r="JV12" s="48">
        <v>1.68</v>
      </c>
      <c r="JW12" s="48">
        <f t="shared" si="206"/>
        <v>0</v>
      </c>
      <c r="JX12" s="49"/>
      <c r="JY12" s="234">
        <v>20</v>
      </c>
      <c r="JZ12" s="231">
        <v>20</v>
      </c>
      <c r="KA12" s="67"/>
      <c r="KB12" s="67"/>
      <c r="KC12" s="46">
        <f t="shared" si="305"/>
        <v>0</v>
      </c>
      <c r="KD12" s="48">
        <v>1.68</v>
      </c>
      <c r="KE12" s="48">
        <f t="shared" si="207"/>
        <v>0</v>
      </c>
      <c r="KF12" s="49"/>
      <c r="KG12" s="234">
        <v>20</v>
      </c>
      <c r="KH12" s="231">
        <v>20</v>
      </c>
      <c r="KI12" s="67"/>
      <c r="KJ12" s="67"/>
      <c r="KK12" s="46">
        <f t="shared" si="306"/>
        <v>0</v>
      </c>
      <c r="KL12" s="48">
        <v>1.68</v>
      </c>
      <c r="KM12" s="48">
        <f t="shared" si="208"/>
        <v>0</v>
      </c>
      <c r="KN12" s="49"/>
      <c r="KO12" s="234">
        <v>20</v>
      </c>
      <c r="KP12" s="231">
        <v>20</v>
      </c>
      <c r="KQ12" s="67"/>
      <c r="KR12" s="67"/>
      <c r="KS12" s="46">
        <f t="shared" si="307"/>
        <v>0</v>
      </c>
      <c r="KT12" s="48">
        <v>1.68</v>
      </c>
      <c r="KU12" s="48">
        <f t="shared" si="209"/>
        <v>0</v>
      </c>
      <c r="KV12" s="49"/>
      <c r="KW12" s="234">
        <v>20</v>
      </c>
      <c r="KX12" s="231">
        <v>20</v>
      </c>
      <c r="KY12" s="67"/>
      <c r="KZ12" s="67"/>
      <c r="LA12" s="46">
        <f t="shared" si="308"/>
        <v>0</v>
      </c>
      <c r="LB12" s="48">
        <v>1.68</v>
      </c>
      <c r="LC12" s="48">
        <f t="shared" si="210"/>
        <v>0</v>
      </c>
      <c r="LD12" s="49"/>
      <c r="LE12" s="195">
        <v>20</v>
      </c>
      <c r="LF12" s="182">
        <v>20</v>
      </c>
      <c r="LG12" s="67"/>
      <c r="LH12" s="67"/>
      <c r="LI12" s="46">
        <f t="shared" si="309"/>
        <v>0</v>
      </c>
      <c r="LJ12" s="48">
        <v>1.68</v>
      </c>
      <c r="LK12" s="48">
        <f t="shared" si="211"/>
        <v>0</v>
      </c>
      <c r="LL12" s="49"/>
      <c r="LM12" s="195">
        <v>20</v>
      </c>
      <c r="LN12" s="182">
        <v>20</v>
      </c>
      <c r="LO12" s="67"/>
      <c r="LP12" s="67"/>
      <c r="LQ12" s="46">
        <f t="shared" si="310"/>
        <v>0</v>
      </c>
      <c r="LR12" s="48">
        <v>1.68</v>
      </c>
      <c r="LS12" s="48">
        <f t="shared" si="311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  <c r="AAQ12" s="278"/>
      <c r="AAR12" s="278"/>
      <c r="AAS12" s="46"/>
      <c r="AAT12" s="48"/>
      <c r="AAU12" s="48"/>
      <c r="AAV12" s="49"/>
      <c r="AAW12" s="306">
        <v>35</v>
      </c>
      <c r="AAX12" s="324">
        <f>AAW12</f>
        <v>35</v>
      </c>
      <c r="AAZ12" s="278"/>
      <c r="ABA12" s="278"/>
      <c r="ABB12" s="46"/>
      <c r="ABC12" s="48"/>
      <c r="ABD12" s="48"/>
      <c r="ABE12" s="49"/>
      <c r="ABF12" s="306">
        <v>35</v>
      </c>
      <c r="ABG12" s="324">
        <f>ABF12</f>
        <v>35</v>
      </c>
      <c r="ABI12" s="278"/>
      <c r="ABJ12" s="278"/>
      <c r="ABK12" s="46"/>
      <c r="ABL12" s="48"/>
      <c r="ABM12" s="48"/>
      <c r="ABN12" s="49"/>
      <c r="ABO12" s="306">
        <v>35</v>
      </c>
      <c r="ABP12" s="324">
        <f>ABO12</f>
        <v>35</v>
      </c>
      <c r="ABS12" s="278"/>
      <c r="ABT12" s="278"/>
      <c r="ABU12" s="46"/>
      <c r="ABV12" s="48"/>
      <c r="ABW12" s="48"/>
      <c r="ABX12" s="49"/>
      <c r="ABY12" s="306">
        <v>35</v>
      </c>
      <c r="ABZ12" s="324">
        <f>ABY12</f>
        <v>35</v>
      </c>
    </row>
    <row r="13" spans="2:754" ht="29.25" x14ac:dyDescent="0.2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58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59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60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53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194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195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196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197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198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199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200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201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202"/>
        <v>0</v>
      </c>
      <c r="IR13" s="49"/>
      <c r="IS13" s="128"/>
      <c r="IT13" s="182"/>
      <c r="IU13" s="67"/>
      <c r="IV13" s="67"/>
      <c r="IW13" s="46">
        <f t="shared" si="301"/>
        <v>0</v>
      </c>
      <c r="IX13" s="48">
        <v>1.68</v>
      </c>
      <c r="IY13" s="48">
        <f t="shared" si="203"/>
        <v>0</v>
      </c>
      <c r="IZ13" s="49"/>
      <c r="JA13" s="128"/>
      <c r="JB13" s="182"/>
      <c r="JC13" s="67"/>
      <c r="JD13" s="67"/>
      <c r="JE13" s="46">
        <f t="shared" si="302"/>
        <v>0</v>
      </c>
      <c r="JF13" s="48">
        <v>1.68</v>
      </c>
      <c r="JG13" s="48">
        <f t="shared" si="204"/>
        <v>0</v>
      </c>
      <c r="JH13" s="49"/>
      <c r="JI13" s="236"/>
      <c r="JJ13" s="231"/>
      <c r="JK13" s="67"/>
      <c r="JL13" s="67"/>
      <c r="JM13" s="46">
        <f t="shared" si="303"/>
        <v>0</v>
      </c>
      <c r="JN13" s="48">
        <v>1.68</v>
      </c>
      <c r="JO13" s="48">
        <f t="shared" si="205"/>
        <v>0</v>
      </c>
      <c r="JP13" s="49"/>
      <c r="JQ13" s="236"/>
      <c r="JR13" s="231"/>
      <c r="JS13" s="67"/>
      <c r="JT13" s="67"/>
      <c r="JU13" s="46">
        <f t="shared" si="304"/>
        <v>0</v>
      </c>
      <c r="JV13" s="48">
        <v>1.68</v>
      </c>
      <c r="JW13" s="48">
        <f t="shared" si="206"/>
        <v>0</v>
      </c>
      <c r="JX13" s="49"/>
      <c r="JY13" s="236"/>
      <c r="JZ13" s="231"/>
      <c r="KA13" s="67"/>
      <c r="KB13" s="67"/>
      <c r="KC13" s="46">
        <f t="shared" si="305"/>
        <v>0</v>
      </c>
      <c r="KD13" s="48">
        <v>1.68</v>
      </c>
      <c r="KE13" s="48">
        <f t="shared" si="207"/>
        <v>0</v>
      </c>
      <c r="KF13" s="49"/>
      <c r="KG13" s="236"/>
      <c r="KH13" s="231"/>
      <c r="KI13" s="67"/>
      <c r="KJ13" s="67"/>
      <c r="KK13" s="46">
        <f t="shared" si="306"/>
        <v>0</v>
      </c>
      <c r="KL13" s="48">
        <v>1.68</v>
      </c>
      <c r="KM13" s="48">
        <f t="shared" si="208"/>
        <v>0</v>
      </c>
      <c r="KN13" s="49"/>
      <c r="KO13" s="236"/>
      <c r="KP13" s="231"/>
      <c r="KQ13" s="67"/>
      <c r="KR13" s="67"/>
      <c r="KS13" s="46">
        <f t="shared" si="307"/>
        <v>0</v>
      </c>
      <c r="KT13" s="48">
        <v>1.68</v>
      </c>
      <c r="KU13" s="48">
        <f t="shared" si="209"/>
        <v>0</v>
      </c>
      <c r="KV13" s="49"/>
      <c r="KW13" s="236"/>
      <c r="KX13" s="231"/>
      <c r="KY13" s="67"/>
      <c r="KZ13" s="67"/>
      <c r="LA13" s="46">
        <f t="shared" si="308"/>
        <v>0</v>
      </c>
      <c r="LB13" s="48">
        <v>1.68</v>
      </c>
      <c r="LC13" s="48">
        <f t="shared" si="210"/>
        <v>0</v>
      </c>
      <c r="LD13" s="49"/>
      <c r="LE13" s="236"/>
      <c r="LF13" s="231"/>
      <c r="LG13" s="67"/>
      <c r="LH13" s="67"/>
      <c r="LI13" s="46">
        <f t="shared" si="309"/>
        <v>0</v>
      </c>
      <c r="LJ13" s="48">
        <v>1.68</v>
      </c>
      <c r="LK13" s="48">
        <f t="shared" si="211"/>
        <v>0</v>
      </c>
      <c r="LL13" s="49"/>
      <c r="LM13" s="236"/>
      <c r="LN13" s="231"/>
      <c r="LO13" s="67"/>
      <c r="LP13" s="67"/>
      <c r="LQ13" s="46">
        <f t="shared" si="310"/>
        <v>0</v>
      </c>
      <c r="LR13" s="48">
        <v>1.68</v>
      </c>
      <c r="LS13" s="48">
        <f t="shared" si="311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  <c r="AAQ13" s="278"/>
      <c r="AAR13" s="278"/>
      <c r="AAS13" s="46"/>
      <c r="AAT13" s="48"/>
      <c r="AAU13" s="48"/>
      <c r="AAV13" s="49"/>
      <c r="AAW13" s="306"/>
      <c r="AAX13" s="75"/>
      <c r="AAZ13" s="278"/>
      <c r="ABA13" s="278"/>
      <c r="ABB13" s="46"/>
      <c r="ABC13" s="48"/>
      <c r="ABD13" s="48"/>
      <c r="ABE13" s="49"/>
      <c r="ABF13" s="306"/>
      <c r="ABG13" s="75"/>
      <c r="ABI13" s="278"/>
      <c r="ABJ13" s="278"/>
      <c r="ABK13" s="46"/>
      <c r="ABL13" s="48"/>
      <c r="ABM13" s="48"/>
      <c r="ABN13" s="49"/>
      <c r="ABO13" s="306"/>
      <c r="ABP13" s="75"/>
      <c r="ABS13" s="278"/>
      <c r="ABT13" s="278"/>
      <c r="ABU13" s="46"/>
      <c r="ABV13" s="48"/>
      <c r="ABW13" s="48"/>
      <c r="ABX13" s="49"/>
      <c r="ABY13" s="306"/>
      <c r="ABZ13" s="75"/>
    </row>
    <row r="14" spans="2:754" x14ac:dyDescent="0.2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58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59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60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53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12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13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14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15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16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17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194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195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196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197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198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199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200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201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202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301"/>
        <v>15</v>
      </c>
      <c r="IX14" s="48">
        <v>5.8684919999999998</v>
      </c>
      <c r="IY14" s="48">
        <f t="shared" si="203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302"/>
        <v>17</v>
      </c>
      <c r="JF14" s="48">
        <v>4.3260719999999999</v>
      </c>
      <c r="JG14" s="48">
        <f t="shared" si="204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303"/>
        <v>18</v>
      </c>
      <c r="JN14" s="48">
        <v>4.3260719999999999</v>
      </c>
      <c r="JO14" s="48">
        <f t="shared" si="205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304"/>
        <v>6</v>
      </c>
      <c r="JV14" s="48">
        <v>4.3260719999999999</v>
      </c>
      <c r="JW14" s="48">
        <f t="shared" si="206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305"/>
        <v>8</v>
      </c>
      <c r="KD14" s="48">
        <v>4.3260719999999999</v>
      </c>
      <c r="KE14" s="48">
        <f t="shared" si="207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306"/>
        <v>6</v>
      </c>
      <c r="KL14" s="48">
        <v>4.3260719999999999</v>
      </c>
      <c r="KM14" s="48">
        <f t="shared" si="208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307"/>
        <v>9</v>
      </c>
      <c r="KT14" s="48">
        <v>5.5</v>
      </c>
      <c r="KU14" s="48">
        <f t="shared" si="209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308"/>
        <v>11</v>
      </c>
      <c r="LB14" s="48">
        <v>5.5</v>
      </c>
      <c r="LC14" s="48">
        <f t="shared" si="210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309"/>
        <v>14</v>
      </c>
      <c r="LJ14" s="48">
        <v>6.7729999999999997</v>
      </c>
      <c r="LK14" s="48">
        <f t="shared" si="211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310"/>
        <v>17</v>
      </c>
      <c r="LR14" s="48">
        <v>6.7729999999999997</v>
      </c>
      <c r="LS14" s="48">
        <f t="shared" si="311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18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19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  <c r="AAQ14" s="280">
        <v>1112</v>
      </c>
      <c r="AAR14" s="280">
        <v>1112</v>
      </c>
      <c r="AAS14" s="46">
        <f>AAQ14-AAR14</f>
        <v>0</v>
      </c>
      <c r="AAT14" s="48">
        <v>7.96</v>
      </c>
      <c r="AAU14" s="48">
        <f>AAS14*AAT14</f>
        <v>0</v>
      </c>
      <c r="AAV14" s="49">
        <f>AAU14</f>
        <v>0</v>
      </c>
      <c r="AAW14" s="306">
        <f>AAV14</f>
        <v>0</v>
      </c>
      <c r="AAX14" s="324">
        <v>87.53</v>
      </c>
      <c r="AAZ14" s="280">
        <v>1132</v>
      </c>
      <c r="ABA14" s="280">
        <v>1112</v>
      </c>
      <c r="ABB14" s="46">
        <f>AAZ14-ABA14</f>
        <v>20</v>
      </c>
      <c r="ABC14" s="48">
        <v>7.96</v>
      </c>
      <c r="ABD14" s="48">
        <f>ABB14*ABC14</f>
        <v>159.19999999999999</v>
      </c>
      <c r="ABE14" s="49">
        <f>ABD14</f>
        <v>159.19999999999999</v>
      </c>
      <c r="ABF14" s="306">
        <f>ABE14</f>
        <v>159.19999999999999</v>
      </c>
      <c r="ABG14" s="324">
        <v>87.53</v>
      </c>
      <c r="ABI14" s="280">
        <v>1156</v>
      </c>
      <c r="ABJ14" s="280">
        <v>1132</v>
      </c>
      <c r="ABK14" s="46">
        <f>ABI14-ABJ14</f>
        <v>24</v>
      </c>
      <c r="ABL14" s="48">
        <v>7.96</v>
      </c>
      <c r="ABM14" s="48">
        <f>ABK14*ABL14</f>
        <v>191.04</v>
      </c>
      <c r="ABN14" s="49">
        <f>ABM14</f>
        <v>191.04</v>
      </c>
      <c r="ABO14" s="306">
        <f>ABN14</f>
        <v>191.04</v>
      </c>
      <c r="ABP14" s="324">
        <v>87.53</v>
      </c>
      <c r="ABS14" s="280">
        <v>1170</v>
      </c>
      <c r="ABT14" s="280">
        <v>1156</v>
      </c>
      <c r="ABU14" s="46">
        <f>ABS14-ABT14</f>
        <v>14</v>
      </c>
      <c r="ABV14" s="48">
        <v>7.96</v>
      </c>
      <c r="ABW14" s="48">
        <f>ABU14*ABV14</f>
        <v>111.44</v>
      </c>
      <c r="ABX14" s="49">
        <f>ABW14</f>
        <v>111.44</v>
      </c>
      <c r="ABY14" s="306">
        <f>ABX14</f>
        <v>111.44</v>
      </c>
      <c r="ABZ14" s="324">
        <v>87.53</v>
      </c>
    </row>
    <row r="15" spans="2:754" x14ac:dyDescent="0.2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  <c r="AAQ15" s="152"/>
      <c r="AAR15" s="313"/>
      <c r="AAS15" s="46"/>
      <c r="AAT15" s="48"/>
      <c r="AAU15" s="48"/>
      <c r="AAV15" s="49"/>
      <c r="AAW15" s="306">
        <v>6.67</v>
      </c>
      <c r="AAX15" s="323">
        <v>6.67</v>
      </c>
      <c r="AAZ15" s="152"/>
      <c r="ABA15" s="313"/>
      <c r="ABB15" s="46"/>
      <c r="ABC15" s="48"/>
      <c r="ABD15" s="48"/>
      <c r="ABE15" s="49"/>
      <c r="ABF15" s="306">
        <v>6.67</v>
      </c>
      <c r="ABG15" s="323">
        <v>6.67</v>
      </c>
      <c r="ABI15" s="152"/>
      <c r="ABJ15" s="313"/>
      <c r="ABK15" s="46"/>
      <c r="ABL15" s="48"/>
      <c r="ABM15" s="48"/>
      <c r="ABN15" s="49"/>
      <c r="ABO15" s="306">
        <v>6.67</v>
      </c>
      <c r="ABP15" s="323">
        <v>6.67</v>
      </c>
      <c r="ABS15" s="152"/>
      <c r="ABT15" s="313"/>
      <c r="ABU15" s="46"/>
      <c r="ABV15" s="48"/>
      <c r="ABW15" s="48"/>
      <c r="ABX15" s="49"/>
      <c r="ABY15" s="306">
        <v>6.67</v>
      </c>
      <c r="ABZ15" s="323">
        <v>6.67</v>
      </c>
    </row>
    <row r="16" spans="2:754" x14ac:dyDescent="0.2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  <c r="AAQ16" s="152"/>
      <c r="AAR16" s="313"/>
      <c r="AAS16" s="46"/>
      <c r="AAT16" s="48"/>
      <c r="AAU16" s="48"/>
      <c r="AAV16" s="49"/>
      <c r="AAW16" s="306"/>
      <c r="AAX16" s="75"/>
      <c r="AAZ16" s="152"/>
      <c r="ABA16" s="313"/>
      <c r="ABB16" s="46"/>
      <c r="ABC16" s="48"/>
      <c r="ABD16" s="48"/>
      <c r="ABE16" s="49"/>
      <c r="ABF16" s="306"/>
      <c r="ABG16" s="75"/>
      <c r="ABI16" s="152"/>
      <c r="ABJ16" s="313"/>
      <c r="ABK16" s="46"/>
      <c r="ABL16" s="48"/>
      <c r="ABM16" s="48"/>
      <c r="ABN16" s="49"/>
      <c r="ABO16" s="306"/>
      <c r="ABP16" s="75"/>
      <c r="ABS16" s="152"/>
      <c r="ABT16" s="313"/>
      <c r="ABU16" s="46"/>
      <c r="ABV16" s="48"/>
      <c r="ABW16" s="48"/>
      <c r="ABX16" s="49"/>
      <c r="ABY16" s="306"/>
      <c r="ABZ16" s="75"/>
    </row>
    <row r="17" spans="2:754" ht="15.75" thickBot="1" x14ac:dyDescent="0.3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58"/>
        <v>0</v>
      </c>
      <c r="BA17" s="69"/>
      <c r="BB17" s="69"/>
      <c r="BC17" s="70"/>
      <c r="BD17" s="71"/>
      <c r="BE17" s="71"/>
      <c r="BF17" s="72"/>
      <c r="BG17" s="102"/>
      <c r="BH17" s="99">
        <f t="shared" si="159"/>
        <v>0</v>
      </c>
      <c r="BI17" s="69"/>
      <c r="BJ17" s="69"/>
      <c r="BK17" s="70"/>
      <c r="BL17" s="71"/>
      <c r="BM17" s="71"/>
      <c r="BN17" s="72"/>
      <c r="BO17" s="102"/>
      <c r="BP17" s="99">
        <f t="shared" si="160"/>
        <v>0</v>
      </c>
      <c r="BQ17" s="69"/>
      <c r="BR17" s="69"/>
      <c r="BS17" s="70"/>
      <c r="BT17" s="71"/>
      <c r="BU17" s="71"/>
      <c r="BV17" s="72"/>
      <c r="BW17" s="102"/>
      <c r="BX17" s="99">
        <f t="shared" si="253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  <c r="AAQ17" s="69"/>
      <c r="AAR17" s="70"/>
      <c r="AAS17" s="70"/>
      <c r="AAT17" s="71"/>
      <c r="AAU17" s="71"/>
      <c r="AAV17" s="72"/>
      <c r="AAW17" s="317"/>
      <c r="AAX17" s="318"/>
      <c r="AAZ17" s="69"/>
      <c r="ABA17" s="70"/>
      <c r="ABB17" s="70"/>
      <c r="ABC17" s="71"/>
      <c r="ABD17" s="71"/>
      <c r="ABE17" s="72"/>
      <c r="ABF17" s="317"/>
      <c r="ABG17" s="318"/>
      <c r="ABI17" s="69"/>
      <c r="ABJ17" s="70"/>
      <c r="ABK17" s="70"/>
      <c r="ABL17" s="71"/>
      <c r="ABM17" s="71"/>
      <c r="ABN17" s="72"/>
      <c r="ABO17" s="317"/>
      <c r="ABP17" s="318"/>
      <c r="ABS17" s="69"/>
      <c r="ABT17" s="70"/>
      <c r="ABU17" s="70"/>
      <c r="ABV17" s="71"/>
      <c r="ABW17" s="71"/>
      <c r="ABX17" s="72"/>
      <c r="ABY17" s="317"/>
      <c r="ABZ17" s="318"/>
    </row>
    <row r="18" spans="2:754" x14ac:dyDescent="0.2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754" x14ac:dyDescent="0.2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754" x14ac:dyDescent="0.25">
      <c r="FJ20" s="184">
        <f>FJ18+FJ19</f>
        <v>4782.152</v>
      </c>
      <c r="FQ20" t="s">
        <v>201</v>
      </c>
      <c r="FR20" t="s">
        <v>200</v>
      </c>
    </row>
    <row r="21" spans="2:754" x14ac:dyDescent="0.2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754" x14ac:dyDescent="0.2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754" x14ac:dyDescent="0.25">
      <c r="FI23" s="185" t="s">
        <v>178</v>
      </c>
      <c r="FJ23" s="186">
        <f>SUM(FJ20:FJ22)</f>
        <v>21682.152000000002</v>
      </c>
    </row>
    <row r="50" spans="4:4" x14ac:dyDescent="0.25">
      <c r="D50" s="114">
        <v>5.2679999999999998</v>
      </c>
    </row>
    <row r="51" spans="4:4" x14ac:dyDescent="0.25">
      <c r="D51" s="114">
        <v>5.82</v>
      </c>
    </row>
    <row r="52" spans="4:4" x14ac:dyDescent="0.25">
      <c r="D52">
        <f>SUM(D50:D51)</f>
        <v>11.088000000000001</v>
      </c>
    </row>
  </sheetData>
  <mergeCells count="89">
    <mergeCell ref="AAQ1:AAX1"/>
    <mergeCell ref="AAH1:AAO1"/>
    <mergeCell ref="XD1:XK1"/>
    <mergeCell ref="ZP1:ZW1"/>
    <mergeCell ref="ABI1:ABP1"/>
    <mergeCell ref="AAZ1:ABG1"/>
    <mergeCell ref="ZY1:AAF1"/>
    <mergeCell ref="ZF1:ZM1"/>
    <mergeCell ref="YN1:YU1"/>
    <mergeCell ref="WU1:XB1"/>
    <mergeCell ref="YW1:ZD1"/>
    <mergeCell ref="VT1:WA1"/>
    <mergeCell ref="WC1:WJ1"/>
    <mergeCell ref="XM1:XT1"/>
    <mergeCell ref="YE1:YL1"/>
    <mergeCell ref="WL1:WS1"/>
    <mergeCell ref="XV1:YC1"/>
    <mergeCell ref="OJ1:OQ1"/>
    <mergeCell ref="QP1:QW1"/>
    <mergeCell ref="TR1:TY1"/>
    <mergeCell ref="PH1:PO1"/>
    <mergeCell ref="QG1:QN1"/>
    <mergeCell ref="PY1:QF1"/>
    <mergeCell ref="QX1:RE1"/>
    <mergeCell ref="SQ1:SX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EU1:FB1"/>
    <mergeCell ref="CY1:DF1"/>
    <mergeCell ref="EM1:ET1"/>
    <mergeCell ref="CQ1:CX1"/>
    <mergeCell ref="EE1:EL1"/>
    <mergeCell ref="AS1:AZ1"/>
    <mergeCell ref="E1:L1"/>
    <mergeCell ref="M1:T1"/>
    <mergeCell ref="U1:AB1"/>
    <mergeCell ref="AC1:AJ1"/>
    <mergeCell ref="AK1:AR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NT1:OA1"/>
    <mergeCell ref="IM1:IT1"/>
    <mergeCell ref="HW1:ID1"/>
    <mergeCell ref="NL1:NS1"/>
    <mergeCell ref="JK1:JR1"/>
    <mergeCell ref="KI1:KP1"/>
    <mergeCell ref="JS1:JZ1"/>
    <mergeCell ref="JC1:JJ1"/>
    <mergeCell ref="ABS1:ABZ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  <mergeCell ref="VB1:VI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7" width="18.5703125" customWidth="1"/>
    <col min="8" max="8" width="9.7109375" bestFit="1" customWidth="1"/>
    <col min="9" max="9" width="9.7109375" customWidth="1"/>
    <col min="13" max="13" width="12.42578125" customWidth="1"/>
    <col min="14" max="14" width="9.5703125" bestFit="1" customWidth="1"/>
    <col min="16" max="16" width="10.285156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1" spans="1:16" x14ac:dyDescent="0.25">
      <c r="I1" s="74"/>
      <c r="J1" s="74"/>
      <c r="K1" s="74"/>
      <c r="L1" s="74"/>
      <c r="M1" s="74"/>
      <c r="N1" s="74"/>
      <c r="O1" s="74"/>
    </row>
    <row r="2" spans="1:16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25">
      <c r="B3" s="330" t="s">
        <v>2</v>
      </c>
      <c r="C3" s="331"/>
      <c r="D3" s="331"/>
      <c r="E3" s="331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2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2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.75" thickBot="1" x14ac:dyDescent="0.3">
      <c r="B6" s="332" t="s">
        <v>0</v>
      </c>
      <c r="C6" s="333"/>
      <c r="D6" s="333"/>
      <c r="E6" s="333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2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2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.75" thickBot="1" x14ac:dyDescent="0.3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2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2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2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.75" thickBot="1" x14ac:dyDescent="0.3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.75" thickBot="1" x14ac:dyDescent="0.3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.75" thickBot="1" x14ac:dyDescent="0.3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2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2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2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2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2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2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2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3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.75" thickBot="1" x14ac:dyDescent="0.3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.75" thickBot="1" x14ac:dyDescent="0.3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.75" thickBot="1" x14ac:dyDescent="0.3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2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9" sqref="T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25">
      <c r="B3" s="330" t="s">
        <v>2</v>
      </c>
      <c r="C3" s="331"/>
      <c r="D3" s="331"/>
      <c r="E3" s="339"/>
    </row>
    <row r="4" spans="1:20" x14ac:dyDescent="0.2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.75" thickBot="1" x14ac:dyDescent="0.3">
      <c r="B6" s="332" t="s">
        <v>0</v>
      </c>
      <c r="C6" s="333"/>
      <c r="D6" s="333"/>
      <c r="E6" s="340"/>
    </row>
    <row r="7" spans="1:20" x14ac:dyDescent="0.2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2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2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2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2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2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2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2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2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2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2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2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2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.75" thickBot="1" x14ac:dyDescent="0.3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.75" thickBot="1" x14ac:dyDescent="0.3">
      <c r="E21" s="41">
        <f>SUM(E7:E19)</f>
        <v>7710</v>
      </c>
      <c r="J21" s="88"/>
    </row>
    <row r="22" spans="1:15" ht="15.75" thickBot="1" x14ac:dyDescent="0.3">
      <c r="E22" s="43">
        <f>E20-E21</f>
        <v>0</v>
      </c>
    </row>
    <row r="26" spans="1:15" x14ac:dyDescent="0.25">
      <c r="J26">
        <v>2800</v>
      </c>
      <c r="M26">
        <v>2500</v>
      </c>
    </row>
    <row r="27" spans="1:15" x14ac:dyDescent="0.25">
      <c r="J27">
        <v>200</v>
      </c>
      <c r="M27">
        <v>860</v>
      </c>
    </row>
    <row r="28" spans="1:15" x14ac:dyDescent="0.25">
      <c r="J28">
        <v>200</v>
      </c>
      <c r="M28">
        <f>SUM(M26:M27)</f>
        <v>3360</v>
      </c>
    </row>
    <row r="29" spans="1:15" x14ac:dyDescent="0.25">
      <c r="J29">
        <v>200</v>
      </c>
    </row>
    <row r="30" spans="1:15" x14ac:dyDescent="0.25">
      <c r="J30">
        <v>200</v>
      </c>
    </row>
    <row r="31" spans="1:15" x14ac:dyDescent="0.2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K25" sqref="K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2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2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2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2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2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2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2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2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2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.75" thickBot="1" x14ac:dyDescent="0.3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.75" thickBot="1" x14ac:dyDescent="0.3">
      <c r="E18" s="41">
        <f>SUM(E7:E15)</f>
        <v>11075</v>
      </c>
      <c r="J18" s="88"/>
    </row>
    <row r="19" spans="5:13" ht="15.75" thickBot="1" x14ac:dyDescent="0.3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36" sqref="B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30" t="s">
        <v>2</v>
      </c>
      <c r="C3" s="331"/>
      <c r="D3" s="331"/>
      <c r="E3" s="339"/>
    </row>
    <row r="4" spans="1:13" x14ac:dyDescent="0.2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32" t="s">
        <v>0</v>
      </c>
      <c r="C6" s="333"/>
      <c r="D6" s="333"/>
      <c r="E6" s="340"/>
    </row>
    <row r="7" spans="1:13" x14ac:dyDescent="0.2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2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2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2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2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2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2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2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2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.75" thickBot="1" x14ac:dyDescent="0.3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.75" thickBot="1" x14ac:dyDescent="0.3">
      <c r="E19" s="41">
        <f>SUM(E7:E16)</f>
        <v>4800</v>
      </c>
      <c r="J19" s="88"/>
    </row>
    <row r="20" spans="1:13" ht="15.75" thickBot="1" x14ac:dyDescent="0.3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edik</cp:lastModifiedBy>
  <cp:lastPrinted>2021-01-10T07:39:40Z</cp:lastPrinted>
  <dcterms:created xsi:type="dcterms:W3CDTF">2017-04-24T06:10:44Z</dcterms:created>
  <dcterms:modified xsi:type="dcterms:W3CDTF">2025-01-09T17:42:28Z</dcterms:modified>
</cp:coreProperties>
</file>