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SE\"/>
    </mc:Choice>
  </mc:AlternateContent>
  <xr:revisionPtr revIDLastSave="0" documentId="13_ncr:1_{19723DCD-15B3-4CD8-AEFE-4F80A6C0B8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АСЧЕТЫ" sheetId="1" r:id="rId1"/>
    <sheet name="Поезда (за 20 дней)" sheetId="3" r:id="rId2"/>
    <sheet name="ЦЕНЫ СЗ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1" l="1"/>
  <c r="P34" i="1"/>
  <c r="U47" i="1"/>
  <c r="T47" i="1"/>
  <c r="P47" i="1"/>
  <c r="S47" i="1"/>
  <c r="P23" i="1"/>
  <c r="T23" i="1" s="1"/>
  <c r="P45" i="1"/>
  <c r="N30" i="1"/>
  <c r="P30" i="1" s="1"/>
  <c r="S30" i="1" s="1"/>
  <c r="N15" i="1"/>
  <c r="P15" i="1" s="1"/>
  <c r="R15" i="1" s="1"/>
  <c r="P29" i="1"/>
  <c r="S29" i="1" s="1"/>
  <c r="S34" i="1" s="1"/>
  <c r="P31" i="1"/>
  <c r="T31" i="1" s="1"/>
  <c r="P27" i="1"/>
  <c r="T27" i="1" s="1"/>
  <c r="P24" i="1"/>
  <c r="P25" i="1"/>
  <c r="P26" i="1"/>
  <c r="T26" i="1" s="1"/>
  <c r="P28" i="1"/>
  <c r="T28" i="1" s="1"/>
  <c r="P32" i="1"/>
  <c r="P14" i="1"/>
  <c r="R14" i="1" s="1"/>
  <c r="P16" i="1"/>
  <c r="T16" i="1" s="1"/>
  <c r="P17" i="1"/>
  <c r="R17" i="1" s="1"/>
  <c r="P18" i="1"/>
  <c r="T18" i="1" s="1"/>
  <c r="P19" i="1"/>
  <c r="P20" i="1"/>
  <c r="R20" i="1" s="1"/>
  <c r="P21" i="1"/>
  <c r="T21" i="1" s="1"/>
  <c r="P22" i="1"/>
  <c r="P13" i="1"/>
  <c r="T13" i="1" s="1"/>
  <c r="R34" i="1" l="1"/>
  <c r="T34" i="1"/>
  <c r="P49" i="1"/>
  <c r="S35" i="1" l="1"/>
  <c r="U34" i="1"/>
  <c r="U48" i="1" s="1"/>
</calcChain>
</file>

<file path=xl/sharedStrings.xml><?xml version="1.0" encoding="utf-8"?>
<sst xmlns="http://schemas.openxmlformats.org/spreadsheetml/2006/main" count="67" uniqueCount="56">
  <si>
    <t>Пн</t>
  </si>
  <si>
    <t>Вт</t>
  </si>
  <si>
    <t>Ср</t>
  </si>
  <si>
    <t>Чт</t>
  </si>
  <si>
    <t>Пт</t>
  </si>
  <si>
    <t>Сб</t>
  </si>
  <si>
    <t>Нд</t>
  </si>
  <si>
    <t>Расходы</t>
  </si>
  <si>
    <t>цена</t>
  </si>
  <si>
    <t>кол</t>
  </si>
  <si>
    <t>итого</t>
  </si>
  <si>
    <t>Категория номера</t>
  </si>
  <si>
    <t>Цена с 01.06.2024 – 30.06.2024 сутки/грн.</t>
  </si>
  <si>
    <t>1-местный 1-категории</t>
  </si>
  <si>
    <t>1-местный 2-категории</t>
  </si>
  <si>
    <t>2-местный 1-категории</t>
  </si>
  <si>
    <t>2-местный 2-категории</t>
  </si>
  <si>
    <t>2-комнатный Люкс 1-категории</t>
  </si>
  <si>
    <t>2-комнатный Люкс 2-категории</t>
  </si>
  <si>
    <t>2-комнатный Люкс 3-категории</t>
  </si>
  <si>
    <t>Дополнительные места для взрослых/детей</t>
  </si>
  <si>
    <t>Люкс 1-категории</t>
  </si>
  <si>
    <t>Люкс 2-категории</t>
  </si>
  <si>
    <t>Люкс 3-категории</t>
  </si>
  <si>
    <t>Путевка детская (5-12 лет)</t>
  </si>
  <si>
    <t>Такси на вокзал</t>
  </si>
  <si>
    <t>Поезд Кривой Рог-Львов</t>
  </si>
  <si>
    <t>Поезд Кривой Рог-Львов (детский)</t>
  </si>
  <si>
    <t>Расходы Львов</t>
  </si>
  <si>
    <t>Электричка Львов-Свалява</t>
  </si>
  <si>
    <t>Такси до солнечного</t>
  </si>
  <si>
    <t>Путевка завод (Я + Настя)</t>
  </si>
  <si>
    <t>Путевка СЗ (Оксана)</t>
  </si>
  <si>
    <t xml:space="preserve">Расходы </t>
  </si>
  <si>
    <t>Такси до Свалявы</t>
  </si>
  <si>
    <t>Электричка Свалява-Львов</t>
  </si>
  <si>
    <t>Поезд Львов -Кривой Рог</t>
  </si>
  <si>
    <t>Поезд Львов -Кривой Рог (детский)</t>
  </si>
  <si>
    <t>Маршрут 228П</t>
  </si>
  <si>
    <t>Маршрут 128П</t>
  </si>
  <si>
    <t>Ясiня-Кр. Ріг-Гол</t>
  </si>
  <si>
    <t>Львів -Кр. Ріг-Гол</t>
  </si>
  <si>
    <t>Маршрут 108Л</t>
  </si>
  <si>
    <t>034Л</t>
  </si>
  <si>
    <t>зарпл 22-05-2025</t>
  </si>
  <si>
    <t>зарпл 22-06-2027</t>
  </si>
  <si>
    <t>зарпл 06-06-2026</t>
  </si>
  <si>
    <t>зарпл 07-07-2026</t>
  </si>
  <si>
    <t>$</t>
  </si>
  <si>
    <t>Отпускные Я</t>
  </si>
  <si>
    <t>Отпускные Оксана</t>
  </si>
  <si>
    <t>?</t>
  </si>
  <si>
    <t>Траты до отъезда1</t>
  </si>
  <si>
    <t>Траты до отъезда2</t>
  </si>
  <si>
    <t>ВВЗЯТЬ</t>
  </si>
  <si>
    <t>сеневир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</si>
</sst>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₴_-;\-* #,##0.00\ _₴_-;_-* &quot;-&quot;??\ _₴_-;_-@_-"/>
  </numFmts>
  <fonts count="9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2" fontId="0" fillId="0" borderId="0" xfId="0" applyNumberFormat="1"/>
    <xf numFmtId="2" fontId="0" fillId="4" borderId="0" xfId="0" applyNumberFormat="1" applyFill="1"/>
    <xf numFmtId="0" fontId="0" fillId="4" borderId="0" xfId="0" applyFill="1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0" fillId="5" borderId="0" xfId="0" applyFill="1"/>
    <xf numFmtId="0" fontId="0" fillId="6" borderId="0" xfId="0" applyFill="1"/>
    <xf numFmtId="164" fontId="4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0" fontId="1" fillId="7" borderId="0" xfId="0" applyFont="1" applyFill="1"/>
    <xf numFmtId="0" fontId="0" fillId="7" borderId="0" xfId="0" applyFont="1" applyFill="1"/>
    <xf numFmtId="0" fontId="8" fillId="7" borderId="0" xfId="0" applyFont="1" applyFill="1"/>
    <xf numFmtId="0" fontId="8" fillId="3" borderId="0" xfId="0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2" fillId="0" borderId="0" xfId="0" applyFont="1"/>
    <xf numFmtId="0" fontId="6" fillId="8" borderId="0" xfId="0" applyFont="1" applyFill="1"/>
    <xf numFmtId="0" fontId="0" fillId="8" borderId="0" xfId="0" applyFill="1"/>
    <xf numFmtId="0" fontId="2" fillId="8" borderId="0" xfId="0" applyFont="1" applyFill="1"/>
    <xf numFmtId="0" fontId="0" fillId="3" borderId="0" xfId="0" applyFill="1" applyAlignment="1">
      <alignment horizontal="center"/>
    </xf>
    <xf numFmtId="0" fontId="1" fillId="6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49"/>
  <sheetViews>
    <sheetView tabSelected="1" topLeftCell="A7" workbookViewId="0">
      <selection activeCell="R27" sqref="R27"/>
    </sheetView>
  </sheetViews>
  <sheetFormatPr defaultRowHeight="15" x14ac:dyDescent="0.25"/>
  <cols>
    <col min="2" max="2" width="3.42578125" bestFit="1" customWidth="1"/>
    <col min="3" max="3" width="3" bestFit="1" customWidth="1"/>
    <col min="4" max="4" width="3.28515625" bestFit="1" customWidth="1"/>
    <col min="5" max="5" width="3" bestFit="1" customWidth="1"/>
    <col min="6" max="6" width="3.140625" bestFit="1" customWidth="1"/>
    <col min="7" max="7" width="3.28515625" bestFit="1" customWidth="1"/>
    <col min="8" max="8" width="3.42578125" bestFit="1" customWidth="1"/>
    <col min="13" max="13" width="33.140625" bestFit="1" customWidth="1"/>
    <col min="14" max="14" width="14.28515625" customWidth="1"/>
    <col min="15" max="15" width="11.85546875" customWidth="1"/>
    <col min="16" max="16" width="15.140625" customWidth="1"/>
    <col min="18" max="18" width="16.85546875" bestFit="1" customWidth="1"/>
    <col min="19" max="19" width="19.28515625" customWidth="1"/>
    <col min="20" max="20" width="19.7109375" customWidth="1"/>
    <col min="21" max="21" width="14.7109375" customWidth="1"/>
  </cols>
  <sheetData>
    <row r="2" spans="2:2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s="1" t="s">
        <v>5</v>
      </c>
      <c r="H2" s="1" t="s">
        <v>6</v>
      </c>
    </row>
    <row r="3" spans="2:20" x14ac:dyDescent="0.25">
      <c r="C3">
        <v>1</v>
      </c>
      <c r="D3">
        <v>2</v>
      </c>
      <c r="E3">
        <v>3</v>
      </c>
      <c r="F3">
        <v>4</v>
      </c>
      <c r="G3" s="1">
        <v>5</v>
      </c>
      <c r="H3" s="1">
        <v>6</v>
      </c>
    </row>
    <row r="4" spans="2:20" x14ac:dyDescent="0.25">
      <c r="B4" s="24">
        <v>7</v>
      </c>
      <c r="C4" s="18">
        <v>8</v>
      </c>
      <c r="D4" s="18">
        <v>9</v>
      </c>
      <c r="E4" s="19">
        <v>10</v>
      </c>
      <c r="F4" s="18">
        <v>11</v>
      </c>
      <c r="G4" s="17">
        <v>12</v>
      </c>
      <c r="H4" s="17">
        <v>13</v>
      </c>
    </row>
    <row r="5" spans="2:20" x14ac:dyDescent="0.25">
      <c r="B5" s="20">
        <v>14</v>
      </c>
      <c r="C5" s="20">
        <v>15</v>
      </c>
      <c r="D5" s="2">
        <v>16</v>
      </c>
      <c r="E5" s="2">
        <v>17</v>
      </c>
      <c r="F5" s="2">
        <v>18</v>
      </c>
      <c r="G5" s="3">
        <v>19</v>
      </c>
      <c r="H5" s="3">
        <v>20</v>
      </c>
    </row>
    <row r="6" spans="2:20" x14ac:dyDescent="0.25">
      <c r="B6" s="2">
        <v>21</v>
      </c>
      <c r="C6" s="25">
        <v>22</v>
      </c>
      <c r="D6" s="2">
        <v>23</v>
      </c>
      <c r="E6" s="2">
        <v>24</v>
      </c>
      <c r="F6" s="2">
        <v>25</v>
      </c>
      <c r="G6" s="3">
        <v>26</v>
      </c>
      <c r="H6" s="3">
        <v>27</v>
      </c>
    </row>
    <row r="7" spans="2:20" x14ac:dyDescent="0.25">
      <c r="B7" s="4">
        <v>28</v>
      </c>
      <c r="C7" s="4">
        <v>29</v>
      </c>
      <c r="D7" s="11">
        <v>30</v>
      </c>
      <c r="E7">
        <v>31</v>
      </c>
      <c r="F7">
        <v>1</v>
      </c>
      <c r="G7" s="1">
        <v>2</v>
      </c>
      <c r="H7" s="1">
        <v>3</v>
      </c>
    </row>
    <row r="8" spans="2:20" x14ac:dyDescent="0.25">
      <c r="B8">
        <v>4</v>
      </c>
      <c r="C8">
        <v>5</v>
      </c>
      <c r="D8">
        <v>6</v>
      </c>
      <c r="E8" s="26">
        <v>7</v>
      </c>
      <c r="F8">
        <v>8</v>
      </c>
      <c r="G8">
        <v>9</v>
      </c>
      <c r="H8">
        <v>10</v>
      </c>
    </row>
    <row r="11" spans="2:20" x14ac:dyDescent="0.25">
      <c r="M11" s="21" t="s">
        <v>7</v>
      </c>
      <c r="N11" s="21" t="s">
        <v>8</v>
      </c>
      <c r="O11" s="21" t="s">
        <v>9</v>
      </c>
      <c r="P11" s="21" t="s">
        <v>10</v>
      </c>
      <c r="R11" s="21" t="s">
        <v>52</v>
      </c>
      <c r="S11" s="21" t="s">
        <v>53</v>
      </c>
      <c r="T11" s="21" t="s">
        <v>54</v>
      </c>
    </row>
    <row r="13" spans="2:20" x14ac:dyDescent="0.25">
      <c r="M13" t="s">
        <v>25</v>
      </c>
      <c r="N13" s="8">
        <v>200</v>
      </c>
      <c r="O13">
        <v>1</v>
      </c>
      <c r="P13" s="8">
        <f>N13*O13</f>
        <v>200</v>
      </c>
      <c r="T13" s="8">
        <f>P13</f>
        <v>200</v>
      </c>
    </row>
    <row r="14" spans="2:20" x14ac:dyDescent="0.25">
      <c r="M14" t="s">
        <v>26</v>
      </c>
      <c r="N14" s="1">
        <v>480</v>
      </c>
      <c r="O14">
        <v>2</v>
      </c>
      <c r="P14" s="8">
        <f t="shared" ref="P14:P32" si="0">N14*O14</f>
        <v>960</v>
      </c>
      <c r="R14" s="8">
        <f>P14</f>
        <v>960</v>
      </c>
    </row>
    <row r="15" spans="2:20" x14ac:dyDescent="0.25">
      <c r="M15" t="s">
        <v>27</v>
      </c>
      <c r="N15" s="1">
        <f>N14*0.75</f>
        <v>360</v>
      </c>
      <c r="O15">
        <v>1</v>
      </c>
      <c r="P15" s="8">
        <f t="shared" si="0"/>
        <v>360</v>
      </c>
      <c r="R15" s="8">
        <f>P15</f>
        <v>360</v>
      </c>
    </row>
    <row r="16" spans="2:20" x14ac:dyDescent="0.25">
      <c r="M16" t="s">
        <v>28</v>
      </c>
      <c r="N16">
        <v>500</v>
      </c>
      <c r="O16">
        <v>1</v>
      </c>
      <c r="P16" s="8">
        <f t="shared" si="0"/>
        <v>500</v>
      </c>
      <c r="T16" s="8">
        <f>P16</f>
        <v>500</v>
      </c>
    </row>
    <row r="17" spans="13:20" x14ac:dyDescent="0.25">
      <c r="M17" t="s">
        <v>29</v>
      </c>
      <c r="N17" s="28">
        <v>100</v>
      </c>
      <c r="O17">
        <v>3</v>
      </c>
      <c r="P17" s="8">
        <f t="shared" si="0"/>
        <v>300</v>
      </c>
      <c r="R17" s="8">
        <f>P17</f>
        <v>300</v>
      </c>
    </row>
    <row r="18" spans="13:20" x14ac:dyDescent="0.25">
      <c r="M18" t="s">
        <v>30</v>
      </c>
      <c r="N18">
        <v>200</v>
      </c>
      <c r="O18">
        <v>1</v>
      </c>
      <c r="P18" s="8">
        <f t="shared" si="0"/>
        <v>200</v>
      </c>
      <c r="T18" s="8">
        <f>P18</f>
        <v>200</v>
      </c>
    </row>
    <row r="19" spans="13:20" x14ac:dyDescent="0.25">
      <c r="P19" s="8">
        <f t="shared" si="0"/>
        <v>0</v>
      </c>
    </row>
    <row r="20" spans="13:20" x14ac:dyDescent="0.25">
      <c r="M20" t="s">
        <v>31</v>
      </c>
      <c r="N20" s="1">
        <v>3500</v>
      </c>
      <c r="O20">
        <v>2</v>
      </c>
      <c r="P20" s="8">
        <f t="shared" si="0"/>
        <v>7000</v>
      </c>
      <c r="R20" s="8">
        <f>P20</f>
        <v>7000</v>
      </c>
    </row>
    <row r="21" spans="13:20" x14ac:dyDescent="0.25">
      <c r="M21" t="s">
        <v>32</v>
      </c>
      <c r="N21">
        <v>900</v>
      </c>
      <c r="O21">
        <v>12</v>
      </c>
      <c r="P21" s="8">
        <f t="shared" si="0"/>
        <v>10800</v>
      </c>
      <c r="T21" s="8">
        <f>P21</f>
        <v>10800</v>
      </c>
    </row>
    <row r="22" spans="13:20" x14ac:dyDescent="0.25">
      <c r="P22" s="8">
        <f t="shared" si="0"/>
        <v>0</v>
      </c>
    </row>
    <row r="23" spans="13:20" x14ac:dyDescent="0.25">
      <c r="M23" t="s">
        <v>33</v>
      </c>
      <c r="N23">
        <v>1000</v>
      </c>
      <c r="O23">
        <v>12</v>
      </c>
      <c r="P23" s="8">
        <f>N23*O23</f>
        <v>12000</v>
      </c>
      <c r="T23" s="8">
        <f>P23</f>
        <v>12000</v>
      </c>
    </row>
    <row r="24" spans="13:20" x14ac:dyDescent="0.25">
      <c r="M24" t="s">
        <v>55</v>
      </c>
      <c r="N24">
        <v>700</v>
      </c>
      <c r="O24">
        <v>3</v>
      </c>
      <c r="P24" s="8">
        <f t="shared" si="0"/>
        <v>2100</v>
      </c>
      <c r="T24" s="8">
        <f>P24</f>
        <v>2100</v>
      </c>
    </row>
    <row r="25" spans="13:20" x14ac:dyDescent="0.25">
      <c r="P25" s="8">
        <f t="shared" si="0"/>
        <v>0</v>
      </c>
    </row>
    <row r="26" spans="13:20" x14ac:dyDescent="0.25">
      <c r="M26" t="s">
        <v>34</v>
      </c>
      <c r="N26">
        <v>200</v>
      </c>
      <c r="O26">
        <v>1</v>
      </c>
      <c r="P26" s="8">
        <f t="shared" si="0"/>
        <v>200</v>
      </c>
      <c r="T26" s="8">
        <f>P26</f>
        <v>200</v>
      </c>
    </row>
    <row r="27" spans="13:20" x14ac:dyDescent="0.25">
      <c r="M27" t="s">
        <v>35</v>
      </c>
      <c r="N27" s="13">
        <v>100</v>
      </c>
      <c r="O27">
        <v>3</v>
      </c>
      <c r="P27" s="8">
        <f t="shared" ref="P27" si="1">N27*O27</f>
        <v>300</v>
      </c>
      <c r="S27" s="8"/>
      <c r="T27" s="8">
        <f t="shared" ref="T27:T28" si="2">P27</f>
        <v>300</v>
      </c>
    </row>
    <row r="28" spans="13:20" x14ac:dyDescent="0.25">
      <c r="M28" t="s">
        <v>28</v>
      </c>
      <c r="N28">
        <v>500</v>
      </c>
      <c r="O28">
        <v>1</v>
      </c>
      <c r="P28" s="8">
        <f t="shared" si="0"/>
        <v>500</v>
      </c>
      <c r="S28" s="8"/>
      <c r="T28" s="8">
        <f t="shared" si="2"/>
        <v>500</v>
      </c>
    </row>
    <row r="29" spans="13:20" x14ac:dyDescent="0.25">
      <c r="M29" t="s">
        <v>36</v>
      </c>
      <c r="N29" s="1">
        <v>480</v>
      </c>
      <c r="O29">
        <v>2</v>
      </c>
      <c r="P29" s="8">
        <f t="shared" ref="P29:P30" si="3">N29*O29</f>
        <v>960</v>
      </c>
      <c r="S29" s="8">
        <f>P29</f>
        <v>960</v>
      </c>
    </row>
    <row r="30" spans="13:20" x14ac:dyDescent="0.25">
      <c r="M30" t="s">
        <v>37</v>
      </c>
      <c r="N30" s="1">
        <f>N29*0.75</f>
        <v>360</v>
      </c>
      <c r="O30">
        <v>1</v>
      </c>
      <c r="P30" s="8">
        <f t="shared" si="3"/>
        <v>360</v>
      </c>
      <c r="S30" s="8">
        <f>P30</f>
        <v>360</v>
      </c>
    </row>
    <row r="31" spans="13:20" x14ac:dyDescent="0.25">
      <c r="M31" t="s">
        <v>25</v>
      </c>
      <c r="N31" s="8">
        <v>200</v>
      </c>
      <c r="O31">
        <v>1</v>
      </c>
      <c r="P31" s="8">
        <f>N31*O31</f>
        <v>200</v>
      </c>
      <c r="T31" s="8">
        <f>P31</f>
        <v>200</v>
      </c>
    </row>
    <row r="32" spans="13:20" x14ac:dyDescent="0.25">
      <c r="P32" s="8">
        <f t="shared" si="0"/>
        <v>0</v>
      </c>
    </row>
    <row r="34" spans="13:21" x14ac:dyDescent="0.25">
      <c r="P34" s="15">
        <f>SUM(P13:P33)</f>
        <v>36940</v>
      </c>
      <c r="R34" s="1">
        <f>SUM(R13:R33)</f>
        <v>8620</v>
      </c>
      <c r="S34" s="1">
        <f>SUM(S13:S33)</f>
        <v>1320</v>
      </c>
      <c r="T34" s="22">
        <f>SUM(T13:T33)</f>
        <v>27000</v>
      </c>
      <c r="U34" s="22">
        <f>SUM(R34:T34)</f>
        <v>36940</v>
      </c>
    </row>
    <row r="35" spans="13:21" x14ac:dyDescent="0.25">
      <c r="S35" s="22">
        <f>R34+S34</f>
        <v>9940</v>
      </c>
    </row>
    <row r="38" spans="13:21" x14ac:dyDescent="0.25">
      <c r="M38" s="13" t="s">
        <v>44</v>
      </c>
    </row>
    <row r="39" spans="13:21" x14ac:dyDescent="0.25">
      <c r="M39" s="13" t="s">
        <v>46</v>
      </c>
      <c r="S39">
        <v>5000</v>
      </c>
    </row>
    <row r="40" spans="13:21" x14ac:dyDescent="0.25">
      <c r="M40" s="12" t="s">
        <v>45</v>
      </c>
      <c r="P40" s="13">
        <v>5000</v>
      </c>
      <c r="Q40" t="s">
        <v>51</v>
      </c>
      <c r="S40">
        <v>5000</v>
      </c>
    </row>
    <row r="41" spans="13:21" x14ac:dyDescent="0.25">
      <c r="M41" s="12" t="s">
        <v>47</v>
      </c>
      <c r="P41" s="13">
        <v>5000</v>
      </c>
      <c r="Q41" t="s">
        <v>51</v>
      </c>
      <c r="T41">
        <v>5000</v>
      </c>
    </row>
    <row r="42" spans="13:21" x14ac:dyDescent="0.25">
      <c r="M42" s="12" t="s">
        <v>50</v>
      </c>
      <c r="P42" s="13">
        <v>10000</v>
      </c>
      <c r="Q42" t="s">
        <v>51</v>
      </c>
      <c r="T42">
        <v>10000</v>
      </c>
    </row>
    <row r="43" spans="13:21" x14ac:dyDescent="0.25">
      <c r="M43" s="12" t="s">
        <v>49</v>
      </c>
      <c r="P43" s="13">
        <v>15000</v>
      </c>
      <c r="Q43" t="s">
        <v>51</v>
      </c>
      <c r="T43">
        <v>15000</v>
      </c>
    </row>
    <row r="44" spans="13:21" x14ac:dyDescent="0.25">
      <c r="M44" s="12"/>
      <c r="P44" s="13"/>
    </row>
    <row r="45" spans="13:21" x14ac:dyDescent="0.25">
      <c r="M45" t="s">
        <v>48</v>
      </c>
      <c r="N45">
        <v>4100</v>
      </c>
      <c r="O45">
        <v>4</v>
      </c>
      <c r="P45" s="25">
        <f>N45*O45</f>
        <v>16400</v>
      </c>
      <c r="T45">
        <v>16400</v>
      </c>
    </row>
    <row r="46" spans="13:21" x14ac:dyDescent="0.25">
      <c r="M46" s="12"/>
      <c r="P46" s="13"/>
    </row>
    <row r="47" spans="13:21" x14ac:dyDescent="0.25">
      <c r="P47" s="16">
        <f>SUM(P37:P46)</f>
        <v>51400</v>
      </c>
      <c r="S47" s="23">
        <f>SUM(S38:S43)</f>
        <v>10000</v>
      </c>
      <c r="T47" s="23">
        <f>SUM(T38:T45)</f>
        <v>46400</v>
      </c>
      <c r="U47" s="23">
        <f>S47+T47</f>
        <v>56400</v>
      </c>
    </row>
    <row r="48" spans="13:21" x14ac:dyDescent="0.25">
      <c r="U48" s="25">
        <f>U47-U34</f>
        <v>19460</v>
      </c>
    </row>
    <row r="49" spans="16:16" x14ac:dyDescent="0.25">
      <c r="P49" s="14">
        <f>P47-P34</f>
        <v>14460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12"/>
  <sheetViews>
    <sheetView workbookViewId="0">
      <selection activeCell="I14" sqref="I14"/>
    </sheetView>
  </sheetViews>
  <sheetFormatPr defaultRowHeight="15" x14ac:dyDescent="0.25"/>
  <cols>
    <col min="1" max="1" width="28.28515625" customWidth="1"/>
    <col min="2" max="2" width="14.28515625" bestFit="1" customWidth="1"/>
  </cols>
  <sheetData>
    <row r="4" spans="1:7" x14ac:dyDescent="0.25">
      <c r="B4" t="s">
        <v>38</v>
      </c>
      <c r="D4" s="9">
        <v>0.65277777777777779</v>
      </c>
      <c r="E4" s="9">
        <v>0.51180555555555551</v>
      </c>
      <c r="G4">
        <v>473</v>
      </c>
    </row>
    <row r="5" spans="1:7" x14ac:dyDescent="0.25">
      <c r="B5" t="s">
        <v>39</v>
      </c>
      <c r="D5" s="9">
        <v>0.6875</v>
      </c>
      <c r="E5" s="9">
        <v>0.51180555555555551</v>
      </c>
      <c r="G5">
        <v>440</v>
      </c>
    </row>
    <row r="10" spans="1:7" x14ac:dyDescent="0.25">
      <c r="A10" s="10" t="s">
        <v>41</v>
      </c>
      <c r="B10" t="s">
        <v>39</v>
      </c>
      <c r="D10" s="9">
        <v>0.625</v>
      </c>
      <c r="E10" s="9">
        <v>0.42430555555555555</v>
      </c>
      <c r="G10">
        <v>473</v>
      </c>
    </row>
    <row r="11" spans="1:7" x14ac:dyDescent="0.25">
      <c r="A11" t="s">
        <v>40</v>
      </c>
      <c r="B11" t="s">
        <v>42</v>
      </c>
      <c r="D11" s="9">
        <v>0.79513888888888884</v>
      </c>
      <c r="E11" s="9">
        <v>0.4597222222222222</v>
      </c>
      <c r="G11">
        <v>473</v>
      </c>
    </row>
    <row r="12" spans="1:7" x14ac:dyDescent="0.25">
      <c r="B12" t="s">
        <v>43</v>
      </c>
      <c r="D12" s="9">
        <v>0.76874999999999993</v>
      </c>
      <c r="E12" s="9">
        <v>0.43541666666666662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0"/>
  <sheetViews>
    <sheetView workbookViewId="0">
      <selection activeCell="C13" sqref="C13"/>
    </sheetView>
  </sheetViews>
  <sheetFormatPr defaultRowHeight="15" x14ac:dyDescent="0.25"/>
  <cols>
    <col min="2" max="2" width="43" bestFit="1" customWidth="1"/>
    <col min="3" max="3" width="38.28515625" bestFit="1" customWidth="1"/>
    <col min="4" max="4" width="16.140625" customWidth="1"/>
  </cols>
  <sheetData>
    <row r="3" spans="2:4" x14ac:dyDescent="0.25">
      <c r="B3" s="4" t="s">
        <v>11</v>
      </c>
      <c r="C3" s="4" t="s">
        <v>12</v>
      </c>
      <c r="D3" s="4"/>
    </row>
    <row r="4" spans="2:4" x14ac:dyDescent="0.25">
      <c r="B4" t="s">
        <v>13</v>
      </c>
      <c r="C4" s="5">
        <v>1560</v>
      </c>
    </row>
    <row r="5" spans="2:4" x14ac:dyDescent="0.25">
      <c r="B5" t="s">
        <v>14</v>
      </c>
      <c r="C5" s="5">
        <v>1350</v>
      </c>
    </row>
    <row r="6" spans="2:4" x14ac:dyDescent="0.25">
      <c r="B6" t="s">
        <v>15</v>
      </c>
      <c r="C6" s="5">
        <v>1200</v>
      </c>
    </row>
    <row r="7" spans="2:4" x14ac:dyDescent="0.25">
      <c r="B7" t="s">
        <v>16</v>
      </c>
      <c r="C7" s="5">
        <v>1140</v>
      </c>
    </row>
    <row r="8" spans="2:4" x14ac:dyDescent="0.25">
      <c r="B8" t="s">
        <v>17</v>
      </c>
      <c r="C8" s="5">
        <v>1590</v>
      </c>
    </row>
    <row r="9" spans="2:4" x14ac:dyDescent="0.25">
      <c r="B9" s="7" t="s">
        <v>18</v>
      </c>
      <c r="C9" s="6">
        <v>1350</v>
      </c>
    </row>
    <row r="10" spans="2:4" x14ac:dyDescent="0.25">
      <c r="B10" t="s">
        <v>19</v>
      </c>
      <c r="C10" s="5">
        <v>1230</v>
      </c>
    </row>
    <row r="11" spans="2:4" x14ac:dyDescent="0.25">
      <c r="B11" s="27" t="s">
        <v>20</v>
      </c>
      <c r="C11" s="27"/>
      <c r="D11" s="27"/>
    </row>
    <row r="12" spans="2:4" x14ac:dyDescent="0.25">
      <c r="B12" t="s">
        <v>21</v>
      </c>
      <c r="C12" s="5">
        <v>1430</v>
      </c>
      <c r="D12" s="5">
        <v>810</v>
      </c>
    </row>
    <row r="13" spans="2:4" x14ac:dyDescent="0.25">
      <c r="B13" s="7" t="s">
        <v>22</v>
      </c>
      <c r="C13" s="6">
        <v>1100</v>
      </c>
      <c r="D13" s="6">
        <v>730</v>
      </c>
    </row>
    <row r="14" spans="2:4" x14ac:dyDescent="0.25">
      <c r="B14" t="s">
        <v>23</v>
      </c>
      <c r="C14" s="5">
        <v>1050</v>
      </c>
      <c r="D14" s="5">
        <v>660</v>
      </c>
    </row>
    <row r="15" spans="2:4" x14ac:dyDescent="0.25">
      <c r="B15" s="27" t="s">
        <v>24</v>
      </c>
      <c r="C15" s="27"/>
      <c r="D15" s="27"/>
    </row>
    <row r="16" spans="2:4" x14ac:dyDescent="0.25">
      <c r="B16" t="s">
        <v>15</v>
      </c>
      <c r="C16" s="5">
        <v>850</v>
      </c>
    </row>
    <row r="17" spans="2:3" x14ac:dyDescent="0.25">
      <c r="B17" t="s">
        <v>16</v>
      </c>
      <c r="C17" s="5">
        <v>770</v>
      </c>
    </row>
    <row r="18" spans="2:3" x14ac:dyDescent="0.25">
      <c r="B18" t="s">
        <v>17</v>
      </c>
      <c r="C18" s="5">
        <v>1180</v>
      </c>
    </row>
    <row r="19" spans="2:3" x14ac:dyDescent="0.25">
      <c r="B19" t="s">
        <v>18</v>
      </c>
      <c r="C19" s="5">
        <v>990</v>
      </c>
    </row>
    <row r="20" spans="2:3" x14ac:dyDescent="0.25">
      <c r="B20" t="s">
        <v>19</v>
      </c>
      <c r="C20" s="5">
        <v>880</v>
      </c>
    </row>
  </sheetData>
  <mergeCells count="2">
    <mergeCell ref="B11:D11"/>
    <mergeCell ref="B15:D1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РАСЧЕТЫ</vt:lpstr>
      <vt:lpstr>Поезда (за 20 дней)</vt:lpstr>
      <vt:lpstr>ЦЕНЫ СЗ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Levchenko, Eduard A</dc:creator>
  <cp:lastModifiedBy>Levchenko, Eduard A</cp:lastModifiedBy>
  <dcterms:created xsi:type="dcterms:W3CDTF">2025-05-21T13:13:47Z</dcterms:created>
  <dcterms:modified xsi:type="dcterms:W3CDTF">2025-06-12T13:53:05Z</dcterms:modified>
</cp:coreProperties>
</file>