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cf2095cbff62f71/_ONE/_Portfolio/TPET 004 - Access data inspector/"/>
    </mc:Choice>
  </mc:AlternateContent>
  <xr:revisionPtr revIDLastSave="0" documentId="8_{6D00A69B-71DB-4EFA-9776-BD2109D4B9AF}" xr6:coauthVersionLast="47" xr6:coauthVersionMax="47" xr10:uidLastSave="{00000000-0000-0000-0000-000000000000}"/>
  <bookViews>
    <workbookView xWindow="-120" yWindow="-120" windowWidth="29040" windowHeight="15990" xr2:uid="{96422D4C-C9D8-4CA5-9785-34F9B8FAE145}"/>
  </bookViews>
  <sheets>
    <sheet name="Readme" sheetId="4" r:id="rId1"/>
    <sheet name="Initial inputs" sheetId="1" r:id="rId2"/>
    <sheet name="Final resul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7" i="3" l="1"/>
  <c r="J67" i="3"/>
  <c r="K66" i="3"/>
  <c r="J66" i="3"/>
  <c r="K65" i="3"/>
  <c r="J65" i="3"/>
  <c r="K64" i="3"/>
  <c r="J64" i="3"/>
  <c r="K63" i="3"/>
  <c r="J63" i="3"/>
  <c r="K62" i="3"/>
  <c r="J62" i="3"/>
  <c r="K61" i="3"/>
  <c r="J61" i="3"/>
  <c r="K60" i="3"/>
  <c r="J60" i="3"/>
  <c r="K59" i="3"/>
  <c r="J59" i="3"/>
  <c r="K58" i="3"/>
  <c r="J58" i="3"/>
  <c r="K57" i="3"/>
  <c r="J57" i="3"/>
  <c r="K56" i="3"/>
  <c r="J56" i="3"/>
  <c r="K55" i="3"/>
  <c r="J55" i="3"/>
  <c r="K54" i="3"/>
  <c r="J54" i="3"/>
  <c r="K53" i="3"/>
  <c r="J53" i="3"/>
  <c r="K52" i="3"/>
  <c r="J52" i="3"/>
  <c r="K51" i="3"/>
  <c r="J51" i="3"/>
  <c r="K50" i="3"/>
  <c r="J50" i="3"/>
  <c r="K49" i="3"/>
  <c r="J49" i="3"/>
  <c r="K48" i="3"/>
  <c r="J48" i="3"/>
  <c r="K47" i="3"/>
  <c r="J47" i="3"/>
  <c r="K46" i="3"/>
  <c r="J46" i="3"/>
  <c r="K45" i="3"/>
  <c r="J45" i="3"/>
  <c r="K44" i="3"/>
  <c r="J44" i="3"/>
  <c r="K43" i="3"/>
  <c r="J43" i="3"/>
  <c r="K42" i="3"/>
  <c r="J42" i="3"/>
  <c r="K41" i="3"/>
  <c r="J41" i="3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F11" i="3"/>
  <c r="K10" i="3"/>
  <c r="J10" i="3"/>
  <c r="G10" i="3"/>
  <c r="K9" i="3"/>
  <c r="J9" i="3"/>
  <c r="G9" i="3"/>
  <c r="F9" i="3"/>
  <c r="K8" i="3"/>
  <c r="J8" i="3"/>
  <c r="G8" i="3"/>
  <c r="F8" i="3"/>
  <c r="K7" i="3"/>
  <c r="J7" i="3"/>
  <c r="G7" i="3"/>
  <c r="K6" i="3"/>
  <c r="J6" i="3"/>
  <c r="G6" i="3"/>
  <c r="K5" i="3"/>
  <c r="J5" i="3"/>
  <c r="G5" i="3"/>
  <c r="F5" i="3"/>
  <c r="K4" i="3"/>
  <c r="J4" i="3"/>
  <c r="G4" i="3"/>
  <c r="G11" i="3" s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K4" i="1"/>
  <c r="J4" i="1"/>
  <c r="F8" i="1"/>
  <c r="F9" i="1"/>
  <c r="G7" i="1"/>
  <c r="G8" i="1"/>
  <c r="G6" i="1"/>
  <c r="F5" i="1"/>
  <c r="G5" i="1"/>
  <c r="G4" i="1"/>
  <c r="G11" i="1" s="1"/>
  <c r="F11" i="1"/>
  <c r="G10" i="1"/>
  <c r="G9" i="1"/>
</calcChain>
</file>

<file path=xl/sharedStrings.xml><?xml version="1.0" encoding="utf-8"?>
<sst xmlns="http://schemas.openxmlformats.org/spreadsheetml/2006/main" count="157" uniqueCount="78">
  <si>
    <t>X</t>
  </si>
  <si>
    <t>Y</t>
  </si>
  <si>
    <t>P-01</t>
  </si>
  <si>
    <t>P-03</t>
  </si>
  <si>
    <t>P-02</t>
  </si>
  <si>
    <t>I-01</t>
  </si>
  <si>
    <t>P-04</t>
  </si>
  <si>
    <t>P-05</t>
  </si>
  <si>
    <t>P-06</t>
  </si>
  <si>
    <t>P-07</t>
  </si>
  <si>
    <t>P-08</t>
  </si>
  <si>
    <t>P-09</t>
  </si>
  <si>
    <t>P-10</t>
  </si>
  <si>
    <t>P-11</t>
  </si>
  <si>
    <t>P-12</t>
  </si>
  <si>
    <t>P-13</t>
  </si>
  <si>
    <t>P-14</t>
  </si>
  <si>
    <t>P-15</t>
  </si>
  <si>
    <t>P-16</t>
  </si>
  <si>
    <t>P-17</t>
  </si>
  <si>
    <t>P-18</t>
  </si>
  <si>
    <t>P-19</t>
  </si>
  <si>
    <t>P-20</t>
  </si>
  <si>
    <t>P-21</t>
  </si>
  <si>
    <t>P-22</t>
  </si>
  <si>
    <t>P-23</t>
  </si>
  <si>
    <t>P-24</t>
  </si>
  <si>
    <t>P-25</t>
  </si>
  <si>
    <t>P-26</t>
  </si>
  <si>
    <t>P-27</t>
  </si>
  <si>
    <t>P-28</t>
  </si>
  <si>
    <t>P-29</t>
  </si>
  <si>
    <t>P-30</t>
  </si>
  <si>
    <t>P-31</t>
  </si>
  <si>
    <t>P-32</t>
  </si>
  <si>
    <t>P-33</t>
  </si>
  <si>
    <t>P-34</t>
  </si>
  <si>
    <t>P-35</t>
  </si>
  <si>
    <t>P-36</t>
  </si>
  <si>
    <t>P-37</t>
  </si>
  <si>
    <t>P-38</t>
  </si>
  <si>
    <t>P-39</t>
  </si>
  <si>
    <t>P-40</t>
  </si>
  <si>
    <t>P-41</t>
  </si>
  <si>
    <t>P-42</t>
  </si>
  <si>
    <t>P-43</t>
  </si>
  <si>
    <t>P-44</t>
  </si>
  <si>
    <t>P-45</t>
  </si>
  <si>
    <t>P-46</t>
  </si>
  <si>
    <t>P-47</t>
  </si>
  <si>
    <t>P-48</t>
  </si>
  <si>
    <t>P-49</t>
  </si>
  <si>
    <t>P-50</t>
  </si>
  <si>
    <t>I-02</t>
  </si>
  <si>
    <t>I-03</t>
  </si>
  <si>
    <t>I-04</t>
  </si>
  <si>
    <t>I-05</t>
  </si>
  <si>
    <t>I-06</t>
  </si>
  <si>
    <t>I-07</t>
  </si>
  <si>
    <t>I-08</t>
  </si>
  <si>
    <t>I-09</t>
  </si>
  <si>
    <t>I-10</t>
  </si>
  <si>
    <t>I-11</t>
  </si>
  <si>
    <t>I-12</t>
  </si>
  <si>
    <t>I-13</t>
  </si>
  <si>
    <t>I-14</t>
  </si>
  <si>
    <t>Well</t>
  </si>
  <si>
    <t>Well list</t>
  </si>
  <si>
    <t>Results</t>
  </si>
  <si>
    <t>Boundary coordinates</t>
  </si>
  <si>
    <t>In polygon?</t>
  </si>
  <si>
    <t>Initial inputs' shows the initial state of the worksheet.</t>
  </si>
  <si>
    <t>You can change the well or polygon coordinates here.</t>
  </si>
  <si>
    <t>Polygon coordinates: $F$4:$G$11</t>
  </si>
  <si>
    <t>Wells coordinates: $C$4:$D$67</t>
  </si>
  <si>
    <t>Output results: $I$4</t>
  </si>
  <si>
    <t>Note: you don't need to type the ranges, just select them with the mouse.</t>
  </si>
  <si>
    <t>If you ran the macro 'CheckWellsInPolygon', select the following to reproduce the 'Final results'.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</si>
</sst>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0" borderId="2" xfId="1" applyFont="1" applyBorder="1" applyAlignment="1">
      <alignment wrapText="1"/>
    </xf>
    <xf numFmtId="0" fontId="2" fillId="0" borderId="0" xfId="1"/>
    <xf numFmtId="0" fontId="1" fillId="0" borderId="0" xfId="0" applyFont="1"/>
    <xf numFmtId="0" fontId="2" fillId="0" borderId="0" xfId="1" applyFill="1" applyBorder="1"/>
    <xf numFmtId="0" fontId="0" fillId="0" borderId="0" xfId="0" quotePrefix="1"/>
  </cellXfs>
  <cellStyles count="2">
    <cellStyle name="Normal" xfId="0" builtinId="0"/>
    <cellStyle name="Normal_Sheet1" xfId="1" xr:uid="{1C9DFAC8-26D4-4345-9A78-CA9C171B16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Base</a:t>
            </a:r>
            <a:r>
              <a:rPr lang="en-GB" b="1" baseline="0"/>
              <a:t> map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039DF0B-DFAE-41B6-8C53-CABA6818E18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C-4B8A-BCA9-C853F6B72E2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5D709FF-6BC2-4157-95FD-BB645670C5C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7C-4B8A-BCA9-C853F6B72E2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987BC9B-0BE8-47F8-BF35-328597CBF68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07C-4B8A-BCA9-C853F6B72E2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EEF1A74-478B-40AB-A872-86C56A3BF0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07C-4B8A-BCA9-C853F6B72E2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3A270EA-8E52-46E9-ADF8-4D35D9C744F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07C-4B8A-BCA9-C853F6B72E2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76796D1-C27A-4F5A-A2CD-94CB7AEF8C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07C-4B8A-BCA9-C853F6B72E2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1EC1BF9-AFAC-448D-894D-F276D5968E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07C-4B8A-BCA9-C853F6B72E2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EFC967A-0E29-46DF-8CF5-DDA71276772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07C-4B8A-BCA9-C853F6B72E2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6917ABF-373E-439A-81D6-F1BD228F056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07C-4B8A-BCA9-C853F6B72E2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1A719AA-4755-4E0F-82C2-FFE826779CD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07C-4B8A-BCA9-C853F6B72E2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382E4CC-03A0-4F69-B1C7-D9D2B38A701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07C-4B8A-BCA9-C853F6B72E2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F3AC0A5-05B8-4945-8593-52380347B0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07C-4B8A-BCA9-C853F6B72E2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03B5E54-1E32-431A-8C70-495B1A54E4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807C-4B8A-BCA9-C853F6B72E2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D8004E4-3683-4FB2-8003-AE46A34A0A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807C-4B8A-BCA9-C853F6B72E2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02EBB7C-BBD1-4A84-8ACE-4B3DD7E7DA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07C-4B8A-BCA9-C853F6B72E2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ED92D49-8B4A-4783-9EAD-0EE2F12E0F1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07C-4B8A-BCA9-C853F6B72E27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EE9D947-0232-4C1C-89BA-3B8D2228CF5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07C-4B8A-BCA9-C853F6B72E27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4AD93E2-2955-4007-8723-BE19114096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07C-4B8A-BCA9-C853F6B72E27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3D521A0-B78A-446E-93E6-8420D44778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07C-4B8A-BCA9-C853F6B72E27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FBC689C-3DA8-418E-A50A-4FEB3AA34C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07C-4B8A-BCA9-C853F6B72E27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3F30129-AB89-47F4-8269-3EE7D4A8A0C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07C-4B8A-BCA9-C853F6B72E27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DA6295F-DCD0-457A-A077-3F06EE21F0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07C-4B8A-BCA9-C853F6B72E27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8D18326-CE05-436D-9074-741EC65E6A8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07C-4B8A-BCA9-C853F6B72E27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281E9A7-1B81-4E14-9BE4-267108DC6D6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07C-4B8A-BCA9-C853F6B72E27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33C3F911-DD3E-4689-9ACC-0625C380F7B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07C-4B8A-BCA9-C853F6B72E27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DF3AD4F-0F26-4D69-A1B1-EC85F000FF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07C-4B8A-BCA9-C853F6B72E27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B547E5B-C93B-450B-BEF1-156E601E27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807C-4B8A-BCA9-C853F6B72E27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4CEA479-D681-4474-80A7-3F5DCF7F3C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807C-4B8A-BCA9-C853F6B72E2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CB63948-A733-42C5-9AB6-719B7C4A813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807C-4B8A-BCA9-C853F6B72E27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7A9275E3-9FA6-45F0-AEFF-49A13FE84A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807C-4B8A-BCA9-C853F6B72E2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4C886E95-18E0-4FEA-BECF-D93F885A6B7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807C-4B8A-BCA9-C853F6B72E27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F3A791C2-6DE2-46E1-915B-756264A66E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807C-4B8A-BCA9-C853F6B72E2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7DE567F-B4A4-44D2-AA8A-8BA28E4D0C4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807C-4B8A-BCA9-C853F6B72E2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93C1CBE-42F1-4F0F-BA85-B3306D40DF6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807C-4B8A-BCA9-C853F6B72E27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7EAE57B4-3D8F-4FD3-A091-74D4C5CB2B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807C-4B8A-BCA9-C853F6B72E27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7587318A-ED16-48D9-9D1E-BD27AF96C4B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807C-4B8A-BCA9-C853F6B72E27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4536631-F482-4995-8B6A-3D6BC9CD30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807C-4B8A-BCA9-C853F6B72E27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9C74305-D7C0-418D-8FED-D8921F95A0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807C-4B8A-BCA9-C853F6B72E27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D65BD42-4C39-4CBD-B0E7-12E03D1F4CC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807C-4B8A-BCA9-C853F6B72E27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1D0195E-6474-4F31-A639-BA61109FC4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807C-4B8A-BCA9-C853F6B72E2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E74E347-812B-4A8C-8096-8237D1FB26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807C-4B8A-BCA9-C853F6B72E27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08CCBD6-DB05-4191-8D06-1281CCF0E31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807C-4B8A-BCA9-C853F6B72E27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6291840-61BD-4C67-942C-DE7CCCA4A1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807C-4B8A-BCA9-C853F6B72E27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37E9E011-5983-44BB-A2C4-9EF7E75F2D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807C-4B8A-BCA9-C853F6B72E27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626CCBD3-110B-4C15-87DC-7CF7C163DD0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807C-4B8A-BCA9-C853F6B72E27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5D5F0B66-948E-41A1-A5C7-84AEF444A51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807C-4B8A-BCA9-C853F6B72E27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29250752-ED4C-4B89-8165-AB7C640716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807C-4B8A-BCA9-C853F6B72E27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F304153D-2D1C-4F35-94ED-3006D9F8175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807C-4B8A-BCA9-C853F6B72E27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8B8D72EC-0DD3-4387-AFD1-4B1EAA7C0E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807C-4B8A-BCA9-C853F6B72E27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F2ADE3A8-9425-4B7C-8C90-16F117CBD3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807C-4B8A-BCA9-C853F6B72E27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1D1887F-A3C2-490A-B041-D616F5DB80D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807C-4B8A-BCA9-C853F6B72E27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A216942A-AC23-4461-9D93-C6A2EFF3D66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807C-4B8A-BCA9-C853F6B72E27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3FEF706-9CA8-4805-AA61-A656A1DEFDD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807C-4B8A-BCA9-C853F6B72E27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A7B8AB4E-011A-4E1B-B126-5B01651F4D1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807C-4B8A-BCA9-C853F6B72E27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964AB761-E5A9-4116-9550-12AE7376BA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807C-4B8A-BCA9-C853F6B72E27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0AE7AE31-9689-4790-808C-B631CF01D8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807C-4B8A-BCA9-C853F6B72E27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E87D78B7-ACAE-40B7-8414-5D6E3947FBC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807C-4B8A-BCA9-C853F6B72E27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92ECA8C8-96BB-400D-9F99-6C1ACF24750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807C-4B8A-BCA9-C853F6B72E27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E80D43FA-4DB9-4345-A74D-C9BB68F9E5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807C-4B8A-BCA9-C853F6B72E27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7C376993-3357-43EF-9DB9-1AFE46DE87B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807C-4B8A-BCA9-C853F6B72E27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09919EBD-C73F-467B-B3CE-C8EDFD089B9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807C-4B8A-BCA9-C853F6B72E27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13E11F6-457D-4203-A876-B2E33AF7C6F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807C-4B8A-BCA9-C853F6B72E27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9AA07044-FB80-44DE-9964-30C252EAC3F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807C-4B8A-BCA9-C853F6B72E27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8FFFD939-D44A-4E7F-9857-9E428A4611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807C-4B8A-BCA9-C853F6B72E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'Initial inputs'!$C$4:$C$67</c:f>
              <c:numCache>
                <c:formatCode>General</c:formatCode>
                <c:ptCount val="64"/>
                <c:pt idx="0">
                  <c:v>1868116</c:v>
                </c:pt>
                <c:pt idx="1">
                  <c:v>1869572</c:v>
                </c:pt>
                <c:pt idx="2">
                  <c:v>1870870</c:v>
                </c:pt>
                <c:pt idx="3">
                  <c:v>1872079</c:v>
                </c:pt>
                <c:pt idx="4">
                  <c:v>1870682</c:v>
                </c:pt>
                <c:pt idx="5">
                  <c:v>1869402</c:v>
                </c:pt>
                <c:pt idx="6">
                  <c:v>1870727</c:v>
                </c:pt>
                <c:pt idx="7">
                  <c:v>1871589</c:v>
                </c:pt>
                <c:pt idx="8">
                  <c:v>1870490</c:v>
                </c:pt>
                <c:pt idx="9">
                  <c:v>1871648</c:v>
                </c:pt>
                <c:pt idx="10">
                  <c:v>1870459</c:v>
                </c:pt>
                <c:pt idx="11">
                  <c:v>1871642</c:v>
                </c:pt>
                <c:pt idx="12">
                  <c:v>1870518</c:v>
                </c:pt>
                <c:pt idx="13">
                  <c:v>1871976</c:v>
                </c:pt>
                <c:pt idx="14">
                  <c:v>1873136</c:v>
                </c:pt>
                <c:pt idx="15">
                  <c:v>1874342</c:v>
                </c:pt>
                <c:pt idx="16">
                  <c:v>1873011</c:v>
                </c:pt>
                <c:pt idx="17">
                  <c:v>1871833</c:v>
                </c:pt>
                <c:pt idx="18">
                  <c:v>1870604</c:v>
                </c:pt>
                <c:pt idx="19">
                  <c:v>1871586</c:v>
                </c:pt>
                <c:pt idx="20">
                  <c:v>1870667</c:v>
                </c:pt>
                <c:pt idx="21">
                  <c:v>1871477</c:v>
                </c:pt>
                <c:pt idx="22">
                  <c:v>1872810</c:v>
                </c:pt>
                <c:pt idx="23">
                  <c:v>1871980</c:v>
                </c:pt>
                <c:pt idx="24">
                  <c:v>1873094</c:v>
                </c:pt>
                <c:pt idx="25">
                  <c:v>1871926</c:v>
                </c:pt>
                <c:pt idx="26">
                  <c:v>1870428</c:v>
                </c:pt>
                <c:pt idx="27">
                  <c:v>1869166</c:v>
                </c:pt>
                <c:pt idx="28">
                  <c:v>1867892</c:v>
                </c:pt>
                <c:pt idx="29">
                  <c:v>1866552</c:v>
                </c:pt>
                <c:pt idx="30">
                  <c:v>1865559</c:v>
                </c:pt>
                <c:pt idx="31">
                  <c:v>1864555</c:v>
                </c:pt>
                <c:pt idx="32">
                  <c:v>1866047</c:v>
                </c:pt>
                <c:pt idx="33">
                  <c:v>1866973</c:v>
                </c:pt>
                <c:pt idx="34">
                  <c:v>1865506</c:v>
                </c:pt>
                <c:pt idx="35">
                  <c:v>1864608</c:v>
                </c:pt>
                <c:pt idx="36">
                  <c:v>1863251</c:v>
                </c:pt>
                <c:pt idx="37">
                  <c:v>1862148</c:v>
                </c:pt>
                <c:pt idx="38">
                  <c:v>1860989</c:v>
                </c:pt>
                <c:pt idx="39">
                  <c:v>1862331</c:v>
                </c:pt>
                <c:pt idx="40">
                  <c:v>1863537</c:v>
                </c:pt>
                <c:pt idx="41">
                  <c:v>1862075</c:v>
                </c:pt>
                <c:pt idx="42">
                  <c:v>1861074</c:v>
                </c:pt>
                <c:pt idx="43">
                  <c:v>1859936</c:v>
                </c:pt>
                <c:pt idx="44">
                  <c:v>1858591</c:v>
                </c:pt>
                <c:pt idx="45">
                  <c:v>1859385</c:v>
                </c:pt>
                <c:pt idx="46">
                  <c:v>1858182</c:v>
                </c:pt>
                <c:pt idx="47">
                  <c:v>1857428</c:v>
                </c:pt>
                <c:pt idx="48">
                  <c:v>1856584</c:v>
                </c:pt>
                <c:pt idx="49">
                  <c:v>1857506</c:v>
                </c:pt>
                <c:pt idx="50">
                  <c:v>1856213</c:v>
                </c:pt>
                <c:pt idx="51">
                  <c:v>1855238</c:v>
                </c:pt>
                <c:pt idx="52">
                  <c:v>1854313</c:v>
                </c:pt>
                <c:pt idx="53">
                  <c:v>1855760</c:v>
                </c:pt>
                <c:pt idx="54">
                  <c:v>1857046</c:v>
                </c:pt>
                <c:pt idx="55">
                  <c:v>1855816</c:v>
                </c:pt>
                <c:pt idx="56">
                  <c:v>1854545</c:v>
                </c:pt>
                <c:pt idx="57">
                  <c:v>1855943</c:v>
                </c:pt>
                <c:pt idx="58">
                  <c:v>1857157</c:v>
                </c:pt>
                <c:pt idx="59">
                  <c:v>1856201</c:v>
                </c:pt>
                <c:pt idx="60">
                  <c:v>1857526</c:v>
                </c:pt>
                <c:pt idx="61">
                  <c:v>1858660</c:v>
                </c:pt>
                <c:pt idx="62">
                  <c:v>1857495</c:v>
                </c:pt>
                <c:pt idx="63">
                  <c:v>1856060</c:v>
                </c:pt>
              </c:numCache>
            </c:numRef>
          </c:xVal>
          <c:yVal>
            <c:numRef>
              <c:f>'Initial inputs'!$D$4:$D$67</c:f>
              <c:numCache>
                <c:formatCode>General</c:formatCode>
                <c:ptCount val="64"/>
                <c:pt idx="0">
                  <c:v>1039667</c:v>
                </c:pt>
                <c:pt idx="1">
                  <c:v>1038908</c:v>
                </c:pt>
                <c:pt idx="2">
                  <c:v>1040235</c:v>
                </c:pt>
                <c:pt idx="3">
                  <c:v>1038981</c:v>
                </c:pt>
                <c:pt idx="4">
                  <c:v>1038036</c:v>
                </c:pt>
                <c:pt idx="5">
                  <c:v>1037146</c:v>
                </c:pt>
                <c:pt idx="6">
                  <c:v>1038431</c:v>
                </c:pt>
                <c:pt idx="7">
                  <c:v>1037066</c:v>
                </c:pt>
                <c:pt idx="8">
                  <c:v>1035671</c:v>
                </c:pt>
                <c:pt idx="9">
                  <c:v>1034588</c:v>
                </c:pt>
                <c:pt idx="10">
                  <c:v>1033682</c:v>
                </c:pt>
                <c:pt idx="11">
                  <c:v>1034965</c:v>
                </c:pt>
                <c:pt idx="12">
                  <c:v>1036121</c:v>
                </c:pt>
                <c:pt idx="13">
                  <c:v>1035200</c:v>
                </c:pt>
                <c:pt idx="14">
                  <c:v>1036247</c:v>
                </c:pt>
                <c:pt idx="15">
                  <c:v>1035096</c:v>
                </c:pt>
                <c:pt idx="16">
                  <c:v>1036475</c:v>
                </c:pt>
                <c:pt idx="17">
                  <c:v>1037837</c:v>
                </c:pt>
                <c:pt idx="18">
                  <c:v>1036790</c:v>
                </c:pt>
                <c:pt idx="19">
                  <c:v>1037773</c:v>
                </c:pt>
                <c:pt idx="20">
                  <c:v>1039121</c:v>
                </c:pt>
                <c:pt idx="21">
                  <c:v>1037975</c:v>
                </c:pt>
                <c:pt idx="22">
                  <c:v>1039099</c:v>
                </c:pt>
                <c:pt idx="23">
                  <c:v>1038070</c:v>
                </c:pt>
                <c:pt idx="24">
                  <c:v>1036655</c:v>
                </c:pt>
                <c:pt idx="25">
                  <c:v>1037757</c:v>
                </c:pt>
                <c:pt idx="26">
                  <c:v>1038966</c:v>
                </c:pt>
                <c:pt idx="27">
                  <c:v>1037899</c:v>
                </c:pt>
                <c:pt idx="28">
                  <c:v>1036904</c:v>
                </c:pt>
                <c:pt idx="29">
                  <c:v>1035855</c:v>
                </c:pt>
                <c:pt idx="30">
                  <c:v>1037072</c:v>
                </c:pt>
                <c:pt idx="31">
                  <c:v>1035788</c:v>
                </c:pt>
                <c:pt idx="32">
                  <c:v>1034607</c:v>
                </c:pt>
                <c:pt idx="33">
                  <c:v>1033388</c:v>
                </c:pt>
                <c:pt idx="34">
                  <c:v>1032572</c:v>
                </c:pt>
                <c:pt idx="35">
                  <c:v>1033631</c:v>
                </c:pt>
                <c:pt idx="36">
                  <c:v>1034935</c:v>
                </c:pt>
                <c:pt idx="37">
                  <c:v>1035791</c:v>
                </c:pt>
                <c:pt idx="38">
                  <c:v>1034936</c:v>
                </c:pt>
                <c:pt idx="39">
                  <c:v>1036000</c:v>
                </c:pt>
                <c:pt idx="40">
                  <c:v>1035133</c:v>
                </c:pt>
                <c:pt idx="41">
                  <c:v>1033738</c:v>
                </c:pt>
                <c:pt idx="42">
                  <c:v>1032744</c:v>
                </c:pt>
                <c:pt idx="43">
                  <c:v>1031743</c:v>
                </c:pt>
                <c:pt idx="44">
                  <c:v>1032587</c:v>
                </c:pt>
                <c:pt idx="45">
                  <c:v>1033810</c:v>
                </c:pt>
                <c:pt idx="46">
                  <c:v>1035270</c:v>
                </c:pt>
                <c:pt idx="47">
                  <c:v>1034046</c:v>
                </c:pt>
                <c:pt idx="48">
                  <c:v>1035408</c:v>
                </c:pt>
                <c:pt idx="49">
                  <c:v>1036785</c:v>
                </c:pt>
                <c:pt idx="50">
                  <c:v>1035697</c:v>
                </c:pt>
                <c:pt idx="51">
                  <c:v>1034670</c:v>
                </c:pt>
                <c:pt idx="52">
                  <c:v>1033560</c:v>
                </c:pt>
                <c:pt idx="53">
                  <c:v>1032143</c:v>
                </c:pt>
                <c:pt idx="54">
                  <c:v>1031012</c:v>
                </c:pt>
                <c:pt idx="55">
                  <c:v>1032135</c:v>
                </c:pt>
                <c:pt idx="56">
                  <c:v>1030741</c:v>
                </c:pt>
                <c:pt idx="57">
                  <c:v>1029920</c:v>
                </c:pt>
                <c:pt idx="58">
                  <c:v>1028712</c:v>
                </c:pt>
                <c:pt idx="59">
                  <c:v>1029647</c:v>
                </c:pt>
                <c:pt idx="60">
                  <c:v>1028761</c:v>
                </c:pt>
                <c:pt idx="61">
                  <c:v>1027329</c:v>
                </c:pt>
                <c:pt idx="62">
                  <c:v>1028739</c:v>
                </c:pt>
                <c:pt idx="63">
                  <c:v>1029965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'Initial inputs'!$B$4:$B$67</c15:f>
                <c15:dlblRangeCache>
                  <c:ptCount val="64"/>
                  <c:pt idx="0">
                    <c:v>P-01</c:v>
                  </c:pt>
                  <c:pt idx="1">
                    <c:v>P-02</c:v>
                  </c:pt>
                  <c:pt idx="2">
                    <c:v>I-01</c:v>
                  </c:pt>
                  <c:pt idx="3">
                    <c:v>P-03</c:v>
                  </c:pt>
                  <c:pt idx="4">
                    <c:v>P-04</c:v>
                  </c:pt>
                  <c:pt idx="5">
                    <c:v>P-05</c:v>
                  </c:pt>
                  <c:pt idx="6">
                    <c:v>P-06</c:v>
                  </c:pt>
                  <c:pt idx="7">
                    <c:v>P-07</c:v>
                  </c:pt>
                  <c:pt idx="8">
                    <c:v>P-08</c:v>
                  </c:pt>
                  <c:pt idx="9">
                    <c:v>P-09</c:v>
                  </c:pt>
                  <c:pt idx="10">
                    <c:v>P-10</c:v>
                  </c:pt>
                  <c:pt idx="11">
                    <c:v>P-11</c:v>
                  </c:pt>
                  <c:pt idx="12">
                    <c:v>P-12</c:v>
                  </c:pt>
                  <c:pt idx="13">
                    <c:v>P-13</c:v>
                  </c:pt>
                  <c:pt idx="14">
                    <c:v>P-14</c:v>
                  </c:pt>
                  <c:pt idx="15">
                    <c:v>P-15</c:v>
                  </c:pt>
                  <c:pt idx="16">
                    <c:v>P-16</c:v>
                  </c:pt>
                  <c:pt idx="17">
                    <c:v>P-17</c:v>
                  </c:pt>
                  <c:pt idx="18">
                    <c:v>P-18</c:v>
                  </c:pt>
                  <c:pt idx="19">
                    <c:v>P-19</c:v>
                  </c:pt>
                  <c:pt idx="20">
                    <c:v>P-20</c:v>
                  </c:pt>
                  <c:pt idx="21">
                    <c:v>P-21</c:v>
                  </c:pt>
                  <c:pt idx="22">
                    <c:v>P-22</c:v>
                  </c:pt>
                  <c:pt idx="23">
                    <c:v>P-23</c:v>
                  </c:pt>
                  <c:pt idx="24">
                    <c:v>P-24</c:v>
                  </c:pt>
                  <c:pt idx="25">
                    <c:v>P-25</c:v>
                  </c:pt>
                  <c:pt idx="26">
                    <c:v>P-26</c:v>
                  </c:pt>
                  <c:pt idx="27">
                    <c:v>P-27</c:v>
                  </c:pt>
                  <c:pt idx="28">
                    <c:v>P-28</c:v>
                  </c:pt>
                  <c:pt idx="29">
                    <c:v>P-29</c:v>
                  </c:pt>
                  <c:pt idx="30">
                    <c:v>P-30</c:v>
                  </c:pt>
                  <c:pt idx="31">
                    <c:v>P-31</c:v>
                  </c:pt>
                  <c:pt idx="32">
                    <c:v>P-32</c:v>
                  </c:pt>
                  <c:pt idx="33">
                    <c:v>P-33</c:v>
                  </c:pt>
                  <c:pt idx="34">
                    <c:v>P-34</c:v>
                  </c:pt>
                  <c:pt idx="35">
                    <c:v>P-35</c:v>
                  </c:pt>
                  <c:pt idx="36">
                    <c:v>P-36</c:v>
                  </c:pt>
                  <c:pt idx="37">
                    <c:v>P-37</c:v>
                  </c:pt>
                  <c:pt idx="38">
                    <c:v>P-38</c:v>
                  </c:pt>
                  <c:pt idx="39">
                    <c:v>P-39</c:v>
                  </c:pt>
                  <c:pt idx="40">
                    <c:v>P-40</c:v>
                  </c:pt>
                  <c:pt idx="41">
                    <c:v>P-41</c:v>
                  </c:pt>
                  <c:pt idx="42">
                    <c:v>P-42</c:v>
                  </c:pt>
                  <c:pt idx="43">
                    <c:v>P-43</c:v>
                  </c:pt>
                  <c:pt idx="44">
                    <c:v>P-44</c:v>
                  </c:pt>
                  <c:pt idx="45">
                    <c:v>P-45</c:v>
                  </c:pt>
                  <c:pt idx="46">
                    <c:v>P-46</c:v>
                  </c:pt>
                  <c:pt idx="47">
                    <c:v>P-47</c:v>
                  </c:pt>
                  <c:pt idx="48">
                    <c:v>P-48</c:v>
                  </c:pt>
                  <c:pt idx="49">
                    <c:v>P-49</c:v>
                  </c:pt>
                  <c:pt idx="50">
                    <c:v>P-50</c:v>
                  </c:pt>
                  <c:pt idx="51">
                    <c:v>I-02</c:v>
                  </c:pt>
                  <c:pt idx="52">
                    <c:v>I-03</c:v>
                  </c:pt>
                  <c:pt idx="53">
                    <c:v>I-04</c:v>
                  </c:pt>
                  <c:pt idx="54">
                    <c:v>I-05</c:v>
                  </c:pt>
                  <c:pt idx="55">
                    <c:v>I-06</c:v>
                  </c:pt>
                  <c:pt idx="56">
                    <c:v>I-07</c:v>
                  </c:pt>
                  <c:pt idx="57">
                    <c:v>I-08</c:v>
                  </c:pt>
                  <c:pt idx="58">
                    <c:v>I-09</c:v>
                  </c:pt>
                  <c:pt idx="59">
                    <c:v>I-10</c:v>
                  </c:pt>
                  <c:pt idx="60">
                    <c:v>I-11</c:v>
                  </c:pt>
                  <c:pt idx="61">
                    <c:v>I-12</c:v>
                  </c:pt>
                  <c:pt idx="62">
                    <c:v>I-13</c:v>
                  </c:pt>
                  <c:pt idx="63">
                    <c:v>I-14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807C-4B8A-BCA9-C853F6B72E27}"/>
            </c:ext>
          </c:extLst>
        </c:ser>
        <c:ser>
          <c:idx val="1"/>
          <c:order val="1"/>
          <c:spPr>
            <a:ln w="2540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'Initial inputs'!$F$4:$F$11</c:f>
              <c:numCache>
                <c:formatCode>General</c:formatCode>
                <c:ptCount val="8"/>
                <c:pt idx="0">
                  <c:v>1856946</c:v>
                </c:pt>
                <c:pt idx="1">
                  <c:v>1853813</c:v>
                </c:pt>
                <c:pt idx="2">
                  <c:v>1861074</c:v>
                </c:pt>
                <c:pt idx="3">
                  <c:v>1864608</c:v>
                </c:pt>
                <c:pt idx="4">
                  <c:v>1870690</c:v>
                </c:pt>
                <c:pt idx="5">
                  <c:v>1870659</c:v>
                </c:pt>
                <c:pt idx="6">
                  <c:v>1866973</c:v>
                </c:pt>
                <c:pt idx="7">
                  <c:v>1856946</c:v>
                </c:pt>
              </c:numCache>
            </c:numRef>
          </c:xVal>
          <c:yVal>
            <c:numRef>
              <c:f>'Initial inputs'!$G$4:$G$11</c:f>
              <c:numCache>
                <c:formatCode>General</c:formatCode>
                <c:ptCount val="8"/>
                <c:pt idx="0">
                  <c:v>1030612</c:v>
                </c:pt>
                <c:pt idx="1">
                  <c:v>1033860</c:v>
                </c:pt>
                <c:pt idx="2">
                  <c:v>1033044</c:v>
                </c:pt>
                <c:pt idx="3">
                  <c:v>1033931</c:v>
                </c:pt>
                <c:pt idx="4">
                  <c:v>1035971</c:v>
                </c:pt>
                <c:pt idx="5">
                  <c:v>1033582</c:v>
                </c:pt>
                <c:pt idx="6">
                  <c:v>1033288</c:v>
                </c:pt>
                <c:pt idx="7">
                  <c:v>1030612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807C-4B8A-BCA9-C853F6B72E2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'Initial inputs'!$J$4:$J$67</c:f>
              <c:numCache>
                <c:formatCode>General</c:formatCode>
                <c:ptCount val="6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</c:numCache>
            </c:numRef>
          </c:xVal>
          <c:yVal>
            <c:numRef>
              <c:f>'Initial inputs'!$K$4:$K$67</c:f>
              <c:numCache>
                <c:formatCode>General</c:formatCode>
                <c:ptCount val="6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807C-4B8A-BCA9-C853F6B72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539455"/>
        <c:axId val="1289539935"/>
      </c:scatterChart>
      <c:valAx>
        <c:axId val="128953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39935"/>
        <c:crosses val="autoZero"/>
        <c:crossBetween val="midCat"/>
      </c:valAx>
      <c:valAx>
        <c:axId val="128953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3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Base</a:t>
            </a:r>
            <a:r>
              <a:rPr lang="en-GB" b="1" baseline="0"/>
              <a:t> map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A8032F7-C4AA-4D8E-97C0-35447F6D74C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B22-44D3-989A-27C57F1BAE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C1BC01A-6415-44C2-8978-1AFE6170CE9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B22-44D3-989A-27C57F1BAEB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86C6C41-7B63-49F2-8DB6-663B5D2CDC1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B22-44D3-989A-27C57F1BAEB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3219CAB-307C-4C7B-9564-E9546C90530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B22-44D3-989A-27C57F1BAEB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8F84BF7-FA39-4421-922C-5259405BD67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B22-44D3-989A-27C57F1BAEB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811395B-34F1-4D0A-BD65-BD6ACF4783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B22-44D3-989A-27C57F1BAEB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0162FE0-BD25-4190-B172-37DA51E9ADD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B22-44D3-989A-27C57F1BAEB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7644DD8-3521-4EEA-8DD4-B1CF0242AE0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B22-44D3-989A-27C57F1BAEB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B3456B9-5C57-44D4-A4A1-4E6A5264D45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B22-44D3-989A-27C57F1BAEB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93290FA-3A2F-4E9E-9B52-0CFE0291BAC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B22-44D3-989A-27C57F1BAEB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AB4F659-9FF7-4CA8-B433-8682E231BDA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AB22-44D3-989A-27C57F1BAEB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8558403-86B9-4C67-B0E2-2E6D59D4915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B22-44D3-989A-27C57F1BAEB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30B28F0-7BE0-40E7-BFD3-6E575409265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AB22-44D3-989A-27C57F1BAEBE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760BC8B6-4C43-40BA-A849-335ABA0D11D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B22-44D3-989A-27C57F1BAEB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B331A52-2FA0-41FD-AF64-04D1796735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B22-44D3-989A-27C57F1BAEBE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5CE354A3-EC53-4A38-83A0-63A23F64FF0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B22-44D3-989A-27C57F1BAEBE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6E75300-142B-4588-ABAD-EC919D4DDF4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AB22-44D3-989A-27C57F1BAEBE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99C809D-FBAE-4CCE-8DBA-0BFF102194C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AB22-44D3-989A-27C57F1BAEBE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44F112DE-ED44-4778-A63D-FB09614B06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AB22-44D3-989A-27C57F1BAEBE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E4E2D415-DC37-4793-95BA-33BD7077544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AB22-44D3-989A-27C57F1BAEBE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D8A8821D-C0F0-45BC-90E6-819FFF707A5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AB22-44D3-989A-27C57F1BAEBE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D193A7D-2982-441F-9155-504EEBED70E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AB22-44D3-989A-27C57F1BAEBE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C001240-0C42-48DF-A4A8-EEE4028A80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B22-44D3-989A-27C57F1BAEBE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39D54FB-A064-48F9-9676-468C5438A7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B22-44D3-989A-27C57F1BAEBE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63DD741-C3E0-43B6-9444-A53F1EC1D0D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B22-44D3-989A-27C57F1BAEBE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D95506D1-F466-461B-9A66-AAF95B4022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AB22-44D3-989A-27C57F1BAEBE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3DFE0ECF-FCAE-435C-B66C-2DBAB0E334E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AB22-44D3-989A-27C57F1BAEBE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D5735D8-9CDC-4C33-91A1-C3B12757204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AB22-44D3-989A-27C57F1BAEBE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FDF88B00-52B3-4F89-9693-E536A4BCCB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AB22-44D3-989A-27C57F1BAEBE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97EFE57C-141A-4CAE-B741-61EF95B9550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AB22-44D3-989A-27C57F1BAEBE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84150082-FE20-4C74-B015-4A155BD11A7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AB22-44D3-989A-27C57F1BAEBE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A301779E-8024-4E6E-BCF2-18CF986CC1F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AB22-44D3-989A-27C57F1BAEBE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72A37DD-CDD0-473B-BAC0-1A3A9473C23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AB22-44D3-989A-27C57F1BAEBE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DF43793-9692-4DA2-8B8E-461AA351EAA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AB22-44D3-989A-27C57F1BAEBE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A72A900-8E88-4A15-9BA1-ED13B3DAC87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AB22-44D3-989A-27C57F1BAEBE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96CF9C62-4BD5-4973-AC72-1E9975190EC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AB22-44D3-989A-27C57F1BAEBE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30C8E93-94DF-4199-8790-94EC754E6E7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AB22-44D3-989A-27C57F1BAEBE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8AAEEA17-33E0-4012-9A06-01434CAC628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AB22-44D3-989A-27C57F1BAEBE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6CF0C7E-EE92-440C-B535-A34A7F55D5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AB22-44D3-989A-27C57F1BAEBE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E2AEFDB7-4B43-4E36-9892-866E192328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AB22-44D3-989A-27C57F1BAE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C35D9E6-CE2B-4309-9124-F51520CD13F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AB22-44D3-989A-27C57F1BAEBE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D951776D-44BD-451B-B9CD-4FD5DBB834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AB22-44D3-989A-27C57F1BAEBE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6DE846B4-88D3-4E62-96BD-BBC1C169392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AB22-44D3-989A-27C57F1BAEBE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075372B-B0C9-43E4-82A5-6351E10584A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AB22-44D3-989A-27C57F1BAEBE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103E3D60-E03B-4C79-A778-38C032A5348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AB22-44D3-989A-27C57F1BAEB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2CF06C92-7532-4DB5-AC23-6D77536BE37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AB22-44D3-989A-27C57F1BAEBE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6D6B3FA6-F363-43B7-B51F-269083762E7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AB22-44D3-989A-27C57F1BAEBE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A259F30-8E3C-4993-B209-D4CB6AFD89A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AB22-44D3-989A-27C57F1BAEBE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06A399AE-FB54-4270-A68D-469CA6A2243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AB22-44D3-989A-27C57F1BAEBE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55D725C9-1837-4690-9065-9A9DFB74E0C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AB22-44D3-989A-27C57F1BAEBE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27E84D48-41AA-452A-BA74-F2D55C62EF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AB22-44D3-989A-27C57F1BAEBE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D081465-1D73-4974-A264-9CA1A0439AD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AB22-44D3-989A-27C57F1BAEBE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53D701B-3DB1-484B-BE63-74E0849EACE6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AB22-44D3-989A-27C57F1BAEBE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B5F8BB06-89DF-4EA7-AAD3-870BC1A96E92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AB22-44D3-989A-27C57F1BAEBE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EC25FA1B-1506-497A-A486-9A23968C1B9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AB22-44D3-989A-27C57F1BAEBE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075FBC95-D8EF-40B6-8029-D3D75FCC81F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AB22-44D3-989A-27C57F1BAEBE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E13BBCE-C2CC-4116-B600-72655820BCD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AB22-44D3-989A-27C57F1BAEBE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3450B85A-C7DC-47EE-A78E-429C40D96581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AB22-44D3-989A-27C57F1BAEBE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3DE69346-23A2-4327-81A4-838E34344C6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AB22-44D3-989A-27C57F1BAEBE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706E5118-7412-4D66-9C32-59F73E710DC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AB22-44D3-989A-27C57F1BAEBE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452E34DB-1B15-4F44-B87C-332F8BE9060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AB22-44D3-989A-27C57F1BAEBE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D6A86EBD-B94E-4319-B35C-7C49CEEF85B9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AB22-44D3-989A-27C57F1BAEBE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FD5AD0E6-FD97-4F5D-9374-9E79B24D901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AB22-44D3-989A-27C57F1BAEBE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CF242B57-9497-4DD7-8E27-E188C7BE677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AB22-44D3-989A-27C57F1BAE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'Final results'!$C$4:$C$67</c:f>
              <c:numCache>
                <c:formatCode>General</c:formatCode>
                <c:ptCount val="64"/>
                <c:pt idx="0">
                  <c:v>1868116</c:v>
                </c:pt>
                <c:pt idx="1">
                  <c:v>1869572</c:v>
                </c:pt>
                <c:pt idx="2">
                  <c:v>1870870</c:v>
                </c:pt>
                <c:pt idx="3">
                  <c:v>1872079</c:v>
                </c:pt>
                <c:pt idx="4">
                  <c:v>1870682</c:v>
                </c:pt>
                <c:pt idx="5">
                  <c:v>1869402</c:v>
                </c:pt>
                <c:pt idx="6">
                  <c:v>1870727</c:v>
                </c:pt>
                <c:pt idx="7">
                  <c:v>1871589</c:v>
                </c:pt>
                <c:pt idx="8">
                  <c:v>1870490</c:v>
                </c:pt>
                <c:pt idx="9">
                  <c:v>1871648</c:v>
                </c:pt>
                <c:pt idx="10">
                  <c:v>1870459</c:v>
                </c:pt>
                <c:pt idx="11">
                  <c:v>1871642</c:v>
                </c:pt>
                <c:pt idx="12">
                  <c:v>1870518</c:v>
                </c:pt>
                <c:pt idx="13">
                  <c:v>1871976</c:v>
                </c:pt>
                <c:pt idx="14">
                  <c:v>1873136</c:v>
                </c:pt>
                <c:pt idx="15">
                  <c:v>1874342</c:v>
                </c:pt>
                <c:pt idx="16">
                  <c:v>1873011</c:v>
                </c:pt>
                <c:pt idx="17">
                  <c:v>1871833</c:v>
                </c:pt>
                <c:pt idx="18">
                  <c:v>1870604</c:v>
                </c:pt>
                <c:pt idx="19">
                  <c:v>1871586</c:v>
                </c:pt>
                <c:pt idx="20">
                  <c:v>1870667</c:v>
                </c:pt>
                <c:pt idx="21">
                  <c:v>1871477</c:v>
                </c:pt>
                <c:pt idx="22">
                  <c:v>1872810</c:v>
                </c:pt>
                <c:pt idx="23">
                  <c:v>1871980</c:v>
                </c:pt>
                <c:pt idx="24">
                  <c:v>1873094</c:v>
                </c:pt>
                <c:pt idx="25">
                  <c:v>1871926</c:v>
                </c:pt>
                <c:pt idx="26">
                  <c:v>1870428</c:v>
                </c:pt>
                <c:pt idx="27">
                  <c:v>1869166</c:v>
                </c:pt>
                <c:pt idx="28">
                  <c:v>1867892</c:v>
                </c:pt>
                <c:pt idx="29">
                  <c:v>1866552</c:v>
                </c:pt>
                <c:pt idx="30">
                  <c:v>1865559</c:v>
                </c:pt>
                <c:pt idx="31">
                  <c:v>1864555</c:v>
                </c:pt>
                <c:pt idx="32">
                  <c:v>1866047</c:v>
                </c:pt>
                <c:pt idx="33">
                  <c:v>1866973</c:v>
                </c:pt>
                <c:pt idx="34">
                  <c:v>1865506</c:v>
                </c:pt>
                <c:pt idx="35">
                  <c:v>1864608</c:v>
                </c:pt>
                <c:pt idx="36">
                  <c:v>1863251</c:v>
                </c:pt>
                <c:pt idx="37">
                  <c:v>1862148</c:v>
                </c:pt>
                <c:pt idx="38">
                  <c:v>1860989</c:v>
                </c:pt>
                <c:pt idx="39">
                  <c:v>1862331</c:v>
                </c:pt>
                <c:pt idx="40">
                  <c:v>1863537</c:v>
                </c:pt>
                <c:pt idx="41">
                  <c:v>1862075</c:v>
                </c:pt>
                <c:pt idx="42">
                  <c:v>1861074</c:v>
                </c:pt>
                <c:pt idx="43">
                  <c:v>1859936</c:v>
                </c:pt>
                <c:pt idx="44">
                  <c:v>1858591</c:v>
                </c:pt>
                <c:pt idx="45">
                  <c:v>1859385</c:v>
                </c:pt>
                <c:pt idx="46">
                  <c:v>1858182</c:v>
                </c:pt>
                <c:pt idx="47">
                  <c:v>1857428</c:v>
                </c:pt>
                <c:pt idx="48">
                  <c:v>1856584</c:v>
                </c:pt>
                <c:pt idx="49">
                  <c:v>1857506</c:v>
                </c:pt>
                <c:pt idx="50">
                  <c:v>1856213</c:v>
                </c:pt>
                <c:pt idx="51">
                  <c:v>1855238</c:v>
                </c:pt>
                <c:pt idx="52">
                  <c:v>1854313</c:v>
                </c:pt>
                <c:pt idx="53">
                  <c:v>1855760</c:v>
                </c:pt>
                <c:pt idx="54">
                  <c:v>1857046</c:v>
                </c:pt>
                <c:pt idx="55">
                  <c:v>1855816</c:v>
                </c:pt>
                <c:pt idx="56">
                  <c:v>1854545</c:v>
                </c:pt>
                <c:pt idx="57">
                  <c:v>1855943</c:v>
                </c:pt>
                <c:pt idx="58">
                  <c:v>1857157</c:v>
                </c:pt>
                <c:pt idx="59">
                  <c:v>1856201</c:v>
                </c:pt>
                <c:pt idx="60">
                  <c:v>1857526</c:v>
                </c:pt>
                <c:pt idx="61">
                  <c:v>1858660</c:v>
                </c:pt>
                <c:pt idx="62">
                  <c:v>1857495</c:v>
                </c:pt>
                <c:pt idx="63">
                  <c:v>1856060</c:v>
                </c:pt>
              </c:numCache>
            </c:numRef>
          </c:xVal>
          <c:yVal>
            <c:numRef>
              <c:f>'Final results'!$D$4:$D$67</c:f>
              <c:numCache>
                <c:formatCode>General</c:formatCode>
                <c:ptCount val="64"/>
                <c:pt idx="0">
                  <c:v>1039667</c:v>
                </c:pt>
                <c:pt idx="1">
                  <c:v>1038908</c:v>
                </c:pt>
                <c:pt idx="2">
                  <c:v>1040235</c:v>
                </c:pt>
                <c:pt idx="3">
                  <c:v>1038981</c:v>
                </c:pt>
                <c:pt idx="4">
                  <c:v>1038036</c:v>
                </c:pt>
                <c:pt idx="5">
                  <c:v>1037146</c:v>
                </c:pt>
                <c:pt idx="6">
                  <c:v>1038431</c:v>
                </c:pt>
                <c:pt idx="7">
                  <c:v>1037066</c:v>
                </c:pt>
                <c:pt idx="8">
                  <c:v>1035671</c:v>
                </c:pt>
                <c:pt idx="9">
                  <c:v>1034588</c:v>
                </c:pt>
                <c:pt idx="10">
                  <c:v>1033682</c:v>
                </c:pt>
                <c:pt idx="11">
                  <c:v>1034965</c:v>
                </c:pt>
                <c:pt idx="12">
                  <c:v>1036121</c:v>
                </c:pt>
                <c:pt idx="13">
                  <c:v>1035200</c:v>
                </c:pt>
                <c:pt idx="14">
                  <c:v>1036247</c:v>
                </c:pt>
                <c:pt idx="15">
                  <c:v>1035096</c:v>
                </c:pt>
                <c:pt idx="16">
                  <c:v>1036475</c:v>
                </c:pt>
                <c:pt idx="17">
                  <c:v>1037837</c:v>
                </c:pt>
                <c:pt idx="18">
                  <c:v>1036790</c:v>
                </c:pt>
                <c:pt idx="19">
                  <c:v>1037773</c:v>
                </c:pt>
                <c:pt idx="20">
                  <c:v>1039121</c:v>
                </c:pt>
                <c:pt idx="21">
                  <c:v>1037975</c:v>
                </c:pt>
                <c:pt idx="22">
                  <c:v>1039099</c:v>
                </c:pt>
                <c:pt idx="23">
                  <c:v>1038070</c:v>
                </c:pt>
                <c:pt idx="24">
                  <c:v>1036655</c:v>
                </c:pt>
                <c:pt idx="25">
                  <c:v>1037757</c:v>
                </c:pt>
                <c:pt idx="26">
                  <c:v>1038966</c:v>
                </c:pt>
                <c:pt idx="27">
                  <c:v>1037899</c:v>
                </c:pt>
                <c:pt idx="28">
                  <c:v>1036904</c:v>
                </c:pt>
                <c:pt idx="29">
                  <c:v>1035855</c:v>
                </c:pt>
                <c:pt idx="30">
                  <c:v>1037072</c:v>
                </c:pt>
                <c:pt idx="31">
                  <c:v>1035788</c:v>
                </c:pt>
                <c:pt idx="32">
                  <c:v>1034607</c:v>
                </c:pt>
                <c:pt idx="33">
                  <c:v>1033388</c:v>
                </c:pt>
                <c:pt idx="34">
                  <c:v>1032572</c:v>
                </c:pt>
                <c:pt idx="35">
                  <c:v>1033631</c:v>
                </c:pt>
                <c:pt idx="36">
                  <c:v>1034935</c:v>
                </c:pt>
                <c:pt idx="37">
                  <c:v>1035791</c:v>
                </c:pt>
                <c:pt idx="38">
                  <c:v>1034936</c:v>
                </c:pt>
                <c:pt idx="39">
                  <c:v>1036000</c:v>
                </c:pt>
                <c:pt idx="40">
                  <c:v>1035133</c:v>
                </c:pt>
                <c:pt idx="41">
                  <c:v>1033738</c:v>
                </c:pt>
                <c:pt idx="42">
                  <c:v>1032744</c:v>
                </c:pt>
                <c:pt idx="43">
                  <c:v>1031743</c:v>
                </c:pt>
                <c:pt idx="44">
                  <c:v>1032587</c:v>
                </c:pt>
                <c:pt idx="45">
                  <c:v>1033810</c:v>
                </c:pt>
                <c:pt idx="46">
                  <c:v>1035270</c:v>
                </c:pt>
                <c:pt idx="47">
                  <c:v>1034046</c:v>
                </c:pt>
                <c:pt idx="48">
                  <c:v>1035408</c:v>
                </c:pt>
                <c:pt idx="49">
                  <c:v>1036785</c:v>
                </c:pt>
                <c:pt idx="50">
                  <c:v>1035697</c:v>
                </c:pt>
                <c:pt idx="51">
                  <c:v>1034670</c:v>
                </c:pt>
                <c:pt idx="52">
                  <c:v>1033560</c:v>
                </c:pt>
                <c:pt idx="53">
                  <c:v>1032143</c:v>
                </c:pt>
                <c:pt idx="54">
                  <c:v>1031012</c:v>
                </c:pt>
                <c:pt idx="55">
                  <c:v>1032135</c:v>
                </c:pt>
                <c:pt idx="56">
                  <c:v>1030741</c:v>
                </c:pt>
                <c:pt idx="57">
                  <c:v>1029920</c:v>
                </c:pt>
                <c:pt idx="58">
                  <c:v>1028712</c:v>
                </c:pt>
                <c:pt idx="59">
                  <c:v>1029647</c:v>
                </c:pt>
                <c:pt idx="60">
                  <c:v>1028761</c:v>
                </c:pt>
                <c:pt idx="61">
                  <c:v>1027329</c:v>
                </c:pt>
                <c:pt idx="62">
                  <c:v>1028739</c:v>
                </c:pt>
                <c:pt idx="63">
                  <c:v>1029965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'Final results'!$B$4:$B$67</c15:f>
                <c15:dlblRangeCache>
                  <c:ptCount val="64"/>
                  <c:pt idx="0">
                    <c:v>P-01</c:v>
                  </c:pt>
                  <c:pt idx="1">
                    <c:v>P-02</c:v>
                  </c:pt>
                  <c:pt idx="2">
                    <c:v>I-01</c:v>
                  </c:pt>
                  <c:pt idx="3">
                    <c:v>P-03</c:v>
                  </c:pt>
                  <c:pt idx="4">
                    <c:v>P-04</c:v>
                  </c:pt>
                  <c:pt idx="5">
                    <c:v>P-05</c:v>
                  </c:pt>
                  <c:pt idx="6">
                    <c:v>P-06</c:v>
                  </c:pt>
                  <c:pt idx="7">
                    <c:v>P-07</c:v>
                  </c:pt>
                  <c:pt idx="8">
                    <c:v>P-08</c:v>
                  </c:pt>
                  <c:pt idx="9">
                    <c:v>P-09</c:v>
                  </c:pt>
                  <c:pt idx="10">
                    <c:v>P-10</c:v>
                  </c:pt>
                  <c:pt idx="11">
                    <c:v>P-11</c:v>
                  </c:pt>
                  <c:pt idx="12">
                    <c:v>P-12</c:v>
                  </c:pt>
                  <c:pt idx="13">
                    <c:v>P-13</c:v>
                  </c:pt>
                  <c:pt idx="14">
                    <c:v>P-14</c:v>
                  </c:pt>
                  <c:pt idx="15">
                    <c:v>P-15</c:v>
                  </c:pt>
                  <c:pt idx="16">
                    <c:v>P-16</c:v>
                  </c:pt>
                  <c:pt idx="17">
                    <c:v>P-17</c:v>
                  </c:pt>
                  <c:pt idx="18">
                    <c:v>P-18</c:v>
                  </c:pt>
                  <c:pt idx="19">
                    <c:v>P-19</c:v>
                  </c:pt>
                  <c:pt idx="20">
                    <c:v>P-20</c:v>
                  </c:pt>
                  <c:pt idx="21">
                    <c:v>P-21</c:v>
                  </c:pt>
                  <c:pt idx="22">
                    <c:v>P-22</c:v>
                  </c:pt>
                  <c:pt idx="23">
                    <c:v>P-23</c:v>
                  </c:pt>
                  <c:pt idx="24">
                    <c:v>P-24</c:v>
                  </c:pt>
                  <c:pt idx="25">
                    <c:v>P-25</c:v>
                  </c:pt>
                  <c:pt idx="26">
                    <c:v>P-26</c:v>
                  </c:pt>
                  <c:pt idx="27">
                    <c:v>P-27</c:v>
                  </c:pt>
                  <c:pt idx="28">
                    <c:v>P-28</c:v>
                  </c:pt>
                  <c:pt idx="29">
                    <c:v>P-29</c:v>
                  </c:pt>
                  <c:pt idx="30">
                    <c:v>P-30</c:v>
                  </c:pt>
                  <c:pt idx="31">
                    <c:v>P-31</c:v>
                  </c:pt>
                  <c:pt idx="32">
                    <c:v>P-32</c:v>
                  </c:pt>
                  <c:pt idx="33">
                    <c:v>P-33</c:v>
                  </c:pt>
                  <c:pt idx="34">
                    <c:v>P-34</c:v>
                  </c:pt>
                  <c:pt idx="35">
                    <c:v>P-35</c:v>
                  </c:pt>
                  <c:pt idx="36">
                    <c:v>P-36</c:v>
                  </c:pt>
                  <c:pt idx="37">
                    <c:v>P-37</c:v>
                  </c:pt>
                  <c:pt idx="38">
                    <c:v>P-38</c:v>
                  </c:pt>
                  <c:pt idx="39">
                    <c:v>P-39</c:v>
                  </c:pt>
                  <c:pt idx="40">
                    <c:v>P-40</c:v>
                  </c:pt>
                  <c:pt idx="41">
                    <c:v>P-41</c:v>
                  </c:pt>
                  <c:pt idx="42">
                    <c:v>P-42</c:v>
                  </c:pt>
                  <c:pt idx="43">
                    <c:v>P-43</c:v>
                  </c:pt>
                  <c:pt idx="44">
                    <c:v>P-44</c:v>
                  </c:pt>
                  <c:pt idx="45">
                    <c:v>P-45</c:v>
                  </c:pt>
                  <c:pt idx="46">
                    <c:v>P-46</c:v>
                  </c:pt>
                  <c:pt idx="47">
                    <c:v>P-47</c:v>
                  </c:pt>
                  <c:pt idx="48">
                    <c:v>P-48</c:v>
                  </c:pt>
                  <c:pt idx="49">
                    <c:v>P-49</c:v>
                  </c:pt>
                  <c:pt idx="50">
                    <c:v>P-50</c:v>
                  </c:pt>
                  <c:pt idx="51">
                    <c:v>I-02</c:v>
                  </c:pt>
                  <c:pt idx="52">
                    <c:v>I-03</c:v>
                  </c:pt>
                  <c:pt idx="53">
                    <c:v>I-04</c:v>
                  </c:pt>
                  <c:pt idx="54">
                    <c:v>I-05</c:v>
                  </c:pt>
                  <c:pt idx="55">
                    <c:v>I-06</c:v>
                  </c:pt>
                  <c:pt idx="56">
                    <c:v>I-07</c:v>
                  </c:pt>
                  <c:pt idx="57">
                    <c:v>I-08</c:v>
                  </c:pt>
                  <c:pt idx="58">
                    <c:v>I-09</c:v>
                  </c:pt>
                  <c:pt idx="59">
                    <c:v>I-10</c:v>
                  </c:pt>
                  <c:pt idx="60">
                    <c:v>I-11</c:v>
                  </c:pt>
                  <c:pt idx="61">
                    <c:v>I-12</c:v>
                  </c:pt>
                  <c:pt idx="62">
                    <c:v>I-13</c:v>
                  </c:pt>
                  <c:pt idx="63">
                    <c:v>I-14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AB22-44D3-989A-27C57F1BAEBE}"/>
            </c:ext>
          </c:extLst>
        </c:ser>
        <c:ser>
          <c:idx val="1"/>
          <c:order val="1"/>
          <c:spPr>
            <a:ln w="2540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'Final results'!$F$4:$F$11</c:f>
              <c:numCache>
                <c:formatCode>General</c:formatCode>
                <c:ptCount val="8"/>
                <c:pt idx="0">
                  <c:v>1856946</c:v>
                </c:pt>
                <c:pt idx="1">
                  <c:v>1853813</c:v>
                </c:pt>
                <c:pt idx="2">
                  <c:v>1861074</c:v>
                </c:pt>
                <c:pt idx="3">
                  <c:v>1864608</c:v>
                </c:pt>
                <c:pt idx="4">
                  <c:v>1870690</c:v>
                </c:pt>
                <c:pt idx="5">
                  <c:v>1870659</c:v>
                </c:pt>
                <c:pt idx="6">
                  <c:v>1866973</c:v>
                </c:pt>
                <c:pt idx="7">
                  <c:v>1856946</c:v>
                </c:pt>
              </c:numCache>
            </c:numRef>
          </c:xVal>
          <c:yVal>
            <c:numRef>
              <c:f>'Final results'!$G$4:$G$11</c:f>
              <c:numCache>
                <c:formatCode>General</c:formatCode>
                <c:ptCount val="8"/>
                <c:pt idx="0">
                  <c:v>1030612</c:v>
                </c:pt>
                <c:pt idx="1">
                  <c:v>1033860</c:v>
                </c:pt>
                <c:pt idx="2">
                  <c:v>1033044</c:v>
                </c:pt>
                <c:pt idx="3">
                  <c:v>1033931</c:v>
                </c:pt>
                <c:pt idx="4">
                  <c:v>1035971</c:v>
                </c:pt>
                <c:pt idx="5">
                  <c:v>1033582</c:v>
                </c:pt>
                <c:pt idx="6">
                  <c:v>1033288</c:v>
                </c:pt>
                <c:pt idx="7">
                  <c:v>1030612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AB22-44D3-989A-27C57F1BAEB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'Final results'!$J$4:$J$67</c:f>
              <c:numCache>
                <c:formatCode>General</c:formatCode>
                <c:ptCount val="6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1870490</c:v>
                </c:pt>
                <c:pt idx="9">
                  <c:v>#N/A</c:v>
                </c:pt>
                <c:pt idx="10">
                  <c:v>1870459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1866973</c:v>
                </c:pt>
                <c:pt idx="34">
                  <c:v>#N/A</c:v>
                </c:pt>
                <c:pt idx="35">
                  <c:v>1864608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1861074</c:v>
                </c:pt>
                <c:pt idx="43">
                  <c:v>1859936</c:v>
                </c:pt>
                <c:pt idx="44">
                  <c:v>1858591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1854313</c:v>
                </c:pt>
                <c:pt idx="53">
                  <c:v>1855760</c:v>
                </c:pt>
                <c:pt idx="54">
                  <c:v>1857046</c:v>
                </c:pt>
                <c:pt idx="55">
                  <c:v>1855816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</c:numCache>
            </c:numRef>
          </c:xVal>
          <c:yVal>
            <c:numRef>
              <c:f>'Final results'!$K$4:$K$67</c:f>
              <c:numCache>
                <c:formatCode>General</c:formatCode>
                <c:ptCount val="6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1035671</c:v>
                </c:pt>
                <c:pt idx="9">
                  <c:v>#N/A</c:v>
                </c:pt>
                <c:pt idx="10">
                  <c:v>1033682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1033388</c:v>
                </c:pt>
                <c:pt idx="34">
                  <c:v>#N/A</c:v>
                </c:pt>
                <c:pt idx="35">
                  <c:v>1033631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1032744</c:v>
                </c:pt>
                <c:pt idx="43">
                  <c:v>1031743</c:v>
                </c:pt>
                <c:pt idx="44">
                  <c:v>1032587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1033560</c:v>
                </c:pt>
                <c:pt idx="53">
                  <c:v>1032143</c:v>
                </c:pt>
                <c:pt idx="54">
                  <c:v>1031012</c:v>
                </c:pt>
                <c:pt idx="55">
                  <c:v>1032135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AB22-44D3-989A-27C57F1BA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539455"/>
        <c:axId val="1289539935"/>
      </c:scatterChart>
      <c:valAx>
        <c:axId val="128953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39935"/>
        <c:crosses val="autoZero"/>
        <c:crossBetween val="midCat"/>
      </c:valAx>
      <c:valAx>
        <c:axId val="128953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539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21</xdr:col>
      <xdr:colOff>581025</xdr:colOff>
      <xdr:row>27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7DFB2A-7A41-4F2C-AE75-473186D85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21</xdr:col>
      <xdr:colOff>581025</xdr:colOff>
      <xdr:row>27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CB0BF6-6945-483E-A6BF-6E4FA29AD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10599-0646-475A-8F90-8EA769A31107}">
  <sheetPr codeName="Sheet3">
    <tabColor rgb="FFFF0000"/>
  </sheetPr>
  <dimension ref="B2:C10"/>
  <sheetViews>
    <sheetView tabSelected="1" workbookViewId="0">
      <selection activeCell="J23" sqref="J23"/>
    </sheetView>
  </sheetViews>
  <sheetFormatPr defaultRowHeight="15" x14ac:dyDescent="0.25"/>
  <sheetData>
    <row r="2" spans="2:3" x14ac:dyDescent="0.25">
      <c r="B2" s="6" t="s">
        <v>71</v>
      </c>
    </row>
    <row r="3" spans="2:3" x14ac:dyDescent="0.25">
      <c r="C3" t="s">
        <v>72</v>
      </c>
    </row>
    <row r="5" spans="2:3" x14ac:dyDescent="0.25">
      <c r="B5" t="s">
        <v>77</v>
      </c>
    </row>
    <row r="6" spans="2:3" x14ac:dyDescent="0.25">
      <c r="C6" t="s">
        <v>73</v>
      </c>
    </row>
    <row r="7" spans="2:3" x14ac:dyDescent="0.25">
      <c r="C7" t="s">
        <v>74</v>
      </c>
    </row>
    <row r="8" spans="2:3" x14ac:dyDescent="0.25">
      <c r="C8" t="s">
        <v>75</v>
      </c>
    </row>
    <row r="10" spans="2:3" x14ac:dyDescent="0.25">
      <c r="B10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F6A2-1B4C-472A-820F-AA918337A694}">
  <sheetPr codeName="Sheet1"/>
  <dimension ref="B2:K67"/>
  <sheetViews>
    <sheetView workbookViewId="0">
      <selection activeCell="I4" sqref="I4:I67"/>
    </sheetView>
  </sheetViews>
  <sheetFormatPr defaultRowHeight="15" x14ac:dyDescent="0.25"/>
  <cols>
    <col min="9" max="9" width="11.28515625" bestFit="1" customWidth="1"/>
  </cols>
  <sheetData>
    <row r="2" spans="2:11" x14ac:dyDescent="0.25">
      <c r="B2" s="4" t="s">
        <v>67</v>
      </c>
      <c r="F2" s="4" t="s">
        <v>69</v>
      </c>
      <c r="I2" s="4" t="s">
        <v>68</v>
      </c>
    </row>
    <row r="3" spans="2:11" x14ac:dyDescent="0.25">
      <c r="B3" s="1" t="s">
        <v>66</v>
      </c>
      <c r="C3" s="1" t="s">
        <v>0</v>
      </c>
      <c r="D3" s="1" t="s">
        <v>1</v>
      </c>
      <c r="F3" s="1" t="s">
        <v>0</v>
      </c>
      <c r="G3" s="1" t="s">
        <v>1</v>
      </c>
      <c r="I3" s="1" t="s">
        <v>70</v>
      </c>
      <c r="J3" s="1" t="s">
        <v>0</v>
      </c>
      <c r="K3" s="1" t="s">
        <v>1</v>
      </c>
    </row>
    <row r="4" spans="2:11" x14ac:dyDescent="0.25">
      <c r="B4" s="2" t="s">
        <v>2</v>
      </c>
      <c r="C4" s="3">
        <v>1868116</v>
      </c>
      <c r="D4" s="3">
        <v>1039667</v>
      </c>
      <c r="E4" s="2"/>
      <c r="F4" s="3">
        <v>1856946</v>
      </c>
      <c r="G4" s="3">
        <f>1030912-300</f>
        <v>1030612</v>
      </c>
      <c r="I4" s="5"/>
      <c r="J4" t="e">
        <f>+IF(I4,C4,NA())</f>
        <v>#N/A</v>
      </c>
      <c r="K4" t="e">
        <f>+IF(I4,D4,NA())</f>
        <v>#N/A</v>
      </c>
    </row>
    <row r="5" spans="2:11" x14ac:dyDescent="0.25">
      <c r="B5" s="2" t="s">
        <v>4</v>
      </c>
      <c r="C5" s="3">
        <v>1869572</v>
      </c>
      <c r="D5" s="3">
        <v>1038908</v>
      </c>
      <c r="E5" s="2"/>
      <c r="F5" s="3">
        <f>1854313-500</f>
        <v>1853813</v>
      </c>
      <c r="G5" s="3">
        <f>1033560+300</f>
        <v>1033860</v>
      </c>
      <c r="J5" t="e">
        <f t="shared" ref="J5:J67" si="0">+IF(I5,C5,NA())</f>
        <v>#N/A</v>
      </c>
      <c r="K5" t="e">
        <f t="shared" ref="K5:K67" si="1">+IF(I5,D5,NA())</f>
        <v>#N/A</v>
      </c>
    </row>
    <row r="6" spans="2:11" x14ac:dyDescent="0.25">
      <c r="B6" s="2" t="s">
        <v>5</v>
      </c>
      <c r="C6" s="3">
        <v>1870870</v>
      </c>
      <c r="D6" s="3">
        <v>1040235</v>
      </c>
      <c r="E6" s="2"/>
      <c r="F6" s="3">
        <v>1861074</v>
      </c>
      <c r="G6" s="3">
        <f>1032744+300</f>
        <v>1033044</v>
      </c>
      <c r="J6" t="e">
        <f t="shared" si="0"/>
        <v>#N/A</v>
      </c>
      <c r="K6" t="e">
        <f t="shared" si="1"/>
        <v>#N/A</v>
      </c>
    </row>
    <row r="7" spans="2:11" x14ac:dyDescent="0.25">
      <c r="B7" s="2" t="s">
        <v>3</v>
      </c>
      <c r="C7" s="3">
        <v>1872079</v>
      </c>
      <c r="D7" s="3">
        <v>1038981</v>
      </c>
      <c r="E7" s="2"/>
      <c r="F7" s="3">
        <v>1864608</v>
      </c>
      <c r="G7" s="3">
        <f>1033631+300</f>
        <v>1033931</v>
      </c>
      <c r="J7" t="e">
        <f t="shared" si="0"/>
        <v>#N/A</v>
      </c>
      <c r="K7" t="e">
        <f t="shared" si="1"/>
        <v>#N/A</v>
      </c>
    </row>
    <row r="8" spans="2:11" x14ac:dyDescent="0.25">
      <c r="B8" s="2" t="s">
        <v>6</v>
      </c>
      <c r="C8" s="3">
        <v>1870682</v>
      </c>
      <c r="D8" s="3">
        <v>1038036</v>
      </c>
      <c r="E8" s="2"/>
      <c r="F8" s="3">
        <f>1870490+200</f>
        <v>1870690</v>
      </c>
      <c r="G8" s="3">
        <f>1035671+300</f>
        <v>1035971</v>
      </c>
      <c r="J8" t="e">
        <f t="shared" si="0"/>
        <v>#N/A</v>
      </c>
      <c r="K8" t="e">
        <f t="shared" si="1"/>
        <v>#N/A</v>
      </c>
    </row>
    <row r="9" spans="2:11" x14ac:dyDescent="0.25">
      <c r="B9" s="2" t="s">
        <v>7</v>
      </c>
      <c r="C9" s="3">
        <v>1869402</v>
      </c>
      <c r="D9" s="3">
        <v>1037146</v>
      </c>
      <c r="E9" s="2"/>
      <c r="F9" s="3">
        <f>1870459+200</f>
        <v>1870659</v>
      </c>
      <c r="G9" s="3">
        <f>1033682-100</f>
        <v>1033582</v>
      </c>
      <c r="J9" t="e">
        <f t="shared" si="0"/>
        <v>#N/A</v>
      </c>
      <c r="K9" t="e">
        <f t="shared" si="1"/>
        <v>#N/A</v>
      </c>
    </row>
    <row r="10" spans="2:11" x14ac:dyDescent="0.25">
      <c r="B10" s="2" t="s">
        <v>8</v>
      </c>
      <c r="C10" s="3">
        <v>1870727</v>
      </c>
      <c r="D10" s="3">
        <v>1038431</v>
      </c>
      <c r="E10" s="2"/>
      <c r="F10" s="3">
        <v>1866973</v>
      </c>
      <c r="G10" s="3">
        <f>1033388-100</f>
        <v>1033288</v>
      </c>
      <c r="J10" t="e">
        <f t="shared" si="0"/>
        <v>#N/A</v>
      </c>
      <c r="K10" t="e">
        <f t="shared" si="1"/>
        <v>#N/A</v>
      </c>
    </row>
    <row r="11" spans="2:11" x14ac:dyDescent="0.25">
      <c r="B11" s="2" t="s">
        <v>9</v>
      </c>
      <c r="C11" s="3">
        <v>1871589</v>
      </c>
      <c r="D11" s="3">
        <v>1037066</v>
      </c>
      <c r="F11">
        <f>+F4</f>
        <v>1856946</v>
      </c>
      <c r="G11">
        <f>+G4</f>
        <v>1030612</v>
      </c>
      <c r="J11" t="e">
        <f t="shared" si="0"/>
        <v>#N/A</v>
      </c>
      <c r="K11" t="e">
        <f t="shared" si="1"/>
        <v>#N/A</v>
      </c>
    </row>
    <row r="12" spans="2:11" x14ac:dyDescent="0.25">
      <c r="B12" s="2" t="s">
        <v>10</v>
      </c>
      <c r="C12" s="3">
        <v>1870490</v>
      </c>
      <c r="D12" s="3">
        <v>1035671</v>
      </c>
      <c r="J12" t="e">
        <f t="shared" si="0"/>
        <v>#N/A</v>
      </c>
      <c r="K12" t="e">
        <f t="shared" si="1"/>
        <v>#N/A</v>
      </c>
    </row>
    <row r="13" spans="2:11" x14ac:dyDescent="0.25">
      <c r="B13" s="2" t="s">
        <v>11</v>
      </c>
      <c r="C13" s="3">
        <v>1871648</v>
      </c>
      <c r="D13" s="3">
        <v>1034588</v>
      </c>
      <c r="J13" t="e">
        <f t="shared" si="0"/>
        <v>#N/A</v>
      </c>
      <c r="K13" t="e">
        <f t="shared" si="1"/>
        <v>#N/A</v>
      </c>
    </row>
    <row r="14" spans="2:11" x14ac:dyDescent="0.25">
      <c r="B14" s="2" t="s">
        <v>12</v>
      </c>
      <c r="C14" s="3">
        <v>1870459</v>
      </c>
      <c r="D14" s="3">
        <v>1033682</v>
      </c>
      <c r="J14" t="e">
        <f t="shared" si="0"/>
        <v>#N/A</v>
      </c>
      <c r="K14" t="e">
        <f t="shared" si="1"/>
        <v>#N/A</v>
      </c>
    </row>
    <row r="15" spans="2:11" x14ac:dyDescent="0.25">
      <c r="B15" s="2" t="s">
        <v>13</v>
      </c>
      <c r="C15" s="3">
        <v>1871642</v>
      </c>
      <c r="D15" s="3">
        <v>1034965</v>
      </c>
      <c r="J15" t="e">
        <f t="shared" si="0"/>
        <v>#N/A</v>
      </c>
      <c r="K15" t="e">
        <f t="shared" si="1"/>
        <v>#N/A</v>
      </c>
    </row>
    <row r="16" spans="2:11" x14ac:dyDescent="0.25">
      <c r="B16" s="2" t="s">
        <v>14</v>
      </c>
      <c r="C16" s="3">
        <v>1870518</v>
      </c>
      <c r="D16" s="3">
        <v>1036121</v>
      </c>
      <c r="J16" t="e">
        <f t="shared" si="0"/>
        <v>#N/A</v>
      </c>
      <c r="K16" t="e">
        <f t="shared" si="1"/>
        <v>#N/A</v>
      </c>
    </row>
    <row r="17" spans="2:11" x14ac:dyDescent="0.25">
      <c r="B17" s="2" t="s">
        <v>15</v>
      </c>
      <c r="C17" s="3">
        <v>1871976</v>
      </c>
      <c r="D17" s="3">
        <v>1035200</v>
      </c>
      <c r="J17" t="e">
        <f t="shared" si="0"/>
        <v>#N/A</v>
      </c>
      <c r="K17" t="e">
        <f t="shared" si="1"/>
        <v>#N/A</v>
      </c>
    </row>
    <row r="18" spans="2:11" x14ac:dyDescent="0.25">
      <c r="B18" s="2" t="s">
        <v>16</v>
      </c>
      <c r="C18" s="3">
        <v>1873136</v>
      </c>
      <c r="D18" s="3">
        <v>1036247</v>
      </c>
      <c r="J18" t="e">
        <f t="shared" si="0"/>
        <v>#N/A</v>
      </c>
      <c r="K18" t="e">
        <f t="shared" si="1"/>
        <v>#N/A</v>
      </c>
    </row>
    <row r="19" spans="2:11" x14ac:dyDescent="0.25">
      <c r="B19" s="2" t="s">
        <v>17</v>
      </c>
      <c r="C19" s="3">
        <v>1874342</v>
      </c>
      <c r="D19" s="3">
        <v>1035096</v>
      </c>
      <c r="J19" t="e">
        <f t="shared" si="0"/>
        <v>#N/A</v>
      </c>
      <c r="K19" t="e">
        <f t="shared" si="1"/>
        <v>#N/A</v>
      </c>
    </row>
    <row r="20" spans="2:11" x14ac:dyDescent="0.25">
      <c r="B20" s="2" t="s">
        <v>18</v>
      </c>
      <c r="C20" s="3">
        <v>1873011</v>
      </c>
      <c r="D20" s="3">
        <v>1036475</v>
      </c>
      <c r="J20" t="e">
        <f t="shared" si="0"/>
        <v>#N/A</v>
      </c>
      <c r="K20" t="e">
        <f t="shared" si="1"/>
        <v>#N/A</v>
      </c>
    </row>
    <row r="21" spans="2:11" x14ac:dyDescent="0.25">
      <c r="B21" s="2" t="s">
        <v>19</v>
      </c>
      <c r="C21" s="3">
        <v>1871833</v>
      </c>
      <c r="D21" s="3">
        <v>1037837</v>
      </c>
      <c r="J21" t="e">
        <f t="shared" si="0"/>
        <v>#N/A</v>
      </c>
      <c r="K21" t="e">
        <f t="shared" si="1"/>
        <v>#N/A</v>
      </c>
    </row>
    <row r="22" spans="2:11" x14ac:dyDescent="0.25">
      <c r="B22" s="2" t="s">
        <v>20</v>
      </c>
      <c r="C22" s="3">
        <v>1870604</v>
      </c>
      <c r="D22" s="3">
        <v>1036790</v>
      </c>
      <c r="J22" t="e">
        <f t="shared" si="0"/>
        <v>#N/A</v>
      </c>
      <c r="K22" t="e">
        <f t="shared" si="1"/>
        <v>#N/A</v>
      </c>
    </row>
    <row r="23" spans="2:11" x14ac:dyDescent="0.25">
      <c r="B23" s="2" t="s">
        <v>21</v>
      </c>
      <c r="C23" s="3">
        <v>1871586</v>
      </c>
      <c r="D23" s="3">
        <v>1037773</v>
      </c>
      <c r="J23" t="e">
        <f t="shared" si="0"/>
        <v>#N/A</v>
      </c>
      <c r="K23" t="e">
        <f t="shared" si="1"/>
        <v>#N/A</v>
      </c>
    </row>
    <row r="24" spans="2:11" x14ac:dyDescent="0.25">
      <c r="B24" s="2" t="s">
        <v>22</v>
      </c>
      <c r="C24" s="3">
        <v>1870667</v>
      </c>
      <c r="D24" s="3">
        <v>1039121</v>
      </c>
      <c r="J24" t="e">
        <f t="shared" si="0"/>
        <v>#N/A</v>
      </c>
      <c r="K24" t="e">
        <f t="shared" si="1"/>
        <v>#N/A</v>
      </c>
    </row>
    <row r="25" spans="2:11" x14ac:dyDescent="0.25">
      <c r="B25" s="2" t="s">
        <v>23</v>
      </c>
      <c r="C25" s="3">
        <v>1871477</v>
      </c>
      <c r="D25" s="3">
        <v>1037975</v>
      </c>
      <c r="J25" t="e">
        <f t="shared" si="0"/>
        <v>#N/A</v>
      </c>
      <c r="K25" t="e">
        <f t="shared" si="1"/>
        <v>#N/A</v>
      </c>
    </row>
    <row r="26" spans="2:11" x14ac:dyDescent="0.25">
      <c r="B26" s="2" t="s">
        <v>24</v>
      </c>
      <c r="C26" s="3">
        <v>1872810</v>
      </c>
      <c r="D26" s="3">
        <v>1039099</v>
      </c>
      <c r="J26" t="e">
        <f t="shared" si="0"/>
        <v>#N/A</v>
      </c>
      <c r="K26" t="e">
        <f t="shared" si="1"/>
        <v>#N/A</v>
      </c>
    </row>
    <row r="27" spans="2:11" x14ac:dyDescent="0.25">
      <c r="B27" s="2" t="s">
        <v>25</v>
      </c>
      <c r="C27" s="3">
        <v>1871980</v>
      </c>
      <c r="D27" s="3">
        <v>1038070</v>
      </c>
      <c r="J27" t="e">
        <f t="shared" si="0"/>
        <v>#N/A</v>
      </c>
      <c r="K27" t="e">
        <f t="shared" si="1"/>
        <v>#N/A</v>
      </c>
    </row>
    <row r="28" spans="2:11" x14ac:dyDescent="0.25">
      <c r="B28" s="2" t="s">
        <v>26</v>
      </c>
      <c r="C28" s="3">
        <v>1873094</v>
      </c>
      <c r="D28" s="3">
        <v>1036655</v>
      </c>
      <c r="J28" t="e">
        <f t="shared" si="0"/>
        <v>#N/A</v>
      </c>
      <c r="K28" t="e">
        <f t="shared" si="1"/>
        <v>#N/A</v>
      </c>
    </row>
    <row r="29" spans="2:11" x14ac:dyDescent="0.25">
      <c r="B29" s="2" t="s">
        <v>27</v>
      </c>
      <c r="C29" s="3">
        <v>1871926</v>
      </c>
      <c r="D29" s="3">
        <v>1037757</v>
      </c>
      <c r="J29" t="e">
        <f t="shared" si="0"/>
        <v>#N/A</v>
      </c>
      <c r="K29" t="e">
        <f t="shared" si="1"/>
        <v>#N/A</v>
      </c>
    </row>
    <row r="30" spans="2:11" x14ac:dyDescent="0.25">
      <c r="B30" s="2" t="s">
        <v>28</v>
      </c>
      <c r="C30" s="3">
        <v>1870428</v>
      </c>
      <c r="D30" s="3">
        <v>1038966</v>
      </c>
      <c r="J30" t="e">
        <f t="shared" si="0"/>
        <v>#N/A</v>
      </c>
      <c r="K30" t="e">
        <f t="shared" si="1"/>
        <v>#N/A</v>
      </c>
    </row>
    <row r="31" spans="2:11" x14ac:dyDescent="0.25">
      <c r="B31" s="2" t="s">
        <v>29</v>
      </c>
      <c r="C31" s="3">
        <v>1869166</v>
      </c>
      <c r="D31" s="3">
        <v>1037899</v>
      </c>
      <c r="J31" t="e">
        <f t="shared" si="0"/>
        <v>#N/A</v>
      </c>
      <c r="K31" t="e">
        <f t="shared" si="1"/>
        <v>#N/A</v>
      </c>
    </row>
    <row r="32" spans="2:11" x14ac:dyDescent="0.25">
      <c r="B32" s="2" t="s">
        <v>30</v>
      </c>
      <c r="C32" s="3">
        <v>1867892</v>
      </c>
      <c r="D32" s="3">
        <v>1036904</v>
      </c>
      <c r="J32" t="e">
        <f t="shared" si="0"/>
        <v>#N/A</v>
      </c>
      <c r="K32" t="e">
        <f t="shared" si="1"/>
        <v>#N/A</v>
      </c>
    </row>
    <row r="33" spans="2:11" x14ac:dyDescent="0.25">
      <c r="B33" s="2" t="s">
        <v>31</v>
      </c>
      <c r="C33" s="3">
        <v>1866552</v>
      </c>
      <c r="D33" s="3">
        <v>1035855</v>
      </c>
      <c r="J33" t="e">
        <f t="shared" si="0"/>
        <v>#N/A</v>
      </c>
      <c r="K33" t="e">
        <f t="shared" si="1"/>
        <v>#N/A</v>
      </c>
    </row>
    <row r="34" spans="2:11" x14ac:dyDescent="0.25">
      <c r="B34" s="2" t="s">
        <v>32</v>
      </c>
      <c r="C34" s="3">
        <v>1865559</v>
      </c>
      <c r="D34" s="3">
        <v>1037072</v>
      </c>
      <c r="J34" t="e">
        <f t="shared" si="0"/>
        <v>#N/A</v>
      </c>
      <c r="K34" t="e">
        <f t="shared" si="1"/>
        <v>#N/A</v>
      </c>
    </row>
    <row r="35" spans="2:11" x14ac:dyDescent="0.25">
      <c r="B35" s="2" t="s">
        <v>33</v>
      </c>
      <c r="C35" s="3">
        <v>1864555</v>
      </c>
      <c r="D35" s="3">
        <v>1035788</v>
      </c>
      <c r="J35" t="e">
        <f t="shared" si="0"/>
        <v>#N/A</v>
      </c>
      <c r="K35" t="e">
        <f t="shared" si="1"/>
        <v>#N/A</v>
      </c>
    </row>
    <row r="36" spans="2:11" x14ac:dyDescent="0.25">
      <c r="B36" s="2" t="s">
        <v>34</v>
      </c>
      <c r="C36" s="3">
        <v>1866047</v>
      </c>
      <c r="D36" s="3">
        <v>1034607</v>
      </c>
      <c r="J36" t="e">
        <f t="shared" si="0"/>
        <v>#N/A</v>
      </c>
      <c r="K36" t="e">
        <f t="shared" si="1"/>
        <v>#N/A</v>
      </c>
    </row>
    <row r="37" spans="2:11" x14ac:dyDescent="0.25">
      <c r="B37" s="2" t="s">
        <v>35</v>
      </c>
      <c r="C37" s="3">
        <v>1866973</v>
      </c>
      <c r="D37" s="3">
        <v>1033388</v>
      </c>
      <c r="J37" t="e">
        <f t="shared" si="0"/>
        <v>#N/A</v>
      </c>
      <c r="K37" t="e">
        <f t="shared" si="1"/>
        <v>#N/A</v>
      </c>
    </row>
    <row r="38" spans="2:11" x14ac:dyDescent="0.25">
      <c r="B38" s="2" t="s">
        <v>36</v>
      </c>
      <c r="C38" s="3">
        <v>1865506</v>
      </c>
      <c r="D38" s="3">
        <v>1032572</v>
      </c>
      <c r="J38" t="e">
        <f t="shared" si="0"/>
        <v>#N/A</v>
      </c>
      <c r="K38" t="e">
        <f t="shared" si="1"/>
        <v>#N/A</v>
      </c>
    </row>
    <row r="39" spans="2:11" x14ac:dyDescent="0.25">
      <c r="B39" s="2" t="s">
        <v>37</v>
      </c>
      <c r="C39" s="3">
        <v>1864608</v>
      </c>
      <c r="D39" s="3">
        <v>1033631</v>
      </c>
      <c r="J39" t="e">
        <f t="shared" si="0"/>
        <v>#N/A</v>
      </c>
      <c r="K39" t="e">
        <f t="shared" si="1"/>
        <v>#N/A</v>
      </c>
    </row>
    <row r="40" spans="2:11" x14ac:dyDescent="0.25">
      <c r="B40" s="2" t="s">
        <v>38</v>
      </c>
      <c r="C40" s="3">
        <v>1863251</v>
      </c>
      <c r="D40" s="3">
        <v>1034935</v>
      </c>
      <c r="J40" t="e">
        <f t="shared" si="0"/>
        <v>#N/A</v>
      </c>
      <c r="K40" t="e">
        <f t="shared" si="1"/>
        <v>#N/A</v>
      </c>
    </row>
    <row r="41" spans="2:11" x14ac:dyDescent="0.25">
      <c r="B41" s="2" t="s">
        <v>39</v>
      </c>
      <c r="C41" s="3">
        <v>1862148</v>
      </c>
      <c r="D41" s="3">
        <v>1035791</v>
      </c>
      <c r="J41" t="e">
        <f t="shared" si="0"/>
        <v>#N/A</v>
      </c>
      <c r="K41" t="e">
        <f t="shared" si="1"/>
        <v>#N/A</v>
      </c>
    </row>
    <row r="42" spans="2:11" x14ac:dyDescent="0.25">
      <c r="B42" s="2" t="s">
        <v>40</v>
      </c>
      <c r="C42" s="3">
        <v>1860989</v>
      </c>
      <c r="D42" s="3">
        <v>1034936</v>
      </c>
      <c r="J42" t="e">
        <f t="shared" si="0"/>
        <v>#N/A</v>
      </c>
      <c r="K42" t="e">
        <f t="shared" si="1"/>
        <v>#N/A</v>
      </c>
    </row>
    <row r="43" spans="2:11" x14ac:dyDescent="0.25">
      <c r="B43" s="2" t="s">
        <v>41</v>
      </c>
      <c r="C43" s="3">
        <v>1862331</v>
      </c>
      <c r="D43" s="3">
        <v>1036000</v>
      </c>
      <c r="J43" t="e">
        <f t="shared" si="0"/>
        <v>#N/A</v>
      </c>
      <c r="K43" t="e">
        <f t="shared" si="1"/>
        <v>#N/A</v>
      </c>
    </row>
    <row r="44" spans="2:11" x14ac:dyDescent="0.25">
      <c r="B44" s="2" t="s">
        <v>42</v>
      </c>
      <c r="C44" s="3">
        <v>1863537</v>
      </c>
      <c r="D44" s="3">
        <v>1035133</v>
      </c>
      <c r="J44" t="e">
        <f t="shared" si="0"/>
        <v>#N/A</v>
      </c>
      <c r="K44" t="e">
        <f t="shared" si="1"/>
        <v>#N/A</v>
      </c>
    </row>
    <row r="45" spans="2:11" x14ac:dyDescent="0.25">
      <c r="B45" s="2" t="s">
        <v>43</v>
      </c>
      <c r="C45" s="3">
        <v>1862075</v>
      </c>
      <c r="D45" s="3">
        <v>1033738</v>
      </c>
      <c r="J45" t="e">
        <f t="shared" si="0"/>
        <v>#N/A</v>
      </c>
      <c r="K45" t="e">
        <f t="shared" si="1"/>
        <v>#N/A</v>
      </c>
    </row>
    <row r="46" spans="2:11" x14ac:dyDescent="0.25">
      <c r="B46" s="2" t="s">
        <v>44</v>
      </c>
      <c r="C46" s="3">
        <v>1861074</v>
      </c>
      <c r="D46" s="3">
        <v>1032744</v>
      </c>
      <c r="J46" t="e">
        <f t="shared" si="0"/>
        <v>#N/A</v>
      </c>
      <c r="K46" t="e">
        <f t="shared" si="1"/>
        <v>#N/A</v>
      </c>
    </row>
    <row r="47" spans="2:11" x14ac:dyDescent="0.25">
      <c r="B47" s="2" t="s">
        <v>45</v>
      </c>
      <c r="C47" s="3">
        <v>1859936</v>
      </c>
      <c r="D47" s="3">
        <v>1031743</v>
      </c>
      <c r="J47" t="e">
        <f t="shared" si="0"/>
        <v>#N/A</v>
      </c>
      <c r="K47" t="e">
        <f t="shared" si="1"/>
        <v>#N/A</v>
      </c>
    </row>
    <row r="48" spans="2:11" x14ac:dyDescent="0.25">
      <c r="B48" s="2" t="s">
        <v>46</v>
      </c>
      <c r="C48" s="3">
        <v>1858591</v>
      </c>
      <c r="D48" s="3">
        <v>1032587</v>
      </c>
      <c r="J48" t="e">
        <f t="shared" si="0"/>
        <v>#N/A</v>
      </c>
      <c r="K48" t="e">
        <f t="shared" si="1"/>
        <v>#N/A</v>
      </c>
    </row>
    <row r="49" spans="2:11" x14ac:dyDescent="0.25">
      <c r="B49" s="2" t="s">
        <v>47</v>
      </c>
      <c r="C49" s="3">
        <v>1859385</v>
      </c>
      <c r="D49" s="3">
        <v>1033810</v>
      </c>
      <c r="J49" t="e">
        <f t="shared" si="0"/>
        <v>#N/A</v>
      </c>
      <c r="K49" t="e">
        <f t="shared" si="1"/>
        <v>#N/A</v>
      </c>
    </row>
    <row r="50" spans="2:11" x14ac:dyDescent="0.25">
      <c r="B50" s="2" t="s">
        <v>48</v>
      </c>
      <c r="C50" s="3">
        <v>1858182</v>
      </c>
      <c r="D50" s="3">
        <v>1035270</v>
      </c>
      <c r="J50" t="e">
        <f t="shared" si="0"/>
        <v>#N/A</v>
      </c>
      <c r="K50" t="e">
        <f t="shared" si="1"/>
        <v>#N/A</v>
      </c>
    </row>
    <row r="51" spans="2:11" x14ac:dyDescent="0.25">
      <c r="B51" s="2" t="s">
        <v>49</v>
      </c>
      <c r="C51" s="3">
        <v>1857428</v>
      </c>
      <c r="D51" s="3">
        <v>1034046</v>
      </c>
      <c r="J51" t="e">
        <f t="shared" si="0"/>
        <v>#N/A</v>
      </c>
      <c r="K51" t="e">
        <f t="shared" si="1"/>
        <v>#N/A</v>
      </c>
    </row>
    <row r="52" spans="2:11" x14ac:dyDescent="0.25">
      <c r="B52" s="2" t="s">
        <v>50</v>
      </c>
      <c r="C52" s="3">
        <v>1856584</v>
      </c>
      <c r="D52" s="3">
        <v>1035408</v>
      </c>
      <c r="J52" t="e">
        <f t="shared" si="0"/>
        <v>#N/A</v>
      </c>
      <c r="K52" t="e">
        <f t="shared" si="1"/>
        <v>#N/A</v>
      </c>
    </row>
    <row r="53" spans="2:11" x14ac:dyDescent="0.25">
      <c r="B53" s="2" t="s">
        <v>51</v>
      </c>
      <c r="C53" s="3">
        <v>1857506</v>
      </c>
      <c r="D53" s="3">
        <v>1036785</v>
      </c>
      <c r="J53" t="e">
        <f t="shared" si="0"/>
        <v>#N/A</v>
      </c>
      <c r="K53" t="e">
        <f t="shared" si="1"/>
        <v>#N/A</v>
      </c>
    </row>
    <row r="54" spans="2:11" x14ac:dyDescent="0.25">
      <c r="B54" s="2" t="s">
        <v>52</v>
      </c>
      <c r="C54" s="3">
        <v>1856213</v>
      </c>
      <c r="D54" s="3">
        <v>1035697</v>
      </c>
      <c r="J54" t="e">
        <f t="shared" si="0"/>
        <v>#N/A</v>
      </c>
      <c r="K54" t="e">
        <f t="shared" si="1"/>
        <v>#N/A</v>
      </c>
    </row>
    <row r="55" spans="2:11" x14ac:dyDescent="0.25">
      <c r="B55" s="2" t="s">
        <v>53</v>
      </c>
      <c r="C55" s="3">
        <v>1855238</v>
      </c>
      <c r="D55" s="3">
        <v>1034670</v>
      </c>
      <c r="J55" t="e">
        <f t="shared" si="0"/>
        <v>#N/A</v>
      </c>
      <c r="K55" t="e">
        <f t="shared" si="1"/>
        <v>#N/A</v>
      </c>
    </row>
    <row r="56" spans="2:11" x14ac:dyDescent="0.25">
      <c r="B56" s="2" t="s">
        <v>54</v>
      </c>
      <c r="C56" s="3">
        <v>1854313</v>
      </c>
      <c r="D56" s="3">
        <v>1033560</v>
      </c>
      <c r="J56" t="e">
        <f t="shared" si="0"/>
        <v>#N/A</v>
      </c>
      <c r="K56" t="e">
        <f t="shared" si="1"/>
        <v>#N/A</v>
      </c>
    </row>
    <row r="57" spans="2:11" x14ac:dyDescent="0.25">
      <c r="B57" s="2" t="s">
        <v>55</v>
      </c>
      <c r="C57" s="3">
        <v>1855760</v>
      </c>
      <c r="D57" s="3">
        <v>1032143</v>
      </c>
      <c r="J57" t="e">
        <f t="shared" si="0"/>
        <v>#N/A</v>
      </c>
      <c r="K57" t="e">
        <f t="shared" si="1"/>
        <v>#N/A</v>
      </c>
    </row>
    <row r="58" spans="2:11" x14ac:dyDescent="0.25">
      <c r="B58" s="2" t="s">
        <v>56</v>
      </c>
      <c r="C58" s="3">
        <v>1857046</v>
      </c>
      <c r="D58" s="3">
        <v>1031012</v>
      </c>
      <c r="J58" t="e">
        <f t="shared" si="0"/>
        <v>#N/A</v>
      </c>
      <c r="K58" t="e">
        <f t="shared" si="1"/>
        <v>#N/A</v>
      </c>
    </row>
    <row r="59" spans="2:11" x14ac:dyDescent="0.25">
      <c r="B59" s="2" t="s">
        <v>57</v>
      </c>
      <c r="C59" s="3">
        <v>1855816</v>
      </c>
      <c r="D59" s="3">
        <v>1032135</v>
      </c>
      <c r="J59" t="e">
        <f t="shared" si="0"/>
        <v>#N/A</v>
      </c>
      <c r="K59" t="e">
        <f t="shared" si="1"/>
        <v>#N/A</v>
      </c>
    </row>
    <row r="60" spans="2:11" x14ac:dyDescent="0.25">
      <c r="B60" s="2" t="s">
        <v>58</v>
      </c>
      <c r="C60" s="3">
        <v>1854545</v>
      </c>
      <c r="D60" s="3">
        <v>1030741</v>
      </c>
      <c r="J60" t="e">
        <f t="shared" si="0"/>
        <v>#N/A</v>
      </c>
      <c r="K60" t="e">
        <f t="shared" si="1"/>
        <v>#N/A</v>
      </c>
    </row>
    <row r="61" spans="2:11" x14ac:dyDescent="0.25">
      <c r="B61" s="2" t="s">
        <v>59</v>
      </c>
      <c r="C61" s="3">
        <v>1855943</v>
      </c>
      <c r="D61" s="3">
        <v>1029920</v>
      </c>
      <c r="J61" t="e">
        <f t="shared" si="0"/>
        <v>#N/A</v>
      </c>
      <c r="K61" t="e">
        <f t="shared" si="1"/>
        <v>#N/A</v>
      </c>
    </row>
    <row r="62" spans="2:11" x14ac:dyDescent="0.25">
      <c r="B62" s="2" t="s">
        <v>60</v>
      </c>
      <c r="C62" s="3">
        <v>1857157</v>
      </c>
      <c r="D62" s="3">
        <v>1028712</v>
      </c>
      <c r="J62" t="e">
        <f t="shared" si="0"/>
        <v>#N/A</v>
      </c>
      <c r="K62" t="e">
        <f t="shared" si="1"/>
        <v>#N/A</v>
      </c>
    </row>
    <row r="63" spans="2:11" x14ac:dyDescent="0.25">
      <c r="B63" s="2" t="s">
        <v>61</v>
      </c>
      <c r="C63" s="3">
        <v>1856201</v>
      </c>
      <c r="D63" s="3">
        <v>1029647</v>
      </c>
      <c r="J63" t="e">
        <f t="shared" si="0"/>
        <v>#N/A</v>
      </c>
      <c r="K63" t="e">
        <f t="shared" si="1"/>
        <v>#N/A</v>
      </c>
    </row>
    <row r="64" spans="2:11" x14ac:dyDescent="0.25">
      <c r="B64" s="2" t="s">
        <v>62</v>
      </c>
      <c r="C64" s="3">
        <v>1857526</v>
      </c>
      <c r="D64" s="3">
        <v>1028761</v>
      </c>
      <c r="J64" t="e">
        <f t="shared" si="0"/>
        <v>#N/A</v>
      </c>
      <c r="K64" t="e">
        <f t="shared" si="1"/>
        <v>#N/A</v>
      </c>
    </row>
    <row r="65" spans="2:11" x14ac:dyDescent="0.25">
      <c r="B65" s="2" t="s">
        <v>63</v>
      </c>
      <c r="C65" s="3">
        <v>1858660</v>
      </c>
      <c r="D65" s="3">
        <v>1027329</v>
      </c>
      <c r="J65" t="e">
        <f t="shared" si="0"/>
        <v>#N/A</v>
      </c>
      <c r="K65" t="e">
        <f t="shared" si="1"/>
        <v>#N/A</v>
      </c>
    </row>
    <row r="66" spans="2:11" x14ac:dyDescent="0.25">
      <c r="B66" s="2" t="s">
        <v>64</v>
      </c>
      <c r="C66" s="3">
        <v>1857495</v>
      </c>
      <c r="D66" s="3">
        <v>1028739</v>
      </c>
      <c r="J66" t="e">
        <f t="shared" si="0"/>
        <v>#N/A</v>
      </c>
      <c r="K66" t="e">
        <f t="shared" si="1"/>
        <v>#N/A</v>
      </c>
    </row>
    <row r="67" spans="2:11" x14ac:dyDescent="0.25">
      <c r="B67" s="2" t="s">
        <v>65</v>
      </c>
      <c r="C67" s="3">
        <v>1856060</v>
      </c>
      <c r="D67" s="3">
        <v>1029965</v>
      </c>
      <c r="J67" t="e">
        <f t="shared" si="0"/>
        <v>#N/A</v>
      </c>
      <c r="K67" t="e">
        <f t="shared" si="1"/>
        <v>#N/A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EE20D-F486-4025-A5A1-C315D8FF91BF}">
  <sheetPr codeName="Sheet2"/>
  <dimension ref="B2:K67"/>
  <sheetViews>
    <sheetView workbookViewId="0">
      <selection activeCell="W26" sqref="W26"/>
    </sheetView>
  </sheetViews>
  <sheetFormatPr defaultRowHeight="15" x14ac:dyDescent="0.25"/>
  <cols>
    <col min="9" max="9" width="11.28515625" bestFit="1" customWidth="1"/>
  </cols>
  <sheetData>
    <row r="2" spans="2:11" x14ac:dyDescent="0.25">
      <c r="B2" s="4" t="s">
        <v>67</v>
      </c>
      <c r="F2" s="4" t="s">
        <v>69</v>
      </c>
      <c r="I2" s="4" t="s">
        <v>68</v>
      </c>
    </row>
    <row r="3" spans="2:11" x14ac:dyDescent="0.25">
      <c r="B3" s="1" t="s">
        <v>66</v>
      </c>
      <c r="C3" s="1" t="s">
        <v>0</v>
      </c>
      <c r="D3" s="1" t="s">
        <v>1</v>
      </c>
      <c r="F3" s="1" t="s">
        <v>0</v>
      </c>
      <c r="G3" s="1" t="s">
        <v>1</v>
      </c>
      <c r="I3" s="1" t="s">
        <v>70</v>
      </c>
      <c r="J3" s="1" t="s">
        <v>0</v>
      </c>
      <c r="K3" s="1" t="s">
        <v>1</v>
      </c>
    </row>
    <row r="4" spans="2:11" x14ac:dyDescent="0.25">
      <c r="B4" s="2" t="s">
        <v>2</v>
      </c>
      <c r="C4" s="3">
        <v>1868116</v>
      </c>
      <c r="D4" s="3">
        <v>1039667</v>
      </c>
      <c r="E4" s="2"/>
      <c r="F4" s="3">
        <v>1856946</v>
      </c>
      <c r="G4" s="3">
        <f>1030912-300</f>
        <v>1030612</v>
      </c>
      <c r="I4" s="5" t="b">
        <v>0</v>
      </c>
      <c r="J4" t="e">
        <f>+IF(I4,C4,NA())</f>
        <v>#N/A</v>
      </c>
      <c r="K4" t="e">
        <f>+IF(I4,D4,NA())</f>
        <v>#N/A</v>
      </c>
    </row>
    <row r="5" spans="2:11" x14ac:dyDescent="0.25">
      <c r="B5" s="2" t="s">
        <v>4</v>
      </c>
      <c r="C5" s="3">
        <v>1869572</v>
      </c>
      <c r="D5" s="3">
        <v>1038908</v>
      </c>
      <c r="E5" s="2"/>
      <c r="F5" s="3">
        <f>1854313-500</f>
        <v>1853813</v>
      </c>
      <c r="G5" s="3">
        <f>1033560+300</f>
        <v>1033860</v>
      </c>
      <c r="I5" t="b">
        <v>0</v>
      </c>
      <c r="J5" t="e">
        <f t="shared" ref="J5:J67" si="0">+IF(I5,C5,NA())</f>
        <v>#N/A</v>
      </c>
      <c r="K5" t="e">
        <f t="shared" ref="K5:K67" si="1">+IF(I5,D5,NA())</f>
        <v>#N/A</v>
      </c>
    </row>
    <row r="6" spans="2:11" x14ac:dyDescent="0.25">
      <c r="B6" s="2" t="s">
        <v>5</v>
      </c>
      <c r="C6" s="3">
        <v>1870870</v>
      </c>
      <c r="D6" s="3">
        <v>1040235</v>
      </c>
      <c r="E6" s="2"/>
      <c r="F6" s="3">
        <v>1861074</v>
      </c>
      <c r="G6" s="3">
        <f>1032744+300</f>
        <v>1033044</v>
      </c>
      <c r="I6" t="b">
        <v>0</v>
      </c>
      <c r="J6" t="e">
        <f t="shared" si="0"/>
        <v>#N/A</v>
      </c>
      <c r="K6" t="e">
        <f t="shared" si="1"/>
        <v>#N/A</v>
      </c>
    </row>
    <row r="7" spans="2:11" x14ac:dyDescent="0.25">
      <c r="B7" s="2" t="s">
        <v>3</v>
      </c>
      <c r="C7" s="3">
        <v>1872079</v>
      </c>
      <c r="D7" s="3">
        <v>1038981</v>
      </c>
      <c r="E7" s="2"/>
      <c r="F7" s="3">
        <v>1864608</v>
      </c>
      <c r="G7" s="3">
        <f>1033631+300</f>
        <v>1033931</v>
      </c>
      <c r="I7" t="b">
        <v>0</v>
      </c>
      <c r="J7" t="e">
        <f t="shared" si="0"/>
        <v>#N/A</v>
      </c>
      <c r="K7" t="e">
        <f t="shared" si="1"/>
        <v>#N/A</v>
      </c>
    </row>
    <row r="8" spans="2:11" x14ac:dyDescent="0.25">
      <c r="B8" s="2" t="s">
        <v>6</v>
      </c>
      <c r="C8" s="3">
        <v>1870682</v>
      </c>
      <c r="D8" s="3">
        <v>1038036</v>
      </c>
      <c r="E8" s="2"/>
      <c r="F8" s="3">
        <f>1870490+200</f>
        <v>1870690</v>
      </c>
      <c r="G8" s="3">
        <f>1035671+300</f>
        <v>1035971</v>
      </c>
      <c r="I8" t="b">
        <v>0</v>
      </c>
      <c r="J8" t="e">
        <f t="shared" si="0"/>
        <v>#N/A</v>
      </c>
      <c r="K8" t="e">
        <f t="shared" si="1"/>
        <v>#N/A</v>
      </c>
    </row>
    <row r="9" spans="2:11" x14ac:dyDescent="0.25">
      <c r="B9" s="2" t="s">
        <v>7</v>
      </c>
      <c r="C9" s="3">
        <v>1869402</v>
      </c>
      <c r="D9" s="3">
        <v>1037146</v>
      </c>
      <c r="E9" s="2"/>
      <c r="F9" s="3">
        <f>1870459+200</f>
        <v>1870659</v>
      </c>
      <c r="G9" s="3">
        <f>1033682-100</f>
        <v>1033582</v>
      </c>
      <c r="I9" t="b">
        <v>0</v>
      </c>
      <c r="J9" t="e">
        <f t="shared" si="0"/>
        <v>#N/A</v>
      </c>
      <c r="K9" t="e">
        <f t="shared" si="1"/>
        <v>#N/A</v>
      </c>
    </row>
    <row r="10" spans="2:11" x14ac:dyDescent="0.25">
      <c r="B10" s="2" t="s">
        <v>8</v>
      </c>
      <c r="C10" s="3">
        <v>1870727</v>
      </c>
      <c r="D10" s="3">
        <v>1038431</v>
      </c>
      <c r="E10" s="2"/>
      <c r="F10" s="3">
        <v>1866973</v>
      </c>
      <c r="G10" s="3">
        <f>1033388-100</f>
        <v>1033288</v>
      </c>
      <c r="I10" t="b">
        <v>0</v>
      </c>
      <c r="J10" t="e">
        <f t="shared" si="0"/>
        <v>#N/A</v>
      </c>
      <c r="K10" t="e">
        <f t="shared" si="1"/>
        <v>#N/A</v>
      </c>
    </row>
    <row r="11" spans="2:11" x14ac:dyDescent="0.25">
      <c r="B11" s="2" t="s">
        <v>9</v>
      </c>
      <c r="C11" s="3">
        <v>1871589</v>
      </c>
      <c r="D11" s="3">
        <v>1037066</v>
      </c>
      <c r="F11">
        <f>+F4</f>
        <v>1856946</v>
      </c>
      <c r="G11">
        <f>+G4</f>
        <v>1030612</v>
      </c>
      <c r="I11" t="b">
        <v>0</v>
      </c>
      <c r="J11" t="e">
        <f t="shared" si="0"/>
        <v>#N/A</v>
      </c>
      <c r="K11" t="e">
        <f t="shared" si="1"/>
        <v>#N/A</v>
      </c>
    </row>
    <row r="12" spans="2:11" x14ac:dyDescent="0.25">
      <c r="B12" s="2" t="s">
        <v>10</v>
      </c>
      <c r="C12" s="3">
        <v>1870490</v>
      </c>
      <c r="D12" s="3">
        <v>1035671</v>
      </c>
      <c r="I12" t="b">
        <v>1</v>
      </c>
      <c r="J12">
        <f t="shared" si="0"/>
        <v>1870490</v>
      </c>
      <c r="K12">
        <f t="shared" si="1"/>
        <v>1035671</v>
      </c>
    </row>
    <row r="13" spans="2:11" x14ac:dyDescent="0.25">
      <c r="B13" s="2" t="s">
        <v>11</v>
      </c>
      <c r="C13" s="3">
        <v>1871648</v>
      </c>
      <c r="D13" s="3">
        <v>1034588</v>
      </c>
      <c r="I13" t="b">
        <v>0</v>
      </c>
      <c r="J13" t="e">
        <f t="shared" si="0"/>
        <v>#N/A</v>
      </c>
      <c r="K13" t="e">
        <f t="shared" si="1"/>
        <v>#N/A</v>
      </c>
    </row>
    <row r="14" spans="2:11" x14ac:dyDescent="0.25">
      <c r="B14" s="2" t="s">
        <v>12</v>
      </c>
      <c r="C14" s="3">
        <v>1870459</v>
      </c>
      <c r="D14" s="3">
        <v>1033682</v>
      </c>
      <c r="I14" t="b">
        <v>1</v>
      </c>
      <c r="J14">
        <f t="shared" si="0"/>
        <v>1870459</v>
      </c>
      <c r="K14">
        <f t="shared" si="1"/>
        <v>1033682</v>
      </c>
    </row>
    <row r="15" spans="2:11" x14ac:dyDescent="0.25">
      <c r="B15" s="2" t="s">
        <v>13</v>
      </c>
      <c r="C15" s="3">
        <v>1871642</v>
      </c>
      <c r="D15" s="3">
        <v>1034965</v>
      </c>
      <c r="I15" t="b">
        <v>0</v>
      </c>
      <c r="J15" t="e">
        <f t="shared" si="0"/>
        <v>#N/A</v>
      </c>
      <c r="K15" t="e">
        <f t="shared" si="1"/>
        <v>#N/A</v>
      </c>
    </row>
    <row r="16" spans="2:11" x14ac:dyDescent="0.25">
      <c r="B16" s="2" t="s">
        <v>14</v>
      </c>
      <c r="C16" s="3">
        <v>1870518</v>
      </c>
      <c r="D16" s="3">
        <v>1036121</v>
      </c>
      <c r="I16" t="b">
        <v>0</v>
      </c>
      <c r="J16" t="e">
        <f t="shared" si="0"/>
        <v>#N/A</v>
      </c>
      <c r="K16" t="e">
        <f t="shared" si="1"/>
        <v>#N/A</v>
      </c>
    </row>
    <row r="17" spans="2:11" x14ac:dyDescent="0.25">
      <c r="B17" s="2" t="s">
        <v>15</v>
      </c>
      <c r="C17" s="3">
        <v>1871976</v>
      </c>
      <c r="D17" s="3">
        <v>1035200</v>
      </c>
      <c r="I17" t="b">
        <v>0</v>
      </c>
      <c r="J17" t="e">
        <f t="shared" si="0"/>
        <v>#N/A</v>
      </c>
      <c r="K17" t="e">
        <f t="shared" si="1"/>
        <v>#N/A</v>
      </c>
    </row>
    <row r="18" spans="2:11" x14ac:dyDescent="0.25">
      <c r="B18" s="2" t="s">
        <v>16</v>
      </c>
      <c r="C18" s="3">
        <v>1873136</v>
      </c>
      <c r="D18" s="3">
        <v>1036247</v>
      </c>
      <c r="I18" t="b">
        <v>0</v>
      </c>
      <c r="J18" t="e">
        <f t="shared" si="0"/>
        <v>#N/A</v>
      </c>
      <c r="K18" t="e">
        <f t="shared" si="1"/>
        <v>#N/A</v>
      </c>
    </row>
    <row r="19" spans="2:11" x14ac:dyDescent="0.25">
      <c r="B19" s="2" t="s">
        <v>17</v>
      </c>
      <c r="C19" s="3">
        <v>1874342</v>
      </c>
      <c r="D19" s="3">
        <v>1035096</v>
      </c>
      <c r="I19" t="b">
        <v>0</v>
      </c>
      <c r="J19" t="e">
        <f t="shared" si="0"/>
        <v>#N/A</v>
      </c>
      <c r="K19" t="e">
        <f t="shared" si="1"/>
        <v>#N/A</v>
      </c>
    </row>
    <row r="20" spans="2:11" x14ac:dyDescent="0.25">
      <c r="B20" s="2" t="s">
        <v>18</v>
      </c>
      <c r="C20" s="3">
        <v>1873011</v>
      </c>
      <c r="D20" s="3">
        <v>1036475</v>
      </c>
      <c r="I20" t="b">
        <v>0</v>
      </c>
      <c r="J20" t="e">
        <f t="shared" si="0"/>
        <v>#N/A</v>
      </c>
      <c r="K20" t="e">
        <f t="shared" si="1"/>
        <v>#N/A</v>
      </c>
    </row>
    <row r="21" spans="2:11" x14ac:dyDescent="0.25">
      <c r="B21" s="2" t="s">
        <v>19</v>
      </c>
      <c r="C21" s="3">
        <v>1871833</v>
      </c>
      <c r="D21" s="3">
        <v>1037837</v>
      </c>
      <c r="I21" t="b">
        <v>0</v>
      </c>
      <c r="J21" t="e">
        <f t="shared" si="0"/>
        <v>#N/A</v>
      </c>
      <c r="K21" t="e">
        <f t="shared" si="1"/>
        <v>#N/A</v>
      </c>
    </row>
    <row r="22" spans="2:11" x14ac:dyDescent="0.25">
      <c r="B22" s="2" t="s">
        <v>20</v>
      </c>
      <c r="C22" s="3">
        <v>1870604</v>
      </c>
      <c r="D22" s="3">
        <v>1036790</v>
      </c>
      <c r="I22" t="b">
        <v>0</v>
      </c>
      <c r="J22" t="e">
        <f t="shared" si="0"/>
        <v>#N/A</v>
      </c>
      <c r="K22" t="e">
        <f t="shared" si="1"/>
        <v>#N/A</v>
      </c>
    </row>
    <row r="23" spans="2:11" x14ac:dyDescent="0.25">
      <c r="B23" s="2" t="s">
        <v>21</v>
      </c>
      <c r="C23" s="3">
        <v>1871586</v>
      </c>
      <c r="D23" s="3">
        <v>1037773</v>
      </c>
      <c r="I23" t="b">
        <v>0</v>
      </c>
      <c r="J23" t="e">
        <f t="shared" si="0"/>
        <v>#N/A</v>
      </c>
      <c r="K23" t="e">
        <f t="shared" si="1"/>
        <v>#N/A</v>
      </c>
    </row>
    <row r="24" spans="2:11" x14ac:dyDescent="0.25">
      <c r="B24" s="2" t="s">
        <v>22</v>
      </c>
      <c r="C24" s="3">
        <v>1870667</v>
      </c>
      <c r="D24" s="3">
        <v>1039121</v>
      </c>
      <c r="I24" t="b">
        <v>0</v>
      </c>
      <c r="J24" t="e">
        <f t="shared" si="0"/>
        <v>#N/A</v>
      </c>
      <c r="K24" t="e">
        <f t="shared" si="1"/>
        <v>#N/A</v>
      </c>
    </row>
    <row r="25" spans="2:11" x14ac:dyDescent="0.25">
      <c r="B25" s="2" t="s">
        <v>23</v>
      </c>
      <c r="C25" s="3">
        <v>1871477</v>
      </c>
      <c r="D25" s="3">
        <v>1037975</v>
      </c>
      <c r="I25" t="b">
        <v>0</v>
      </c>
      <c r="J25" t="e">
        <f t="shared" si="0"/>
        <v>#N/A</v>
      </c>
      <c r="K25" t="e">
        <f t="shared" si="1"/>
        <v>#N/A</v>
      </c>
    </row>
    <row r="26" spans="2:11" x14ac:dyDescent="0.25">
      <c r="B26" s="2" t="s">
        <v>24</v>
      </c>
      <c r="C26" s="3">
        <v>1872810</v>
      </c>
      <c r="D26" s="3">
        <v>1039099</v>
      </c>
      <c r="I26" t="b">
        <v>0</v>
      </c>
      <c r="J26" t="e">
        <f t="shared" si="0"/>
        <v>#N/A</v>
      </c>
      <c r="K26" t="e">
        <f t="shared" si="1"/>
        <v>#N/A</v>
      </c>
    </row>
    <row r="27" spans="2:11" x14ac:dyDescent="0.25">
      <c r="B27" s="2" t="s">
        <v>25</v>
      </c>
      <c r="C27" s="3">
        <v>1871980</v>
      </c>
      <c r="D27" s="3">
        <v>1038070</v>
      </c>
      <c r="I27" t="b">
        <v>0</v>
      </c>
      <c r="J27" t="e">
        <f t="shared" si="0"/>
        <v>#N/A</v>
      </c>
      <c r="K27" t="e">
        <f t="shared" si="1"/>
        <v>#N/A</v>
      </c>
    </row>
    <row r="28" spans="2:11" x14ac:dyDescent="0.25">
      <c r="B28" s="2" t="s">
        <v>26</v>
      </c>
      <c r="C28" s="3">
        <v>1873094</v>
      </c>
      <c r="D28" s="3">
        <v>1036655</v>
      </c>
      <c r="I28" t="b">
        <v>0</v>
      </c>
      <c r="J28" t="e">
        <f t="shared" si="0"/>
        <v>#N/A</v>
      </c>
      <c r="K28" t="e">
        <f t="shared" si="1"/>
        <v>#N/A</v>
      </c>
    </row>
    <row r="29" spans="2:11" x14ac:dyDescent="0.25">
      <c r="B29" s="2" t="s">
        <v>27</v>
      </c>
      <c r="C29" s="3">
        <v>1871926</v>
      </c>
      <c r="D29" s="3">
        <v>1037757</v>
      </c>
      <c r="I29" t="b">
        <v>0</v>
      </c>
      <c r="J29" t="e">
        <f t="shared" si="0"/>
        <v>#N/A</v>
      </c>
      <c r="K29" t="e">
        <f t="shared" si="1"/>
        <v>#N/A</v>
      </c>
    </row>
    <row r="30" spans="2:11" x14ac:dyDescent="0.25">
      <c r="B30" s="2" t="s">
        <v>28</v>
      </c>
      <c r="C30" s="3">
        <v>1870428</v>
      </c>
      <c r="D30" s="3">
        <v>1038966</v>
      </c>
      <c r="I30" t="b">
        <v>0</v>
      </c>
      <c r="J30" t="e">
        <f t="shared" si="0"/>
        <v>#N/A</v>
      </c>
      <c r="K30" t="e">
        <f t="shared" si="1"/>
        <v>#N/A</v>
      </c>
    </row>
    <row r="31" spans="2:11" x14ac:dyDescent="0.25">
      <c r="B31" s="2" t="s">
        <v>29</v>
      </c>
      <c r="C31" s="3">
        <v>1869166</v>
      </c>
      <c r="D31" s="3">
        <v>1037899</v>
      </c>
      <c r="I31" t="b">
        <v>0</v>
      </c>
      <c r="J31" t="e">
        <f t="shared" si="0"/>
        <v>#N/A</v>
      </c>
      <c r="K31" t="e">
        <f t="shared" si="1"/>
        <v>#N/A</v>
      </c>
    </row>
    <row r="32" spans="2:11" x14ac:dyDescent="0.25">
      <c r="B32" s="2" t="s">
        <v>30</v>
      </c>
      <c r="C32" s="3">
        <v>1867892</v>
      </c>
      <c r="D32" s="3">
        <v>1036904</v>
      </c>
      <c r="I32" t="b">
        <v>0</v>
      </c>
      <c r="J32" t="e">
        <f t="shared" si="0"/>
        <v>#N/A</v>
      </c>
      <c r="K32" t="e">
        <f t="shared" si="1"/>
        <v>#N/A</v>
      </c>
    </row>
    <row r="33" spans="2:11" x14ac:dyDescent="0.25">
      <c r="B33" s="2" t="s">
        <v>31</v>
      </c>
      <c r="C33" s="3">
        <v>1866552</v>
      </c>
      <c r="D33" s="3">
        <v>1035855</v>
      </c>
      <c r="I33" t="b">
        <v>0</v>
      </c>
      <c r="J33" t="e">
        <f t="shared" si="0"/>
        <v>#N/A</v>
      </c>
      <c r="K33" t="e">
        <f t="shared" si="1"/>
        <v>#N/A</v>
      </c>
    </row>
    <row r="34" spans="2:11" x14ac:dyDescent="0.25">
      <c r="B34" s="2" t="s">
        <v>32</v>
      </c>
      <c r="C34" s="3">
        <v>1865559</v>
      </c>
      <c r="D34" s="3">
        <v>1037072</v>
      </c>
      <c r="I34" t="b">
        <v>0</v>
      </c>
      <c r="J34" t="e">
        <f t="shared" si="0"/>
        <v>#N/A</v>
      </c>
      <c r="K34" t="e">
        <f t="shared" si="1"/>
        <v>#N/A</v>
      </c>
    </row>
    <row r="35" spans="2:11" x14ac:dyDescent="0.25">
      <c r="B35" s="2" t="s">
        <v>33</v>
      </c>
      <c r="C35" s="3">
        <v>1864555</v>
      </c>
      <c r="D35" s="3">
        <v>1035788</v>
      </c>
      <c r="I35" t="b">
        <v>0</v>
      </c>
      <c r="J35" t="e">
        <f t="shared" si="0"/>
        <v>#N/A</v>
      </c>
      <c r="K35" t="e">
        <f t="shared" si="1"/>
        <v>#N/A</v>
      </c>
    </row>
    <row r="36" spans="2:11" x14ac:dyDescent="0.25">
      <c r="B36" s="2" t="s">
        <v>34</v>
      </c>
      <c r="C36" s="3">
        <v>1866047</v>
      </c>
      <c r="D36" s="3">
        <v>1034607</v>
      </c>
      <c r="I36" t="b">
        <v>0</v>
      </c>
      <c r="J36" t="e">
        <f t="shared" si="0"/>
        <v>#N/A</v>
      </c>
      <c r="K36" t="e">
        <f t="shared" si="1"/>
        <v>#N/A</v>
      </c>
    </row>
    <row r="37" spans="2:11" x14ac:dyDescent="0.25">
      <c r="B37" s="2" t="s">
        <v>35</v>
      </c>
      <c r="C37" s="3">
        <v>1866973</v>
      </c>
      <c r="D37" s="3">
        <v>1033388</v>
      </c>
      <c r="I37" t="b">
        <v>1</v>
      </c>
      <c r="J37">
        <f t="shared" si="0"/>
        <v>1866973</v>
      </c>
      <c r="K37">
        <f t="shared" si="1"/>
        <v>1033388</v>
      </c>
    </row>
    <row r="38" spans="2:11" x14ac:dyDescent="0.25">
      <c r="B38" s="2" t="s">
        <v>36</v>
      </c>
      <c r="C38" s="3">
        <v>1865506</v>
      </c>
      <c r="D38" s="3">
        <v>1032572</v>
      </c>
      <c r="I38" t="b">
        <v>0</v>
      </c>
      <c r="J38" t="e">
        <f t="shared" si="0"/>
        <v>#N/A</v>
      </c>
      <c r="K38" t="e">
        <f t="shared" si="1"/>
        <v>#N/A</v>
      </c>
    </row>
    <row r="39" spans="2:11" x14ac:dyDescent="0.25">
      <c r="B39" s="2" t="s">
        <v>37</v>
      </c>
      <c r="C39" s="3">
        <v>1864608</v>
      </c>
      <c r="D39" s="3">
        <v>1033631</v>
      </c>
      <c r="I39" t="b">
        <v>1</v>
      </c>
      <c r="J39">
        <f t="shared" si="0"/>
        <v>1864608</v>
      </c>
      <c r="K39">
        <f t="shared" si="1"/>
        <v>1033631</v>
      </c>
    </row>
    <row r="40" spans="2:11" x14ac:dyDescent="0.25">
      <c r="B40" s="2" t="s">
        <v>38</v>
      </c>
      <c r="C40" s="3">
        <v>1863251</v>
      </c>
      <c r="D40" s="3">
        <v>1034935</v>
      </c>
      <c r="I40" t="b">
        <v>0</v>
      </c>
      <c r="J40" t="e">
        <f t="shared" si="0"/>
        <v>#N/A</v>
      </c>
      <c r="K40" t="e">
        <f t="shared" si="1"/>
        <v>#N/A</v>
      </c>
    </row>
    <row r="41" spans="2:11" x14ac:dyDescent="0.25">
      <c r="B41" s="2" t="s">
        <v>39</v>
      </c>
      <c r="C41" s="3">
        <v>1862148</v>
      </c>
      <c r="D41" s="3">
        <v>1035791</v>
      </c>
      <c r="I41" t="b">
        <v>0</v>
      </c>
      <c r="J41" t="e">
        <f t="shared" si="0"/>
        <v>#N/A</v>
      </c>
      <c r="K41" t="e">
        <f t="shared" si="1"/>
        <v>#N/A</v>
      </c>
    </row>
    <row r="42" spans="2:11" x14ac:dyDescent="0.25">
      <c r="B42" s="2" t="s">
        <v>40</v>
      </c>
      <c r="C42" s="3">
        <v>1860989</v>
      </c>
      <c r="D42" s="3">
        <v>1034936</v>
      </c>
      <c r="I42" t="b">
        <v>0</v>
      </c>
      <c r="J42" t="e">
        <f t="shared" si="0"/>
        <v>#N/A</v>
      </c>
      <c r="K42" t="e">
        <f t="shared" si="1"/>
        <v>#N/A</v>
      </c>
    </row>
    <row r="43" spans="2:11" x14ac:dyDescent="0.25">
      <c r="B43" s="2" t="s">
        <v>41</v>
      </c>
      <c r="C43" s="3">
        <v>1862331</v>
      </c>
      <c r="D43" s="3">
        <v>1036000</v>
      </c>
      <c r="I43" t="b">
        <v>0</v>
      </c>
      <c r="J43" t="e">
        <f t="shared" si="0"/>
        <v>#N/A</v>
      </c>
      <c r="K43" t="e">
        <f t="shared" si="1"/>
        <v>#N/A</v>
      </c>
    </row>
    <row r="44" spans="2:11" x14ac:dyDescent="0.25">
      <c r="B44" s="2" t="s">
        <v>42</v>
      </c>
      <c r="C44" s="3">
        <v>1863537</v>
      </c>
      <c r="D44" s="3">
        <v>1035133</v>
      </c>
      <c r="I44" t="b">
        <v>0</v>
      </c>
      <c r="J44" t="e">
        <f t="shared" si="0"/>
        <v>#N/A</v>
      </c>
      <c r="K44" t="e">
        <f t="shared" si="1"/>
        <v>#N/A</v>
      </c>
    </row>
    <row r="45" spans="2:11" x14ac:dyDescent="0.25">
      <c r="B45" s="2" t="s">
        <v>43</v>
      </c>
      <c r="C45" s="3">
        <v>1862075</v>
      </c>
      <c r="D45" s="3">
        <v>1033738</v>
      </c>
      <c r="I45" t="b">
        <v>0</v>
      </c>
      <c r="J45" t="e">
        <f t="shared" si="0"/>
        <v>#N/A</v>
      </c>
      <c r="K45" t="e">
        <f t="shared" si="1"/>
        <v>#N/A</v>
      </c>
    </row>
    <row r="46" spans="2:11" x14ac:dyDescent="0.25">
      <c r="B46" s="2" t="s">
        <v>44</v>
      </c>
      <c r="C46" s="3">
        <v>1861074</v>
      </c>
      <c r="D46" s="3">
        <v>1032744</v>
      </c>
      <c r="I46" t="b">
        <v>1</v>
      </c>
      <c r="J46">
        <f t="shared" si="0"/>
        <v>1861074</v>
      </c>
      <c r="K46">
        <f t="shared" si="1"/>
        <v>1032744</v>
      </c>
    </row>
    <row r="47" spans="2:11" x14ac:dyDescent="0.25">
      <c r="B47" s="2" t="s">
        <v>45</v>
      </c>
      <c r="C47" s="3">
        <v>1859936</v>
      </c>
      <c r="D47" s="3">
        <v>1031743</v>
      </c>
      <c r="I47" t="b">
        <v>1</v>
      </c>
      <c r="J47">
        <f t="shared" si="0"/>
        <v>1859936</v>
      </c>
      <c r="K47">
        <f t="shared" si="1"/>
        <v>1031743</v>
      </c>
    </row>
    <row r="48" spans="2:11" x14ac:dyDescent="0.25">
      <c r="B48" s="2" t="s">
        <v>46</v>
      </c>
      <c r="C48" s="3">
        <v>1858591</v>
      </c>
      <c r="D48" s="3">
        <v>1032587</v>
      </c>
      <c r="I48" t="b">
        <v>1</v>
      </c>
      <c r="J48">
        <f t="shared" si="0"/>
        <v>1858591</v>
      </c>
      <c r="K48">
        <f t="shared" si="1"/>
        <v>1032587</v>
      </c>
    </row>
    <row r="49" spans="2:11" x14ac:dyDescent="0.25">
      <c r="B49" s="2" t="s">
        <v>47</v>
      </c>
      <c r="C49" s="3">
        <v>1859385</v>
      </c>
      <c r="D49" s="3">
        <v>1033810</v>
      </c>
      <c r="I49" t="b">
        <v>0</v>
      </c>
      <c r="J49" t="e">
        <f t="shared" si="0"/>
        <v>#N/A</v>
      </c>
      <c r="K49" t="e">
        <f t="shared" si="1"/>
        <v>#N/A</v>
      </c>
    </row>
    <row r="50" spans="2:11" x14ac:dyDescent="0.25">
      <c r="B50" s="2" t="s">
        <v>48</v>
      </c>
      <c r="C50" s="3">
        <v>1858182</v>
      </c>
      <c r="D50" s="3">
        <v>1035270</v>
      </c>
      <c r="I50" t="b">
        <v>0</v>
      </c>
      <c r="J50" t="e">
        <f t="shared" si="0"/>
        <v>#N/A</v>
      </c>
      <c r="K50" t="e">
        <f t="shared" si="1"/>
        <v>#N/A</v>
      </c>
    </row>
    <row r="51" spans="2:11" x14ac:dyDescent="0.25">
      <c r="B51" s="2" t="s">
        <v>49</v>
      </c>
      <c r="C51" s="3">
        <v>1857428</v>
      </c>
      <c r="D51" s="3">
        <v>1034046</v>
      </c>
      <c r="I51" t="b">
        <v>0</v>
      </c>
      <c r="J51" t="e">
        <f t="shared" si="0"/>
        <v>#N/A</v>
      </c>
      <c r="K51" t="e">
        <f t="shared" si="1"/>
        <v>#N/A</v>
      </c>
    </row>
    <row r="52" spans="2:11" x14ac:dyDescent="0.25">
      <c r="B52" s="2" t="s">
        <v>50</v>
      </c>
      <c r="C52" s="3">
        <v>1856584</v>
      </c>
      <c r="D52" s="3">
        <v>1035408</v>
      </c>
      <c r="I52" t="b">
        <v>0</v>
      </c>
      <c r="J52" t="e">
        <f t="shared" si="0"/>
        <v>#N/A</v>
      </c>
      <c r="K52" t="e">
        <f t="shared" si="1"/>
        <v>#N/A</v>
      </c>
    </row>
    <row r="53" spans="2:11" x14ac:dyDescent="0.25">
      <c r="B53" s="2" t="s">
        <v>51</v>
      </c>
      <c r="C53" s="3">
        <v>1857506</v>
      </c>
      <c r="D53" s="3">
        <v>1036785</v>
      </c>
      <c r="I53" t="b">
        <v>0</v>
      </c>
      <c r="J53" t="e">
        <f t="shared" si="0"/>
        <v>#N/A</v>
      </c>
      <c r="K53" t="e">
        <f t="shared" si="1"/>
        <v>#N/A</v>
      </c>
    </row>
    <row r="54" spans="2:11" x14ac:dyDescent="0.25">
      <c r="B54" s="2" t="s">
        <v>52</v>
      </c>
      <c r="C54" s="3">
        <v>1856213</v>
      </c>
      <c r="D54" s="3">
        <v>1035697</v>
      </c>
      <c r="I54" t="b">
        <v>0</v>
      </c>
      <c r="J54" t="e">
        <f t="shared" si="0"/>
        <v>#N/A</v>
      </c>
      <c r="K54" t="e">
        <f t="shared" si="1"/>
        <v>#N/A</v>
      </c>
    </row>
    <row r="55" spans="2:11" x14ac:dyDescent="0.25">
      <c r="B55" s="2" t="s">
        <v>53</v>
      </c>
      <c r="C55" s="3">
        <v>1855238</v>
      </c>
      <c r="D55" s="3">
        <v>1034670</v>
      </c>
      <c r="I55" t="b">
        <v>0</v>
      </c>
      <c r="J55" t="e">
        <f t="shared" si="0"/>
        <v>#N/A</v>
      </c>
      <c r="K55" t="e">
        <f t="shared" si="1"/>
        <v>#N/A</v>
      </c>
    </row>
    <row r="56" spans="2:11" x14ac:dyDescent="0.25">
      <c r="B56" s="2" t="s">
        <v>54</v>
      </c>
      <c r="C56" s="3">
        <v>1854313</v>
      </c>
      <c r="D56" s="3">
        <v>1033560</v>
      </c>
      <c r="I56" t="b">
        <v>1</v>
      </c>
      <c r="J56">
        <f t="shared" si="0"/>
        <v>1854313</v>
      </c>
      <c r="K56">
        <f t="shared" si="1"/>
        <v>1033560</v>
      </c>
    </row>
    <row r="57" spans="2:11" x14ac:dyDescent="0.25">
      <c r="B57" s="2" t="s">
        <v>55</v>
      </c>
      <c r="C57" s="3">
        <v>1855760</v>
      </c>
      <c r="D57" s="3">
        <v>1032143</v>
      </c>
      <c r="I57" t="b">
        <v>1</v>
      </c>
      <c r="J57">
        <f t="shared" si="0"/>
        <v>1855760</v>
      </c>
      <c r="K57">
        <f t="shared" si="1"/>
        <v>1032143</v>
      </c>
    </row>
    <row r="58" spans="2:11" x14ac:dyDescent="0.25">
      <c r="B58" s="2" t="s">
        <v>56</v>
      </c>
      <c r="C58" s="3">
        <v>1857046</v>
      </c>
      <c r="D58" s="3">
        <v>1031012</v>
      </c>
      <c r="I58" t="b">
        <v>1</v>
      </c>
      <c r="J58">
        <f t="shared" si="0"/>
        <v>1857046</v>
      </c>
      <c r="K58">
        <f t="shared" si="1"/>
        <v>1031012</v>
      </c>
    </row>
    <row r="59" spans="2:11" x14ac:dyDescent="0.25">
      <c r="B59" s="2" t="s">
        <v>57</v>
      </c>
      <c r="C59" s="3">
        <v>1855816</v>
      </c>
      <c r="D59" s="3">
        <v>1032135</v>
      </c>
      <c r="I59" t="b">
        <v>1</v>
      </c>
      <c r="J59">
        <f t="shared" si="0"/>
        <v>1855816</v>
      </c>
      <c r="K59">
        <f t="shared" si="1"/>
        <v>1032135</v>
      </c>
    </row>
    <row r="60" spans="2:11" x14ac:dyDescent="0.25">
      <c r="B60" s="2" t="s">
        <v>58</v>
      </c>
      <c r="C60" s="3">
        <v>1854545</v>
      </c>
      <c r="D60" s="3">
        <v>1030741</v>
      </c>
      <c r="I60" t="b">
        <v>0</v>
      </c>
      <c r="J60" t="e">
        <f t="shared" si="0"/>
        <v>#N/A</v>
      </c>
      <c r="K60" t="e">
        <f t="shared" si="1"/>
        <v>#N/A</v>
      </c>
    </row>
    <row r="61" spans="2:11" x14ac:dyDescent="0.25">
      <c r="B61" s="2" t="s">
        <v>59</v>
      </c>
      <c r="C61" s="3">
        <v>1855943</v>
      </c>
      <c r="D61" s="3">
        <v>1029920</v>
      </c>
      <c r="I61" t="b">
        <v>0</v>
      </c>
      <c r="J61" t="e">
        <f t="shared" si="0"/>
        <v>#N/A</v>
      </c>
      <c r="K61" t="e">
        <f t="shared" si="1"/>
        <v>#N/A</v>
      </c>
    </row>
    <row r="62" spans="2:11" x14ac:dyDescent="0.25">
      <c r="B62" s="2" t="s">
        <v>60</v>
      </c>
      <c r="C62" s="3">
        <v>1857157</v>
      </c>
      <c r="D62" s="3">
        <v>1028712</v>
      </c>
      <c r="I62" t="b">
        <v>0</v>
      </c>
      <c r="J62" t="e">
        <f t="shared" si="0"/>
        <v>#N/A</v>
      </c>
      <c r="K62" t="e">
        <f t="shared" si="1"/>
        <v>#N/A</v>
      </c>
    </row>
    <row r="63" spans="2:11" x14ac:dyDescent="0.25">
      <c r="B63" s="2" t="s">
        <v>61</v>
      </c>
      <c r="C63" s="3">
        <v>1856201</v>
      </c>
      <c r="D63" s="3">
        <v>1029647</v>
      </c>
      <c r="I63" t="b">
        <v>0</v>
      </c>
      <c r="J63" t="e">
        <f t="shared" si="0"/>
        <v>#N/A</v>
      </c>
      <c r="K63" t="e">
        <f t="shared" si="1"/>
        <v>#N/A</v>
      </c>
    </row>
    <row r="64" spans="2:11" x14ac:dyDescent="0.25">
      <c r="B64" s="2" t="s">
        <v>62</v>
      </c>
      <c r="C64" s="3">
        <v>1857526</v>
      </c>
      <c r="D64" s="3">
        <v>1028761</v>
      </c>
      <c r="I64" t="b">
        <v>0</v>
      </c>
      <c r="J64" t="e">
        <f t="shared" si="0"/>
        <v>#N/A</v>
      </c>
      <c r="K64" t="e">
        <f t="shared" si="1"/>
        <v>#N/A</v>
      </c>
    </row>
    <row r="65" spans="2:11" x14ac:dyDescent="0.25">
      <c r="B65" s="2" t="s">
        <v>63</v>
      </c>
      <c r="C65" s="3">
        <v>1858660</v>
      </c>
      <c r="D65" s="3">
        <v>1027329</v>
      </c>
      <c r="I65" t="b">
        <v>0</v>
      </c>
      <c r="J65" t="e">
        <f t="shared" si="0"/>
        <v>#N/A</v>
      </c>
      <c r="K65" t="e">
        <f t="shared" si="1"/>
        <v>#N/A</v>
      </c>
    </row>
    <row r="66" spans="2:11" x14ac:dyDescent="0.25">
      <c r="B66" s="2" t="s">
        <v>64</v>
      </c>
      <c r="C66" s="3">
        <v>1857495</v>
      </c>
      <c r="D66" s="3">
        <v>1028739</v>
      </c>
      <c r="I66" t="b">
        <v>0</v>
      </c>
      <c r="J66" t="e">
        <f t="shared" si="0"/>
        <v>#N/A</v>
      </c>
      <c r="K66" t="e">
        <f t="shared" si="1"/>
        <v>#N/A</v>
      </c>
    </row>
    <row r="67" spans="2:11" x14ac:dyDescent="0.25">
      <c r="B67" s="2" t="s">
        <v>65</v>
      </c>
      <c r="C67" s="3">
        <v>1856060</v>
      </c>
      <c r="D67" s="3">
        <v>1029965</v>
      </c>
      <c r="I67" t="b">
        <v>0</v>
      </c>
      <c r="J67" t="e">
        <f t="shared" si="0"/>
        <v>#N/A</v>
      </c>
      <c r="K67" t="e">
        <f t="shared" si="1"/>
        <v>#N/A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Initial inputs</vt:lpstr>
      <vt:lpstr>Final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Martingano</dc:creator>
  <cp:lastModifiedBy>Hector Martingano</cp:lastModifiedBy>
  <dcterms:created xsi:type="dcterms:W3CDTF">2024-10-22T07:45:59Z</dcterms:created>
  <dcterms:modified xsi:type="dcterms:W3CDTF">2024-10-22T08:54:53Z</dcterms:modified>
</cp:coreProperties>
</file>