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jeptt\Documents\INVESTIGACION\POSDOC\Clase_Comercio Internacional\Código\Semana 2\Tarea 1\"/>
    </mc:Choice>
  </mc:AlternateContent>
  <xr:revisionPtr revIDLastSave="0" documentId="13_ncr:1_{6C6CA831-AF66-459E-8283-F19B9ADAE661}" xr6:coauthVersionLast="47" xr6:coauthVersionMax="47" xr10:uidLastSave="{00000000-0000-0000-0000-000000000000}"/>
  <bookViews>
    <workbookView xWindow="-108" yWindow="-108" windowWidth="23256" windowHeight="12456" activeTab="4" xr2:uid="{00000000-000D-0000-FFFF-FFFF00000000}"/>
  </bookViews>
  <sheets>
    <sheet name="Data" sheetId="1" r:id="rId1"/>
    <sheet name="Series - Metadata" sheetId="2" state="hidden" r:id="rId2"/>
    <sheet name="Inciso 1" sheetId="4" r:id="rId3"/>
    <sheet name="Inciso 2" sheetId="3" r:id="rId4"/>
    <sheet name="Inciso 3"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8" i="5" l="1"/>
  <c r="AN8" i="5"/>
  <c r="AM8" i="5"/>
  <c r="AL8" i="5"/>
  <c r="Y8" i="5"/>
  <c r="X8" i="5"/>
  <c r="W8" i="5"/>
  <c r="V8" i="5"/>
  <c r="I8" i="5"/>
  <c r="H8" i="5"/>
  <c r="G8" i="5"/>
  <c r="F8" i="5"/>
  <c r="AL7" i="5"/>
  <c r="AK7" i="5"/>
  <c r="AJ7" i="5"/>
  <c r="AI7" i="5"/>
  <c r="V7" i="5"/>
  <c r="U7" i="5"/>
  <c r="T7" i="5"/>
  <c r="S7" i="5"/>
  <c r="F7" i="5"/>
  <c r="E7" i="5"/>
  <c r="D7" i="5"/>
  <c r="C7" i="5"/>
  <c r="AU4" i="5"/>
  <c r="AU8" i="5" s="1"/>
  <c r="AT4" i="5"/>
  <c r="AT8" i="5" s="1"/>
  <c r="AS4" i="5"/>
  <c r="AS8" i="5" s="1"/>
  <c r="AR4" i="5"/>
  <c r="AR8" i="5" s="1"/>
  <c r="AQ4" i="5"/>
  <c r="AQ8" i="5" s="1"/>
  <c r="AP4" i="5"/>
  <c r="AP8" i="5" s="1"/>
  <c r="AO4" i="5"/>
  <c r="AN4" i="5"/>
  <c r="AM4" i="5"/>
  <c r="AL4" i="5"/>
  <c r="AK4" i="5"/>
  <c r="AK8" i="5" s="1"/>
  <c r="AJ4" i="5"/>
  <c r="AJ8" i="5" s="1"/>
  <c r="AI4" i="5"/>
  <c r="AI8" i="5" s="1"/>
  <c r="AH4" i="5"/>
  <c r="AH8" i="5" s="1"/>
  <c r="AG4" i="5"/>
  <c r="AG8" i="5" s="1"/>
  <c r="AF4" i="5"/>
  <c r="AF8" i="5" s="1"/>
  <c r="AE4" i="5"/>
  <c r="AE8" i="5" s="1"/>
  <c r="AD4" i="5"/>
  <c r="AD8" i="5" s="1"/>
  <c r="AC4" i="5"/>
  <c r="AC8" i="5" s="1"/>
  <c r="AB4" i="5"/>
  <c r="AB8" i="5" s="1"/>
  <c r="AA4" i="5"/>
  <c r="AA8" i="5" s="1"/>
  <c r="Z4" i="5"/>
  <c r="Z8" i="5" s="1"/>
  <c r="Y4" i="5"/>
  <c r="X4" i="5"/>
  <c r="W4" i="5"/>
  <c r="V4" i="5"/>
  <c r="U4" i="5"/>
  <c r="U8" i="5" s="1"/>
  <c r="T4" i="5"/>
  <c r="T8" i="5" s="1"/>
  <c r="S4" i="5"/>
  <c r="S8" i="5" s="1"/>
  <c r="R4" i="5"/>
  <c r="R8" i="5" s="1"/>
  <c r="Q4" i="5"/>
  <c r="Q8" i="5" s="1"/>
  <c r="P4" i="5"/>
  <c r="P8" i="5" s="1"/>
  <c r="O4" i="5"/>
  <c r="O8" i="5" s="1"/>
  <c r="N4" i="5"/>
  <c r="N8" i="5" s="1"/>
  <c r="M4" i="5"/>
  <c r="M8" i="5" s="1"/>
  <c r="L4" i="5"/>
  <c r="L8" i="5" s="1"/>
  <c r="K4" i="5"/>
  <c r="K8" i="5" s="1"/>
  <c r="J4" i="5"/>
  <c r="J8" i="5" s="1"/>
  <c r="I4" i="5"/>
  <c r="H4" i="5"/>
  <c r="G4" i="5"/>
  <c r="F4" i="5"/>
  <c r="E4" i="5"/>
  <c r="E8" i="5" s="1"/>
  <c r="D4" i="5"/>
  <c r="D8" i="5" s="1"/>
  <c r="C4" i="5"/>
  <c r="C8" i="5" s="1"/>
  <c r="AU3" i="5"/>
  <c r="AU7" i="5" s="1"/>
  <c r="AT3" i="5"/>
  <c r="AT7" i="5" s="1"/>
  <c r="AS3" i="5"/>
  <c r="AS7" i="5" s="1"/>
  <c r="AR3" i="5"/>
  <c r="AR7" i="5" s="1"/>
  <c r="AQ3" i="5"/>
  <c r="AQ7" i="5" s="1"/>
  <c r="AP3" i="5"/>
  <c r="AP7" i="5" s="1"/>
  <c r="AO3" i="5"/>
  <c r="AO7" i="5" s="1"/>
  <c r="AN3" i="5"/>
  <c r="AN7" i="5" s="1"/>
  <c r="AM3" i="5"/>
  <c r="AM7" i="5" s="1"/>
  <c r="AL3" i="5"/>
  <c r="AK3" i="5"/>
  <c r="AJ3" i="5"/>
  <c r="AI3" i="5"/>
  <c r="AH3" i="5"/>
  <c r="AH7" i="5" s="1"/>
  <c r="AG3" i="5"/>
  <c r="AG7" i="5" s="1"/>
  <c r="AF3" i="5"/>
  <c r="AF7" i="5" s="1"/>
  <c r="AE3" i="5"/>
  <c r="AE7" i="5" s="1"/>
  <c r="AD3" i="5"/>
  <c r="AD7" i="5" s="1"/>
  <c r="AC3" i="5"/>
  <c r="AC7" i="5" s="1"/>
  <c r="AB3" i="5"/>
  <c r="AB7" i="5" s="1"/>
  <c r="AA3" i="5"/>
  <c r="AA7" i="5" s="1"/>
  <c r="Z3" i="5"/>
  <c r="Z7" i="5" s="1"/>
  <c r="Y3" i="5"/>
  <c r="Y7" i="5" s="1"/>
  <c r="X3" i="5"/>
  <c r="X7" i="5" s="1"/>
  <c r="W3" i="5"/>
  <c r="W7" i="5" s="1"/>
  <c r="V3" i="5"/>
  <c r="U3" i="5"/>
  <c r="T3" i="5"/>
  <c r="S3" i="5"/>
  <c r="R3" i="5"/>
  <c r="R7" i="5" s="1"/>
  <c r="Q3" i="5"/>
  <c r="Q7" i="5" s="1"/>
  <c r="P3" i="5"/>
  <c r="P7" i="5" s="1"/>
  <c r="O3" i="5"/>
  <c r="O7" i="5" s="1"/>
  <c r="N3" i="5"/>
  <c r="N7" i="5" s="1"/>
  <c r="M3" i="5"/>
  <c r="M7" i="5" s="1"/>
  <c r="L3" i="5"/>
  <c r="L7" i="5" s="1"/>
  <c r="K3" i="5"/>
  <c r="K7" i="5" s="1"/>
  <c r="J3" i="5"/>
  <c r="J7" i="5" s="1"/>
  <c r="I3" i="5"/>
  <c r="I7" i="5" s="1"/>
  <c r="H3" i="5"/>
  <c r="H7" i="5" s="1"/>
  <c r="G3" i="5"/>
  <c r="G7" i="5" s="1"/>
  <c r="F3" i="5"/>
  <c r="E3" i="5"/>
  <c r="D3" i="5"/>
  <c r="C3" i="5"/>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D5" i="3" s="1"/>
  <c r="P4" i="4"/>
  <c r="O4" i="4"/>
  <c r="N4" i="4"/>
  <c r="M4" i="4"/>
  <c r="L4" i="4"/>
  <c r="K4" i="4"/>
  <c r="J4" i="4"/>
  <c r="I4" i="4"/>
  <c r="H4" i="4"/>
  <c r="G4" i="4"/>
  <c r="F4" i="4"/>
  <c r="E4" i="4"/>
  <c r="D4" i="4"/>
  <c r="C4"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E4" i="3" l="1"/>
  <c r="D4" i="3"/>
  <c r="C4" i="3"/>
  <c r="E5" i="3"/>
  <c r="C5" i="3"/>
</calcChain>
</file>

<file path=xl/sharedStrings.xml><?xml version="1.0" encoding="utf-8"?>
<sst xmlns="http://schemas.openxmlformats.org/spreadsheetml/2006/main" count="168" uniqueCount="118">
  <si>
    <t>Development relevance</t>
  </si>
  <si>
    <t>1984 [YR1984]</t>
  </si>
  <si>
    <t>2013 [YR2013]</t>
  </si>
  <si>
    <t>Gross domestic product is the total income earned through the production of goods and services in an economic territory during an accounting period. It can be measured in three different ways: using either the expenditure approach, the income approach, or the production approach. This indicator is expressed in current prices, meaning no adjustment has been made to account for price changes over time. This indicator is expressed in United States dollars.</t>
  </si>
  <si>
    <t>Economic Policy &amp; Debt: Balance of payments: Current account: Goods, services &amp; income</t>
  </si>
  <si>
    <t>Aggregation method</t>
  </si>
  <si>
    <t>Exports of goods includes changes in the economic ownership of goods from residents of the compiling economy to non-residents, irrespective of physical movement of goods across national borders. Exports of services includes services provided by residents to non-residents. This indicator is expressed in current prices, meaning no adjustment has been made to account for price changes over time. This indicator is expressed in United States dollars.</t>
  </si>
  <si>
    <t>2004 [YR2004]</t>
  </si>
  <si>
    <t>Imports of goods and services (current US$, BoP)</t>
  </si>
  <si>
    <t>1992 [YR1992]</t>
  </si>
  <si>
    <t>Country official statistics, National Statistical Organizations and/or Central Banks;
National Accounts data files, Organisation for Economic Co-operation and Development (OECD);
Staff estimates, World Bank (WB)</t>
  </si>
  <si>
    <t>1983 [YR1983]</t>
  </si>
  <si>
    <t>2012 [YR2012]</t>
  </si>
  <si>
    <t>Country Code</t>
  </si>
  <si>
    <t>Exports of goods and services (current US$, BoP)</t>
  </si>
  <si>
    <t>2018 [YR2018]</t>
  </si>
  <si>
    <t>Data from database: World Development Indicators</t>
  </si>
  <si>
    <t>NY.GDP.MKTP.CD</t>
  </si>
  <si>
    <t>Code</t>
  </si>
  <si>
    <t>2003 [YR2003]</t>
  </si>
  <si>
    <t>1997 [YR1997]</t>
  </si>
  <si>
    <t>1982 [YR1982]</t>
  </si>
  <si>
    <t>Dataset</t>
  </si>
  <si>
    <t>Annual</t>
  </si>
  <si>
    <t>1988 [YR1988]</t>
  </si>
  <si>
    <t>2017 [YR2017]</t>
  </si>
  <si>
    <t>Note: Data are based on the sixth edition of the IMF's Balance of Payments Manual (BPM6) and are only available from 2005 onwards. Merchanting is reclassified from services to goods.</t>
  </si>
  <si>
    <t>Country Name</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</si>
  <si>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</si>
  <si>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2008 [YR2008]</t>
  </si>
  <si>
    <t>1996 [YR1996]</t>
  </si>
  <si>
    <t>Last Updated: 07/01/2025</t>
  </si>
  <si>
    <t>1987 [YR1987]</t>
  </si>
  <si>
    <t>Imports of goods and services (BoP, current US$)</t>
  </si>
  <si>
    <t>2016 [YR2016]</t>
  </si>
  <si>
    <t>Economic Policy &amp; Debt: National accounts: US$ at current prices: Aggregate indicators</t>
  </si>
  <si>
    <t>https://creativecommons.org/licenses/by/4.0/</t>
  </si>
  <si>
    <t>2007 [YR2007]</t>
  </si>
  <si>
    <t>1995 [YR1995]</t>
  </si>
  <si>
    <t>Limitations and exceptions</t>
  </si>
  <si>
    <t>Exports of goods and services (BoP, current US$)</t>
  </si>
  <si>
    <t>License Type</t>
  </si>
  <si>
    <t>Balance of Payments Statistics Yearbook and data files, International Monetary Fund (IMF)</t>
  </si>
  <si>
    <t>1986 [YR1986]</t>
  </si>
  <si>
    <t>2021 [YR2021]</t>
  </si>
  <si>
    <t>2006 [YR2006]</t>
  </si>
  <si>
    <t>CC BY-4.0</t>
  </si>
  <si>
    <t>WDI</t>
  </si>
  <si>
    <t>Goods imports (current US$, BoP)</t>
  </si>
  <si>
    <t>Topic</t>
  </si>
  <si>
    <t>1985 [YR1985]</t>
  </si>
  <si>
    <t>Mexico</t>
  </si>
  <si>
    <t>General comments</t>
  </si>
  <si>
    <t>1991 [YR1991]</t>
  </si>
  <si>
    <t>2020 [YR2020]</t>
  </si>
  <si>
    <t>current US$</t>
  </si>
  <si>
    <t>GDP (current US$)</t>
  </si>
  <si>
    <t>Long definition</t>
  </si>
  <si>
    <t>Periodicity</t>
  </si>
  <si>
    <t>2011 [YR2011]</t>
  </si>
  <si>
    <t>1999 [YR1999]</t>
  </si>
  <si>
    <t>Methodology: Balance of payments statistics are compiled in accordance with international standards: Balance of Payments and International Investment Position Manual, 6th or 5th editions. Specific information on how countries compile their balance of payments statistics can be found on the IMF website: https://dsbb.imf.org/
Statistical concept(s): The international accounts for an economy summarize the economic relationships between residents of that economy and nonresidents. They comprise the following:
(a) the international investment position (IIP)—a statement that shows at a point in time the value of: financial assets of residents of an economy that are claims on nonresidents or are gold bullion held as reserve assets; and the liabilities of residents of an economy to nonresidents;
(b) the balance of payments—a statement that summarizes economic transactions between residents and nonresidents during a specific time period; and
(c) the other changes in financial assets and liabilities accounts—a statement that shows other flows, such as valuation changes, that reconciles the balance of payments and IIP for a specific period, by showing changes due to economic events other than transactions between residents and nonresidents.</t>
  </si>
  <si>
    <t>Methodology: National accounts are compiled in accordance with international standards: System of National Accounts, 2008 or 1993 versions. Specific information on how countries compile their national accounts can be found on the IMF website: https://dsbb.imf.org/
Statistical concept(s): The conceptual elements of the SNA (System of National Accounts) measure what takes place in the economy, between which agents, and for what purpose. At the heart of the SNA is the production of goods and services. These may be used for consumption in the period to which the accounts relate or may be accumulated for use in a later period. In simple terms, the amount of value added generated by production represents GDP. The income corresponding to GDP is distributed to the various agents or groups of agents as income and it is the process of distributing and redistributing income that allows one agent to consume the goods and services produced by another agent or to acquire goods and services for later consumption. The way in which the SNA captures this pattern of economic flows is to identify the activities concerned by recognizing the institutional units in the economy and by specifying the structure of accounts capturing the transactions relevant to one stage or another of the process by which goods and services are produced and ultimately consumed.</t>
  </si>
  <si>
    <t>BM.GSR.MRCH.CD</t>
  </si>
  <si>
    <t>2002 [YR2002]</t>
  </si>
  <si>
    <t>1990 [YR1990]</t>
  </si>
  <si>
    <t>2019 [YR2019]</t>
  </si>
  <si>
    <t>Exports of goods occur when there are changes in the economic ownership of goods from residents of the compiling economy to non-residents, irrespective of physical movement of goods across national borders. This indicator is expressed in current prices, meaning no adjustment has been made to account for price changes over time. This indicator is expressed in United States dollars.</t>
  </si>
  <si>
    <t>Imports of goods includes change in the economic ownership of goods from non-residents to
residents of the compiling economy, irrespective of physical movement of goods across national borders. Imports of services includes services provided by non-residents to residents. This indicator is expressed in current prices, meaning no adjustment has been made to account for price changes over time. This indicator is expressed in United States dollars.</t>
  </si>
  <si>
    <t>1981 [YR1981]</t>
  </si>
  <si>
    <t>Gap-filled total</t>
  </si>
  <si>
    <t>2010 [YR2010]</t>
  </si>
  <si>
    <t>Goods exports (current US$, BoP)</t>
  </si>
  <si>
    <t>1998 [YR1998]</t>
  </si>
  <si>
    <t>BX.GSR.GNFS.CD</t>
  </si>
  <si>
    <t>2001 [YR2001]</t>
  </si>
  <si>
    <t>1989 [YR1989]</t>
  </si>
  <si>
    <t>This indicator is related to the balance of payments, which is a statement that summarizes economic transactions between residents and nonresidents during a specific time period. It consists of the goods and services account (the trade balance), the primary account, the secondary income account, the capital account, and the financial account. It is useful for policymakers, economists, and analysts as it provides insights into a country's financial stability, the effectiveness of its fiscal and monetary policies, and its economic relationship with other countries. Understanding the balance of payments can help in making informed decisions regarding economic policies and strategies for sustainable growth. More specifically, this indicator is related to the goods and services accounts of the balance of payments, which records the value of a country's exports and imports of goods and services over a period of time. It helps in understanding the trade balance, which is a key indicator of a country's economic health. This information is valuable for policymakers, economists, investors, and businesses in making informed decisions related to trade policies, investment strategies, and economic planning.</t>
  </si>
  <si>
    <t>BX.GSR.MRCH.CD</t>
  </si>
  <si>
    <t>1980 [YR1980]</t>
  </si>
  <si>
    <t>2024 [YR2024]</t>
  </si>
  <si>
    <t>Goods imports (BoP, current US$)</t>
  </si>
  <si>
    <t>2009 [YR2009]</t>
  </si>
  <si>
    <t>Statistical concept and methodology</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</si>
  <si>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national accounts aggregates. Gross Domestic Product (GDP), Gross National Income (GNI), and other aggregates provide a snapshot of the size and health of an economy by measuring the total economic activity within a country. They can thus be used by policymakers to design and implement economic policies, as they reflect the overall economic performance and can indicate the need for intervention in certain areas. Aggregates also allow for comparisons between different economies, which can be useful for trade negotiations, investment decisions, and economic benchmarking. By examining aggregates over time, economists and analysts can identify trends, cycles, and potential areas of concern within an economy, and investors can use national accounts aggregates to assess the potential risks and returns of investing in a particular country. Overall, national accounts aggregates are fundamental tools for economic analysis, policy formulation, and decision-making at both the national and international levels.</t>
  </si>
  <si>
    <t>2015 [YR2015]</t>
  </si>
  <si>
    <t>License URL</t>
  </si>
  <si>
    <t>2000 [YR2000]</t>
  </si>
  <si>
    <t>Source</t>
  </si>
  <si>
    <t>Series Name</t>
  </si>
  <si>
    <t>1994 [YR1994]</t>
  </si>
  <si>
    <t>Unit of measure</t>
  </si>
  <si>
    <t>2023 [YR2023]</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</si>
  <si>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</si>
  <si>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Imports of goods occur when there are changes in the economic ownership of goods from non-residents to residents of the compiling economy, irrespective of physical movement of goods across national borders. This indicator is expressed in current prices, meaning no adjustment has been made to account for price changes over time. This indicator is expressed in United States dollars.</t>
  </si>
  <si>
    <t>Indicator Name</t>
  </si>
  <si>
    <t>2014 [YR2014]</t>
  </si>
  <si>
    <t>2005 [YR2005]</t>
  </si>
  <si>
    <t>Note: Data are based on the sixth edition of the IMF's Balance of Payments Manual (BPM6) and are only available from 2005 onwards.</t>
  </si>
  <si>
    <t>BM.GSR.GNFS.CD</t>
  </si>
  <si>
    <t>1993 [YR1993]</t>
  </si>
  <si>
    <t>Goods exports (BoP, current US$)</t>
  </si>
  <si>
    <t>2022 [YR2022]</t>
  </si>
  <si>
    <t>MEX</t>
  </si>
  <si>
    <t>Total trade</t>
  </si>
  <si>
    <t>Serie</t>
  </si>
  <si>
    <t>1980-1993</t>
  </si>
  <si>
    <t>1994-2024</t>
  </si>
  <si>
    <t>Imports of services</t>
  </si>
  <si>
    <t>Exports of services</t>
  </si>
  <si>
    <t>Comercio de servicios</t>
  </si>
  <si>
    <t>Relativo al PIB</t>
  </si>
  <si>
    <t>Promedios por período</t>
  </si>
  <si>
    <t>Goods imports</t>
  </si>
  <si>
    <t>Goods exports</t>
  </si>
  <si>
    <t>Exportaciones</t>
  </si>
  <si>
    <t>Importaciones</t>
  </si>
  <si>
    <t>Comercio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</si>
</sst>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49" fontId="0" fillId="0" borderId="0" xfId="0" applyNumberFormat="1"/>
    <xf numFmtId="10" fontId="0" fillId="0" borderId="0" xfId="1" applyNumberFormat="1" applyFont="1"/>
    <xf numFmtId="0" fontId="0" fillId="0" borderId="0" xfId="0" applyAlignment="1">
      <alignment horizontal="center" vertical="center"/>
    </xf>
    <xf numFmtId="10"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003309496727249E-2"/>
          <c:y val="4.0695523492415835E-2"/>
          <c:w val="0.89534906960818028"/>
          <c:h val="0.83618784610858155"/>
        </c:manualLayout>
      </c:layout>
      <c:lineChart>
        <c:grouping val="standard"/>
        <c:varyColors val="0"/>
        <c:ser>
          <c:idx val="0"/>
          <c:order val="0"/>
          <c:tx>
            <c:strRef>
              <c:f>'Inciso 1'!$B$3</c:f>
              <c:strCache>
                <c:ptCount val="1"/>
                <c:pt idx="0">
                  <c:v>Total trade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'Inciso 1'!$C$2:$AU$2</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'Inciso 1'!$C$3:$AU$3</c:f>
              <c:numCache>
                <c:formatCode>0.00%</c:formatCode>
                <c:ptCount val="45"/>
                <c:pt idx="0">
                  <c:v>0.16952767380095668</c:v>
                </c:pt>
                <c:pt idx="1">
                  <c:v>0.17079746397239989</c:v>
                </c:pt>
                <c:pt idx="2">
                  <c:v>0.19644900840682536</c:v>
                </c:pt>
                <c:pt idx="3">
                  <c:v>0.20066339183767332</c:v>
                </c:pt>
                <c:pt idx="4">
                  <c:v>0.19737746923186167</c:v>
                </c:pt>
                <c:pt idx="5">
                  <c:v>0.1854015658489466</c:v>
                </c:pt>
                <c:pt idx="6">
                  <c:v>0.2124839667688192</c:v>
                </c:pt>
                <c:pt idx="7">
                  <c:v>0.22909322171400304</c:v>
                </c:pt>
                <c:pt idx="8">
                  <c:v>0.22476593473660131</c:v>
                </c:pt>
                <c:pt idx="9">
                  <c:v>0.21806379575513987</c:v>
                </c:pt>
                <c:pt idx="10">
                  <c:v>0.22242366483800263</c:v>
                </c:pt>
                <c:pt idx="11">
                  <c:v>0.20769965963598327</c:v>
                </c:pt>
                <c:pt idx="12">
                  <c:v>0.20847409345539131</c:v>
                </c:pt>
                <c:pt idx="13">
                  <c:v>0.14892652457822464</c:v>
                </c:pt>
                <c:pt idx="14">
                  <c:v>0.16887586410764896</c:v>
                </c:pt>
                <c:pt idx="15">
                  <c:v>0.24914015245622598</c:v>
                </c:pt>
                <c:pt idx="16">
                  <c:v>0.2724749165339167</c:v>
                </c:pt>
                <c:pt idx="17">
                  <c:v>0.26428374074059141</c:v>
                </c:pt>
                <c:pt idx="18">
                  <c:v>0.43639997347614207</c:v>
                </c:pt>
                <c:pt idx="19">
                  <c:v>0.44152334381044311</c:v>
                </c:pt>
                <c:pt idx="20">
                  <c:v>0.45974255228383454</c:v>
                </c:pt>
                <c:pt idx="21">
                  <c:v>0.41164511989404112</c:v>
                </c:pt>
                <c:pt idx="22">
                  <c:v>0.40730788386040911</c:v>
                </c:pt>
                <c:pt idx="23">
                  <c:v>0.43859182254036561</c:v>
                </c:pt>
                <c:pt idx="24">
                  <c:v>0.47034861200069045</c:v>
                </c:pt>
                <c:pt idx="25">
                  <c:v>0.47617875843457425</c:v>
                </c:pt>
                <c:pt idx="26">
                  <c:v>0.49688099745216258</c:v>
                </c:pt>
                <c:pt idx="27">
                  <c:v>0.50337422097553874</c:v>
                </c:pt>
                <c:pt idx="28">
                  <c:v>0.51774421920188363</c:v>
                </c:pt>
                <c:pt idx="29">
                  <c:v>0.49274665348931734</c:v>
                </c:pt>
                <c:pt idx="30">
                  <c:v>0.5433773613255487</c:v>
                </c:pt>
                <c:pt idx="31">
                  <c:v>0.57054953215307425</c:v>
                </c:pt>
                <c:pt idx="32">
                  <c:v>0.59165504158780291</c:v>
                </c:pt>
                <c:pt idx="33">
                  <c:v>0.57431546305376502</c:v>
                </c:pt>
                <c:pt idx="34">
                  <c:v>0.58489822463773533</c:v>
                </c:pt>
                <c:pt idx="35">
                  <c:v>0.6400567996176062</c:v>
                </c:pt>
                <c:pt idx="36">
                  <c:v>0.6848405039144172</c:v>
                </c:pt>
                <c:pt idx="37">
                  <c:v>0.6975562632571265</c:v>
                </c:pt>
                <c:pt idx="38">
                  <c:v>0.72907105527139593</c:v>
                </c:pt>
                <c:pt idx="39">
                  <c:v>0.70294247196033632</c:v>
                </c:pt>
                <c:pt idx="40">
                  <c:v>0.71404888784655107</c:v>
                </c:pt>
                <c:pt idx="41">
                  <c:v>0.76052108379050387</c:v>
                </c:pt>
                <c:pt idx="42">
                  <c:v>0.80703409340104282</c:v>
                </c:pt>
                <c:pt idx="43">
                  <c:v>0.66489940193442709</c:v>
                </c:pt>
                <c:pt idx="44">
                  <c:v>0.67132221556151661</c:v>
                </c:pt>
              </c:numCache>
            </c:numRef>
          </c:val>
          <c:smooth val="0"/>
          <c:extLst>
            <c:ext xmlns:c16="http://schemas.microsoft.com/office/drawing/2014/chart" uri="{C3380CC4-5D6E-409C-BE32-E72D297353CC}">
              <c16:uniqueId val="{00000000-3BA0-4064-89D1-AAEE91B1C8C9}"/>
            </c:ext>
          </c:extLst>
        </c:ser>
        <c:ser>
          <c:idx val="1"/>
          <c:order val="1"/>
          <c:tx>
            <c:strRef>
              <c:f>'Inciso 1'!$B$4</c:f>
              <c:strCache>
                <c:ptCount val="1"/>
                <c:pt idx="0">
                  <c:v>Goods imports</c:v>
                </c:pt>
              </c:strCache>
            </c:strRef>
          </c:tx>
          <c:spPr>
            <a:ln w="28575" cap="rnd">
              <a:solidFill>
                <a:schemeClr val="accent2"/>
              </a:solidFill>
              <a:round/>
            </a:ln>
            <a:effectLst/>
          </c:spPr>
          <c:marker>
            <c:symbol val="none"/>
          </c:marker>
          <c:cat>
            <c:numRef>
              <c:f>'Inciso 1'!$C$2:$AU$2</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'Inciso 1'!$C$4:$AU$4</c:f>
              <c:numCache>
                <c:formatCode>0.00%</c:formatCode>
                <c:ptCount val="45"/>
                <c:pt idx="0">
                  <c:v>9.4076646618762791E-2</c:v>
                </c:pt>
                <c:pt idx="1">
                  <c:v>9.4598959371254412E-2</c:v>
                </c:pt>
                <c:pt idx="2">
                  <c:v>8.1445218293026866E-2</c:v>
                </c:pt>
                <c:pt idx="3">
                  <c:v>5.7790698258767641E-2</c:v>
                </c:pt>
                <c:pt idx="4">
                  <c:v>6.6042176612052389E-2</c:v>
                </c:pt>
                <c:pt idx="5">
                  <c:v>7.4441304990568266E-2</c:v>
                </c:pt>
                <c:pt idx="6">
                  <c:v>9.2400166445270507E-2</c:v>
                </c:pt>
                <c:pt idx="7">
                  <c:v>9.0184148638398992E-2</c:v>
                </c:pt>
                <c:pt idx="8">
                  <c:v>0.11162860840066434</c:v>
                </c:pt>
                <c:pt idx="9">
                  <c:v>0.11489450779658757</c:v>
                </c:pt>
                <c:pt idx="10">
                  <c:v>0.11969592357722866</c:v>
                </c:pt>
                <c:pt idx="11">
                  <c:v>0.12193920268670161</c:v>
                </c:pt>
                <c:pt idx="12">
                  <c:v>0.13270538490662503</c:v>
                </c:pt>
                <c:pt idx="13">
                  <c:v>9.2281442447787507E-2</c:v>
                </c:pt>
                <c:pt idx="14">
                  <c:v>0.10635451454728205</c:v>
                </c:pt>
                <c:pt idx="15">
                  <c:v>0.12172376887979497</c:v>
                </c:pt>
                <c:pt idx="16">
                  <c:v>0.13644085612418166</c:v>
                </c:pt>
                <c:pt idx="17">
                  <c:v>0.14036845144331866</c:v>
                </c:pt>
                <c:pt idx="18">
                  <c:v>0.22519654047535326</c:v>
                </c:pt>
                <c:pt idx="19">
                  <c:v>0.22519024700637968</c:v>
                </c:pt>
                <c:pt idx="20">
                  <c:v>0.23550779295975771</c:v>
                </c:pt>
                <c:pt idx="21">
                  <c:v>0.2118685041419256</c:v>
                </c:pt>
                <c:pt idx="22">
                  <c:v>0.20836300781721068</c:v>
                </c:pt>
                <c:pt idx="23">
                  <c:v>0.22307869265934124</c:v>
                </c:pt>
                <c:pt idx="24">
                  <c:v>0.2405701323109036</c:v>
                </c:pt>
                <c:pt idx="25">
                  <c:v>0.24226480654678126</c:v>
                </c:pt>
                <c:pt idx="26">
                  <c:v>0.25153392740191172</c:v>
                </c:pt>
                <c:pt idx="27">
                  <c:v>0.25636408586760423</c:v>
                </c:pt>
                <c:pt idx="28">
                  <c:v>0.26645462231939765</c:v>
                </c:pt>
                <c:pt idx="29">
                  <c:v>0.24898375435520206</c:v>
                </c:pt>
                <c:pt idx="30">
                  <c:v>0.27301978027064955</c:v>
                </c:pt>
                <c:pt idx="31">
                  <c:v>0.28576503183862423</c:v>
                </c:pt>
                <c:pt idx="32">
                  <c:v>0.29571149827935755</c:v>
                </c:pt>
                <c:pt idx="33">
                  <c:v>0.28750021125135167</c:v>
                </c:pt>
                <c:pt idx="34">
                  <c:v>0.29347337264829226</c:v>
                </c:pt>
                <c:pt idx="35">
                  <c:v>0.32605019625601556</c:v>
                </c:pt>
                <c:pt idx="36">
                  <c:v>0.34830098764173889</c:v>
                </c:pt>
                <c:pt idx="37">
                  <c:v>0.35338995098986409</c:v>
                </c:pt>
                <c:pt idx="38">
                  <c:v>0.37001496267787892</c:v>
                </c:pt>
                <c:pt idx="39">
                  <c:v>0.34948999083750398</c:v>
                </c:pt>
                <c:pt idx="40">
                  <c:v>0.34179312211028301</c:v>
                </c:pt>
                <c:pt idx="41">
                  <c:v>0.38433567248809802</c:v>
                </c:pt>
                <c:pt idx="42">
                  <c:v>0.41276249877130589</c:v>
                </c:pt>
                <c:pt idx="43">
                  <c:v>0.33399635439412884</c:v>
                </c:pt>
                <c:pt idx="44">
                  <c:v>0.33788644940054707</c:v>
                </c:pt>
              </c:numCache>
            </c:numRef>
          </c:val>
          <c:smooth val="0"/>
          <c:extLst>
            <c:ext xmlns:c16="http://schemas.microsoft.com/office/drawing/2014/chart" uri="{C3380CC4-5D6E-409C-BE32-E72D297353CC}">
              <c16:uniqueId val="{00000001-3BA0-4064-89D1-AAEE91B1C8C9}"/>
            </c:ext>
          </c:extLst>
        </c:ser>
        <c:ser>
          <c:idx val="2"/>
          <c:order val="2"/>
          <c:tx>
            <c:strRef>
              <c:f>'Inciso 1'!$B$5</c:f>
              <c:strCache>
                <c:ptCount val="1"/>
                <c:pt idx="0">
                  <c:v>Goods exports</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'Inciso 1'!$C$2:$AU$2</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'Inciso 1'!$C$5:$AU$5</c:f>
              <c:numCache>
                <c:formatCode>0.00%</c:formatCode>
                <c:ptCount val="45"/>
                <c:pt idx="0">
                  <c:v>7.5451027182193889E-2</c:v>
                </c:pt>
                <c:pt idx="1">
                  <c:v>7.6198504601145467E-2</c:v>
                </c:pt>
                <c:pt idx="2">
                  <c:v>0.11500379011379849</c:v>
                </c:pt>
                <c:pt idx="3">
                  <c:v>0.14287269357890567</c:v>
                </c:pt>
                <c:pt idx="4">
                  <c:v>0.13133529261980928</c:v>
                </c:pt>
                <c:pt idx="5">
                  <c:v>0.11096026085837835</c:v>
                </c:pt>
                <c:pt idx="6">
                  <c:v>0.12008380032354869</c:v>
                </c:pt>
                <c:pt idx="7">
                  <c:v>0.13890907307560404</c:v>
                </c:pt>
                <c:pt idx="8">
                  <c:v>0.11313732633593697</c:v>
                </c:pt>
                <c:pt idx="9">
                  <c:v>0.10316928795855229</c:v>
                </c:pt>
                <c:pt idx="10">
                  <c:v>0.10272774126077398</c:v>
                </c:pt>
                <c:pt idx="11">
                  <c:v>8.576045694928168E-2</c:v>
                </c:pt>
                <c:pt idx="12">
                  <c:v>7.57687085487663E-2</c:v>
                </c:pt>
                <c:pt idx="13">
                  <c:v>5.664508213043714E-2</c:v>
                </c:pt>
                <c:pt idx="14">
                  <c:v>6.2521349560366909E-2</c:v>
                </c:pt>
                <c:pt idx="15">
                  <c:v>0.12741638357643101</c:v>
                </c:pt>
                <c:pt idx="16">
                  <c:v>0.13603406040973504</c:v>
                </c:pt>
                <c:pt idx="17">
                  <c:v>0.12391528929727277</c:v>
                </c:pt>
                <c:pt idx="18">
                  <c:v>0.21120343300078881</c:v>
                </c:pt>
                <c:pt idx="19">
                  <c:v>0.21633309680406346</c:v>
                </c:pt>
                <c:pt idx="20">
                  <c:v>0.22423475932407683</c:v>
                </c:pt>
                <c:pt idx="21">
                  <c:v>0.19977661575211553</c:v>
                </c:pt>
                <c:pt idx="22">
                  <c:v>0.19894487604319841</c:v>
                </c:pt>
                <c:pt idx="23">
                  <c:v>0.21551312988102439</c:v>
                </c:pt>
                <c:pt idx="24">
                  <c:v>0.22977847968978682</c:v>
                </c:pt>
                <c:pt idx="25">
                  <c:v>0.23391395188779301</c:v>
                </c:pt>
                <c:pt idx="26">
                  <c:v>0.24534707005025086</c:v>
                </c:pt>
                <c:pt idx="27">
                  <c:v>0.24701013510793457</c:v>
                </c:pt>
                <c:pt idx="28">
                  <c:v>0.25128959688248598</c:v>
                </c:pt>
                <c:pt idx="29">
                  <c:v>0.24376289913411525</c:v>
                </c:pt>
                <c:pt idx="30">
                  <c:v>0.27035758105489915</c:v>
                </c:pt>
                <c:pt idx="31">
                  <c:v>0.28478450031445007</c:v>
                </c:pt>
                <c:pt idx="32">
                  <c:v>0.29594354330844536</c:v>
                </c:pt>
                <c:pt idx="33">
                  <c:v>0.28681525180241335</c:v>
                </c:pt>
                <c:pt idx="34">
                  <c:v>0.29142485198944301</c:v>
                </c:pt>
                <c:pt idx="35">
                  <c:v>0.31400660336159064</c:v>
                </c:pt>
                <c:pt idx="36">
                  <c:v>0.33653951627267831</c:v>
                </c:pt>
                <c:pt idx="37">
                  <c:v>0.34416631226726241</c:v>
                </c:pt>
                <c:pt idx="38">
                  <c:v>0.35905609259351706</c:v>
                </c:pt>
                <c:pt idx="39">
                  <c:v>0.3534524811228324</c:v>
                </c:pt>
                <c:pt idx="40">
                  <c:v>0.37225576573626806</c:v>
                </c:pt>
                <c:pt idx="41">
                  <c:v>0.37618541130240585</c:v>
                </c:pt>
                <c:pt idx="42">
                  <c:v>0.39427159462973693</c:v>
                </c:pt>
                <c:pt idx="43">
                  <c:v>0.33090304754029826</c:v>
                </c:pt>
                <c:pt idx="44">
                  <c:v>0.33343576616096954</c:v>
                </c:pt>
              </c:numCache>
            </c:numRef>
          </c:val>
          <c:smooth val="0"/>
          <c:extLst>
            <c:ext xmlns:c16="http://schemas.microsoft.com/office/drawing/2014/chart" uri="{C3380CC4-5D6E-409C-BE32-E72D297353CC}">
              <c16:uniqueId val="{00000002-3BA0-4064-89D1-AAEE91B1C8C9}"/>
            </c:ext>
          </c:extLst>
        </c:ser>
        <c:dLbls>
          <c:showLegendKey val="0"/>
          <c:showVal val="0"/>
          <c:showCatName val="0"/>
          <c:showSerName val="0"/>
          <c:showPercent val="0"/>
          <c:showBubbleSize val="0"/>
        </c:dLbls>
        <c:smooth val="0"/>
        <c:axId val="1609795071"/>
        <c:axId val="1609798431"/>
      </c:lineChart>
      <c:catAx>
        <c:axId val="16097950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s-MX"/>
                  <a:t>Año</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609798431"/>
        <c:crosses val="autoZero"/>
        <c:auto val="1"/>
        <c:lblAlgn val="ctr"/>
        <c:lblOffset val="100"/>
        <c:noMultiLvlLbl val="0"/>
      </c:catAx>
      <c:valAx>
        <c:axId val="1609798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609795071"/>
        <c:crosses val="autoZero"/>
        <c:crossBetween val="between"/>
      </c:valAx>
      <c:spPr>
        <a:noFill/>
        <a:ln>
          <a:noFill/>
        </a:ln>
        <a:effectLst/>
      </c:spPr>
    </c:plotArea>
    <c:legend>
      <c:legendPos val="b"/>
      <c:layout>
        <c:manualLayout>
          <c:xMode val="edge"/>
          <c:yMode val="edge"/>
          <c:x val="8.4415238968589171E-2"/>
          <c:y val="1.506083937066136E-2"/>
          <c:w val="0.49566150255854075"/>
          <c:h val="0.1497408828335969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'Inciso 3'!$B$7</c:f>
              <c:strCache>
                <c:ptCount val="1"/>
                <c:pt idx="0">
                  <c:v>Imports of services</c:v>
                </c:pt>
              </c:strCache>
            </c:strRef>
          </c:tx>
          <c:spPr>
            <a:ln w="28575" cap="rnd">
              <a:solidFill>
                <a:schemeClr val="accent1"/>
              </a:solidFill>
              <a:round/>
            </a:ln>
            <a:effectLst/>
          </c:spPr>
          <c:marker>
            <c:symbol val="none"/>
          </c:marker>
          <c:cat>
            <c:numRef>
              <c:f>'Inciso 3'!$C$6:$AU$6</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'Inciso 3'!$C$7:$AU$7</c:f>
              <c:numCache>
                <c:formatCode>0.00%</c:formatCode>
                <c:ptCount val="45"/>
                <c:pt idx="0">
                  <c:v>3.168641551575082E-2</c:v>
                </c:pt>
                <c:pt idx="1">
                  <c:v>3.2179946547889353E-2</c:v>
                </c:pt>
                <c:pt idx="2">
                  <c:v>3.2859773472929898E-2</c:v>
                </c:pt>
                <c:pt idx="3">
                  <c:v>2.8668028377230221E-2</c:v>
                </c:pt>
                <c:pt idx="4">
                  <c:v>2.8415451184687617E-2</c:v>
                </c:pt>
                <c:pt idx="5">
                  <c:v>2.8293227519464639E-2</c:v>
                </c:pt>
                <c:pt idx="6">
                  <c:v>3.8601018621148155E-2</c:v>
                </c:pt>
                <c:pt idx="7">
                  <c:v>3.5989615907853503E-2</c:v>
                </c:pt>
                <c:pt idx="8">
                  <c:v>3.4584880844698504E-2</c:v>
                </c:pt>
                <c:pt idx="9">
                  <c:v>3.5591191187872871E-2</c:v>
                </c:pt>
                <c:pt idx="10">
                  <c:v>3.9513319659995889E-2</c:v>
                </c:pt>
                <c:pt idx="11">
                  <c:v>3.4997164316037159E-2</c:v>
                </c:pt>
                <c:pt idx="12">
                  <c:v>3.2930585315260073E-2</c:v>
                </c:pt>
                <c:pt idx="13">
                  <c:v>2.2721409854591781E-2</c:v>
                </c:pt>
                <c:pt idx="14">
                  <c:v>2.3558851337462532E-2</c:v>
                </c:pt>
                <c:pt idx="15">
                  <c:v>2.555619912822658E-2</c:v>
                </c:pt>
                <c:pt idx="16">
                  <c:v>2.3072566673363788E-2</c:v>
                </c:pt>
                <c:pt idx="17">
                  <c:v>2.2257377878755296E-2</c:v>
                </c:pt>
                <c:pt idx="18">
                  <c:v>2.3037887625513603E-2</c:v>
                </c:pt>
                <c:pt idx="19">
                  <c:v>2.2645468935983619E-2</c:v>
                </c:pt>
                <c:pt idx="20">
                  <c:v>2.2985507135598122E-2</c:v>
                </c:pt>
                <c:pt idx="21">
                  <c:v>2.1266082596792833E-2</c:v>
                </c:pt>
                <c:pt idx="22">
                  <c:v>2.4832091295918447E-2</c:v>
                </c:pt>
                <c:pt idx="23">
                  <c:v>2.7196349421084946E-2</c:v>
                </c:pt>
                <c:pt idx="24">
                  <c:v>2.8531613204106375E-2</c:v>
                </c:pt>
                <c:pt idx="25">
                  <c:v>2.8720565359151028E-2</c:v>
                </c:pt>
                <c:pt idx="26">
                  <c:v>2.7541844372611795E-2</c:v>
                </c:pt>
                <c:pt idx="27">
                  <c:v>2.8459263069076247E-2</c:v>
                </c:pt>
                <c:pt idx="28">
                  <c:v>2.8931816269088511E-2</c:v>
                </c:pt>
                <c:pt idx="29">
                  <c:v>3.2580829660224409E-2</c:v>
                </c:pt>
                <c:pt idx="30">
                  <c:v>2.9672681962672004E-2</c:v>
                </c:pt>
                <c:pt idx="31">
                  <c:v>3.1216724368747471E-2</c:v>
                </c:pt>
                <c:pt idx="32">
                  <c:v>3.1541405564006329E-2</c:v>
                </c:pt>
                <c:pt idx="33">
                  <c:v>3.1941341776914357E-2</c:v>
                </c:pt>
                <c:pt idx="34">
                  <c:v>3.2996974839220095E-2</c:v>
                </c:pt>
                <c:pt idx="35">
                  <c:v>3.6282570635591933E-2</c:v>
                </c:pt>
                <c:pt idx="36">
                  <c:v>4.0185934715476317E-2</c:v>
                </c:pt>
                <c:pt idx="37">
                  <c:v>4.1764848715910699E-2</c:v>
                </c:pt>
                <c:pt idx="38">
                  <c:v>4.3034391496740168E-2</c:v>
                </c:pt>
                <c:pt idx="39">
                  <c:v>4.1097698579010057E-2</c:v>
                </c:pt>
                <c:pt idx="40">
                  <c:v>3.6550362185563803E-2</c:v>
                </c:pt>
                <c:pt idx="41">
                  <c:v>4.1651806432957565E-2</c:v>
                </c:pt>
                <c:pt idx="42">
                  <c:v>4.6105945682780619E-2</c:v>
                </c:pt>
                <c:pt idx="43">
                  <c:v>4.2129982497964055E-2</c:v>
                </c:pt>
                <c:pt idx="44">
                  <c:v>3.8352614158539314E-2</c:v>
                </c:pt>
              </c:numCache>
            </c:numRef>
          </c:val>
          <c:smooth val="0"/>
          <c:extLst>
            <c:ext xmlns:c16="http://schemas.microsoft.com/office/drawing/2014/chart" uri="{C3380CC4-5D6E-409C-BE32-E72D297353CC}">
              <c16:uniqueId val="{00000000-9E4F-41AA-ACC8-444E331F11FA}"/>
            </c:ext>
          </c:extLst>
        </c:ser>
        <c:ser>
          <c:idx val="1"/>
          <c:order val="1"/>
          <c:tx>
            <c:strRef>
              <c:f>'Inciso 3'!$B$8</c:f>
              <c:strCache>
                <c:ptCount val="1"/>
                <c:pt idx="0">
                  <c:v>Exports of services</c:v>
                </c:pt>
              </c:strCache>
            </c:strRef>
          </c:tx>
          <c:spPr>
            <a:ln w="28575" cap="rnd">
              <a:solidFill>
                <a:schemeClr val="accent2"/>
              </a:solidFill>
              <a:round/>
            </a:ln>
            <a:effectLst/>
          </c:spPr>
          <c:marker>
            <c:symbol val="none"/>
          </c:marker>
          <c:cat>
            <c:numRef>
              <c:f>'Inciso 3'!$C$6:$AU$6</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'Inciso 3'!$C$8:$AU$8</c:f>
              <c:numCache>
                <c:formatCode>0.00%</c:formatCode>
                <c:ptCount val="45"/>
                <c:pt idx="0">
                  <c:v>7.466786585305113E-3</c:v>
                </c:pt>
                <c:pt idx="1">
                  <c:v>4.1926046509560165E-3</c:v>
                </c:pt>
                <c:pt idx="2">
                  <c:v>6.0578774603985329E-2</c:v>
                </c:pt>
                <c:pt idx="3">
                  <c:v>0.11649067952614969</c:v>
                </c:pt>
                <c:pt idx="4">
                  <c:v>9.7839256466856594E-2</c:v>
                </c:pt>
                <c:pt idx="5">
                  <c:v>6.7644579263137133E-2</c:v>
                </c:pt>
                <c:pt idx="6">
                  <c:v>7.1420059481947198E-2</c:v>
                </c:pt>
                <c:pt idx="7">
                  <c:v>9.6399304530583874E-2</c:v>
                </c:pt>
                <c:pt idx="8">
                  <c:v>4.7877016230640577E-2</c:v>
                </c:pt>
                <c:pt idx="9">
                  <c:v>3.4385246004222866E-2</c:v>
                </c:pt>
                <c:pt idx="10">
                  <c:v>2.7609180926818789E-2</c:v>
                </c:pt>
                <c:pt idx="11">
                  <c:v>5.0776066486448654E-3</c:v>
                </c:pt>
                <c:pt idx="12">
                  <c:v>-1.8336379932629553E-2</c:v>
                </c:pt>
                <c:pt idx="13">
                  <c:v>-7.4769773089491797E-3</c:v>
                </c:pt>
                <c:pt idx="14">
                  <c:v>-1.4707842508579861E-2</c:v>
                </c:pt>
                <c:pt idx="15">
                  <c:v>4.4371323299021499E-2</c:v>
                </c:pt>
                <c:pt idx="16">
                  <c:v>3.7965003742029053E-2</c:v>
                </c:pt>
                <c:pt idx="17">
                  <c:v>2.0715307529997732E-2</c:v>
                </c:pt>
                <c:pt idx="18">
                  <c:v>6.5691098817817414E-3</c:v>
                </c:pt>
                <c:pt idx="19">
                  <c:v>9.4172242310117654E-3</c:v>
                </c:pt>
                <c:pt idx="20">
                  <c:v>6.8928116099638524E-3</c:v>
                </c:pt>
                <c:pt idx="21">
                  <c:v>3.5420855084823104E-3</c:v>
                </c:pt>
                <c:pt idx="22">
                  <c:v>9.7897830480746795E-3</c:v>
                </c:pt>
                <c:pt idx="23">
                  <c:v>1.3127266444431178E-2</c:v>
                </c:pt>
                <c:pt idx="24">
                  <c:v>1.0265735766924397E-2</c:v>
                </c:pt>
                <c:pt idx="25">
                  <c:v>1.2846293107906579E-2</c:v>
                </c:pt>
                <c:pt idx="26">
                  <c:v>1.382873439602956E-2</c:v>
                </c:pt>
                <c:pt idx="27">
                  <c:v>1.1499379815231076E-2</c:v>
                </c:pt>
                <c:pt idx="28">
                  <c:v>5.7993925859331609E-3</c:v>
                </c:pt>
                <c:pt idx="29">
                  <c:v>1.6871978726415462E-2</c:v>
                </c:pt>
                <c:pt idx="30">
                  <c:v>1.7348371836643763E-2</c:v>
                </c:pt>
                <c:pt idx="31">
                  <c:v>1.821395485732592E-2</c:v>
                </c:pt>
                <c:pt idx="32">
                  <c:v>1.9924019304242663E-2</c:v>
                </c:pt>
                <c:pt idx="33">
                  <c:v>1.9957679703960209E-2</c:v>
                </c:pt>
                <c:pt idx="34">
                  <c:v>2.0858190601975114E-2</c:v>
                </c:pt>
                <c:pt idx="35">
                  <c:v>1.5011754122910007E-2</c:v>
                </c:pt>
                <c:pt idx="36">
                  <c:v>1.8906899762650191E-2</c:v>
                </c:pt>
                <c:pt idx="37">
                  <c:v>2.2726986479696565E-2</c:v>
                </c:pt>
                <c:pt idx="38">
                  <c:v>2.1056511628893774E-2</c:v>
                </c:pt>
                <c:pt idx="39">
                  <c:v>3.7826760213533907E-2</c:v>
                </c:pt>
                <c:pt idx="40">
                  <c:v>5.5917373001830029E-2</c:v>
                </c:pt>
                <c:pt idx="41">
                  <c:v>2.408478817956345E-2</c:v>
                </c:pt>
                <c:pt idx="42">
                  <c:v>1.7078347478955636E-2</c:v>
                </c:pt>
                <c:pt idx="43">
                  <c:v>2.8211966713217528E-2</c:v>
                </c:pt>
                <c:pt idx="44">
                  <c:v>2.9571719905844007E-2</c:v>
                </c:pt>
              </c:numCache>
            </c:numRef>
          </c:val>
          <c:smooth val="0"/>
          <c:extLst>
            <c:ext xmlns:c16="http://schemas.microsoft.com/office/drawing/2014/chart" uri="{C3380CC4-5D6E-409C-BE32-E72D297353CC}">
              <c16:uniqueId val="{00000001-9E4F-41AA-ACC8-444E331F11FA}"/>
            </c:ext>
          </c:extLst>
        </c:ser>
        <c:dLbls>
          <c:showLegendKey val="0"/>
          <c:showVal val="0"/>
          <c:showCatName val="0"/>
          <c:showSerName val="0"/>
          <c:showPercent val="0"/>
          <c:showBubbleSize val="0"/>
        </c:dLbls>
        <c:smooth val="0"/>
        <c:axId val="1645020223"/>
        <c:axId val="1645009663"/>
      </c:lineChart>
      <c:dateAx>
        <c:axId val="1645020223"/>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s-MX"/>
          </a:p>
        </c:txPr>
        <c:crossAx val="1645009663"/>
        <c:crosses val="autoZero"/>
        <c:auto val="0"/>
        <c:lblOffset val="100"/>
        <c:baseTimeUnit val="days"/>
        <c:majorUnit val="4"/>
        <c:majorTimeUnit val="days"/>
      </c:dateAx>
      <c:valAx>
        <c:axId val="1645009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64502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156210</xdr:rowOff>
    </xdr:from>
    <xdr:to>
      <xdr:col>10</xdr:col>
      <xdr:colOff>464820</xdr:colOff>
      <xdr:row>26</xdr:row>
      <xdr:rowOff>114300</xdr:rowOff>
    </xdr:to>
    <xdr:graphicFrame macro="">
      <xdr:nvGraphicFramePr>
        <xdr:cNvPr id="2" name="Gráfico 1">
          <a:extLst>
            <a:ext uri="{FF2B5EF4-FFF2-40B4-BE49-F238E27FC236}">
              <a16:creationId xmlns:a16="http://schemas.microsoft.com/office/drawing/2014/main" id="{5689E532-835E-C91F-24B5-1E65852A7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9</xdr:row>
      <xdr:rowOff>7620</xdr:rowOff>
    </xdr:from>
    <xdr:to>
      <xdr:col>11</xdr:col>
      <xdr:colOff>2540</xdr:colOff>
      <xdr:row>27</xdr:row>
      <xdr:rowOff>45720</xdr:rowOff>
    </xdr:to>
    <xdr:graphicFrame macro="">
      <xdr:nvGraphicFramePr>
        <xdr:cNvPr id="3" name="Gráfico 2">
          <a:extLst>
            <a:ext uri="{FF2B5EF4-FFF2-40B4-BE49-F238E27FC236}">
              <a16:creationId xmlns:a16="http://schemas.microsoft.com/office/drawing/2014/main" id="{C01A401A-388C-4B32-9FAE-06EDF983E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1"/>
  <sheetViews>
    <sheetView workbookViewId="0">
      <selection activeCell="C13" sqref="C13"/>
    </sheetView>
  </sheetViews>
  <sheetFormatPr baseColWidth="10" defaultColWidth="8.88671875" defaultRowHeight="14.4" x14ac:dyDescent="0.3"/>
  <cols>
    <col min="3" max="3" width="52.77734375" customWidth="1"/>
    <col min="4" max="4" width="11" bestFit="1" customWidth="1"/>
  </cols>
  <sheetData>
    <row r="1" spans="1:48" x14ac:dyDescent="0.3">
      <c r="A1" t="s">
        <v>27</v>
      </c>
      <c r="B1" s="1" t="s">
        <v>13</v>
      </c>
      <c r="C1" t="s">
        <v>89</v>
      </c>
      <c r="D1" t="s">
        <v>79</v>
      </c>
      <c r="E1" t="s">
        <v>69</v>
      </c>
      <c r="F1" t="s">
        <v>21</v>
      </c>
      <c r="G1" t="s">
        <v>11</v>
      </c>
      <c r="H1" t="s">
        <v>1</v>
      </c>
      <c r="I1" t="s">
        <v>50</v>
      </c>
      <c r="J1" t="s">
        <v>43</v>
      </c>
      <c r="K1" t="s">
        <v>32</v>
      </c>
      <c r="L1" t="s">
        <v>24</v>
      </c>
      <c r="M1" t="s">
        <v>76</v>
      </c>
      <c r="N1" t="s">
        <v>65</v>
      </c>
      <c r="O1" t="s">
        <v>53</v>
      </c>
      <c r="P1" t="s">
        <v>9</v>
      </c>
      <c r="Q1" t="s">
        <v>100</v>
      </c>
      <c r="R1" t="s">
        <v>90</v>
      </c>
      <c r="S1" t="s">
        <v>38</v>
      </c>
      <c r="T1" t="s">
        <v>30</v>
      </c>
      <c r="U1" t="s">
        <v>20</v>
      </c>
      <c r="V1" t="s">
        <v>73</v>
      </c>
      <c r="W1" t="s">
        <v>60</v>
      </c>
      <c r="X1" t="s">
        <v>87</v>
      </c>
      <c r="Y1" t="s">
        <v>75</v>
      </c>
      <c r="Z1" t="s">
        <v>64</v>
      </c>
      <c r="AA1" t="s">
        <v>19</v>
      </c>
      <c r="AB1" t="s">
        <v>7</v>
      </c>
      <c r="AC1" t="s">
        <v>97</v>
      </c>
      <c r="AD1" t="s">
        <v>45</v>
      </c>
      <c r="AE1" t="s">
        <v>37</v>
      </c>
      <c r="AF1" t="s">
        <v>29</v>
      </c>
      <c r="AG1" t="s">
        <v>82</v>
      </c>
      <c r="AH1" t="s">
        <v>71</v>
      </c>
      <c r="AI1" t="s">
        <v>59</v>
      </c>
      <c r="AJ1" t="s">
        <v>12</v>
      </c>
      <c r="AK1" t="s">
        <v>2</v>
      </c>
      <c r="AL1" t="s">
        <v>96</v>
      </c>
      <c r="AM1" t="s">
        <v>85</v>
      </c>
      <c r="AN1" t="s">
        <v>34</v>
      </c>
      <c r="AO1" t="s">
        <v>25</v>
      </c>
      <c r="AP1" t="s">
        <v>15</v>
      </c>
      <c r="AQ1" t="s">
        <v>66</v>
      </c>
      <c r="AR1" t="s">
        <v>54</v>
      </c>
      <c r="AS1" t="s">
        <v>44</v>
      </c>
      <c r="AT1" t="s">
        <v>102</v>
      </c>
      <c r="AU1" t="s">
        <v>92</v>
      </c>
      <c r="AV1" t="s">
        <v>80</v>
      </c>
    </row>
    <row r="2" spans="1:48" x14ac:dyDescent="0.3">
      <c r="A2" t="s">
        <v>51</v>
      </c>
      <c r="B2" s="1" t="s">
        <v>103</v>
      </c>
      <c r="C2" t="s">
        <v>56</v>
      </c>
      <c r="D2">
        <v>205577055465.99277</v>
      </c>
      <c r="E2">
        <v>263797827860.49359</v>
      </c>
      <c r="F2">
        <v>184602611609.5174</v>
      </c>
      <c r="G2">
        <v>156167000432.99414</v>
      </c>
      <c r="H2">
        <v>184230754105.39362</v>
      </c>
      <c r="I2">
        <v>195241069482.07669</v>
      </c>
      <c r="J2">
        <v>134556034672.99146</v>
      </c>
      <c r="K2">
        <v>147542558208.88809</v>
      </c>
      <c r="L2">
        <v>181611150496.78741</v>
      </c>
      <c r="M2">
        <v>221403098266.76956</v>
      </c>
      <c r="N2">
        <v>261253675692.83783</v>
      </c>
      <c r="O2">
        <v>313139656145.74463</v>
      </c>
      <c r="P2">
        <v>363157832923.73444</v>
      </c>
      <c r="Q2">
        <v>530160763662.5426</v>
      </c>
      <c r="R2">
        <v>553618247900.7395</v>
      </c>
      <c r="S2">
        <v>380157469866.84943</v>
      </c>
      <c r="T2">
        <v>432157945024.4281</v>
      </c>
      <c r="U2">
        <v>523449530464.25696</v>
      </c>
      <c r="V2">
        <v>557461102630.65784</v>
      </c>
      <c r="W2">
        <v>631249359702.38904</v>
      </c>
      <c r="X2">
        <v>742061329749.12744</v>
      </c>
      <c r="Y2">
        <v>796064590549.13635</v>
      </c>
      <c r="Z2">
        <v>810666116401.91479</v>
      </c>
      <c r="AA2">
        <v>765549967888.64685</v>
      </c>
      <c r="AB2">
        <v>819459227375.02246</v>
      </c>
      <c r="AC2">
        <v>917571853529.10449</v>
      </c>
      <c r="AD2">
        <v>1020265057882.007</v>
      </c>
      <c r="AE2">
        <v>1102355554880.4414</v>
      </c>
      <c r="AF2">
        <v>1161553459984.6519</v>
      </c>
      <c r="AG2">
        <v>943437415024.63281</v>
      </c>
      <c r="AH2">
        <v>1105424238572.8149</v>
      </c>
      <c r="AI2">
        <v>1229013703577.7458</v>
      </c>
      <c r="AJ2">
        <v>1255110424665.9202</v>
      </c>
      <c r="AK2">
        <v>1327436290439.2676</v>
      </c>
      <c r="AL2">
        <v>1364507717764.5957</v>
      </c>
      <c r="AM2">
        <v>1213294467779.9788</v>
      </c>
      <c r="AN2">
        <v>1112233497452.6975</v>
      </c>
      <c r="AO2">
        <v>1190721475906</v>
      </c>
      <c r="AP2">
        <v>1256300182775.7998</v>
      </c>
      <c r="AQ2">
        <v>1304106203902.4519</v>
      </c>
      <c r="AR2">
        <v>1121064767401.509</v>
      </c>
      <c r="AS2">
        <v>1316569466735.2788</v>
      </c>
      <c r="AT2">
        <v>1466464899303.6838</v>
      </c>
      <c r="AU2">
        <v>1793798859343.2734</v>
      </c>
      <c r="AV2">
        <v>1852722885258.1101</v>
      </c>
    </row>
    <row r="3" spans="1:48" x14ac:dyDescent="0.3">
      <c r="A3" t="s">
        <v>51</v>
      </c>
      <c r="B3" s="1" t="s">
        <v>103</v>
      </c>
      <c r="C3" t="s">
        <v>101</v>
      </c>
      <c r="D3">
        <v>15511000000</v>
      </c>
      <c r="E3">
        <v>20101000000</v>
      </c>
      <c r="F3">
        <v>21230000000</v>
      </c>
      <c r="G3">
        <v>22312000000</v>
      </c>
      <c r="H3">
        <v>24196000000</v>
      </c>
      <c r="I3">
        <v>21664000000</v>
      </c>
      <c r="J3">
        <v>16158000000</v>
      </c>
      <c r="K3">
        <v>20495000000</v>
      </c>
      <c r="L3">
        <v>20547000000</v>
      </c>
      <c r="M3">
        <v>22842000000</v>
      </c>
      <c r="N3">
        <v>26838000000</v>
      </c>
      <c r="O3">
        <v>26855000000</v>
      </c>
      <c r="P3">
        <v>27516000000</v>
      </c>
      <c r="Q3">
        <v>30031000000</v>
      </c>
      <c r="R3">
        <v>34612960000</v>
      </c>
      <c r="S3">
        <v>48438290000</v>
      </c>
      <c r="T3">
        <v>58788200000</v>
      </c>
      <c r="U3">
        <v>64863400000</v>
      </c>
      <c r="V3">
        <v>117737698640</v>
      </c>
      <c r="W3">
        <v>136560128840</v>
      </c>
      <c r="X3">
        <v>166395943680</v>
      </c>
      <c r="Y3">
        <v>159035089820</v>
      </c>
      <c r="Z3">
        <v>161277870040</v>
      </c>
      <c r="AA3">
        <v>164986069660</v>
      </c>
      <c r="AB3">
        <v>188294095434</v>
      </c>
      <c r="AC3">
        <v>214632858400</v>
      </c>
      <c r="AD3">
        <v>250319042626</v>
      </c>
      <c r="AE3">
        <v>272292994548</v>
      </c>
      <c r="AF3">
        <v>291886300717</v>
      </c>
      <c r="AG3">
        <v>229975039438</v>
      </c>
      <c r="AH3">
        <v>298859823180</v>
      </c>
      <c r="AI3">
        <v>350004053453</v>
      </c>
      <c r="AJ3">
        <v>371441826319</v>
      </c>
      <c r="AK3">
        <v>380728973894</v>
      </c>
      <c r="AL3">
        <v>397651459688</v>
      </c>
      <c r="AM3">
        <v>380982474705</v>
      </c>
      <c r="AN3">
        <v>374310523215</v>
      </c>
      <c r="AO3">
        <v>409806219300</v>
      </c>
      <c r="AP3">
        <v>451082234752</v>
      </c>
      <c r="AQ3">
        <v>460939573417</v>
      </c>
      <c r="AR3">
        <v>417322823429</v>
      </c>
      <c r="AS3">
        <v>495274226352</v>
      </c>
      <c r="AT3">
        <v>578185454317</v>
      </c>
      <c r="AU3">
        <v>593573509231</v>
      </c>
      <c r="AV3">
        <v>617764074730</v>
      </c>
    </row>
    <row r="4" spans="1:48" x14ac:dyDescent="0.3">
      <c r="A4" t="s">
        <v>51</v>
      </c>
      <c r="B4" s="1" t="s">
        <v>103</v>
      </c>
      <c r="C4" t="s">
        <v>81</v>
      </c>
      <c r="D4">
        <v>19340000000</v>
      </c>
      <c r="E4">
        <v>24955000000</v>
      </c>
      <c r="F4">
        <v>15035000000</v>
      </c>
      <c r="G4">
        <v>9025000000</v>
      </c>
      <c r="H4">
        <v>12167000000</v>
      </c>
      <c r="I4">
        <v>14534000000</v>
      </c>
      <c r="J4">
        <v>12433000000</v>
      </c>
      <c r="K4">
        <v>13306000000</v>
      </c>
      <c r="L4">
        <v>20273000000</v>
      </c>
      <c r="M4">
        <v>25438000000</v>
      </c>
      <c r="N4">
        <v>31271000000</v>
      </c>
      <c r="O4">
        <v>38184000000</v>
      </c>
      <c r="P4">
        <v>48193000000</v>
      </c>
      <c r="Q4">
        <v>48924000000</v>
      </c>
      <c r="R4">
        <v>58879800000</v>
      </c>
      <c r="S4">
        <v>46274200000</v>
      </c>
      <c r="T4">
        <v>58964000000</v>
      </c>
      <c r="U4">
        <v>73475800000</v>
      </c>
      <c r="V4">
        <v>125538311762</v>
      </c>
      <c r="W4">
        <v>142151199234</v>
      </c>
      <c r="X4">
        <v>174761226010</v>
      </c>
      <c r="Y4">
        <v>168661014000</v>
      </c>
      <c r="Z4">
        <v>168912830349</v>
      </c>
      <c r="AA4">
        <v>170777886002</v>
      </c>
      <c r="AB4">
        <v>197137414753</v>
      </c>
      <c r="AC4">
        <v>222295367588</v>
      </c>
      <c r="AD4">
        <v>256631277000</v>
      </c>
      <c r="AE4">
        <v>282604374128</v>
      </c>
      <c r="AF4">
        <v>309501288484</v>
      </c>
      <c r="AG4">
        <v>234900589592</v>
      </c>
      <c r="AH4">
        <v>301802682721</v>
      </c>
      <c r="AI4">
        <v>351209140133</v>
      </c>
      <c r="AJ4">
        <v>371150584184</v>
      </c>
      <c r="AK4">
        <v>381638213924</v>
      </c>
      <c r="AL4">
        <v>400446681937</v>
      </c>
      <c r="AM4">
        <v>395594899336</v>
      </c>
      <c r="AN4">
        <v>387392025651</v>
      </c>
      <c r="AO4">
        <v>420789004013</v>
      </c>
      <c r="AP4">
        <v>464849865242</v>
      </c>
      <c r="AQ4">
        <v>455772065253</v>
      </c>
      <c r="AR4">
        <v>383172226938</v>
      </c>
      <c r="AS4">
        <v>506004611375</v>
      </c>
      <c r="AT4">
        <v>605301716197</v>
      </c>
      <c r="AU4">
        <v>599122279537</v>
      </c>
      <c r="AV4">
        <v>626009957423</v>
      </c>
    </row>
    <row r="5" spans="1:48" x14ac:dyDescent="0.3">
      <c r="A5" t="s">
        <v>51</v>
      </c>
      <c r="B5" s="1" t="s">
        <v>103</v>
      </c>
      <c r="C5" t="s">
        <v>33</v>
      </c>
      <c r="D5">
        <v>25854000000</v>
      </c>
      <c r="E5">
        <v>33444000000</v>
      </c>
      <c r="F5">
        <v>21101000000</v>
      </c>
      <c r="G5">
        <v>13502000000</v>
      </c>
      <c r="H5">
        <v>17402000000</v>
      </c>
      <c r="I5">
        <v>20058000000</v>
      </c>
      <c r="J5">
        <v>17627000000</v>
      </c>
      <c r="K5">
        <v>18616000000</v>
      </c>
      <c r="L5">
        <v>26554000000</v>
      </c>
      <c r="M5">
        <v>33318000000</v>
      </c>
      <c r="N5">
        <v>41594000000</v>
      </c>
      <c r="O5">
        <v>49143000000</v>
      </c>
      <c r="P5">
        <v>60152000000</v>
      </c>
      <c r="Q5">
        <v>60970000000</v>
      </c>
      <c r="R5">
        <v>71922410000</v>
      </c>
      <c r="S5">
        <v>55989580000</v>
      </c>
      <c r="T5">
        <v>68934993000</v>
      </c>
      <c r="U5">
        <v>85126414000</v>
      </c>
      <c r="V5">
        <v>138381038000</v>
      </c>
      <c r="W5">
        <v>156446137000</v>
      </c>
      <c r="X5">
        <v>191817882000</v>
      </c>
      <c r="Y5">
        <v>185590189335</v>
      </c>
      <c r="Z5">
        <v>189043365362</v>
      </c>
      <c r="AA5">
        <v>191598050428</v>
      </c>
      <c r="AB5">
        <v>220517908465</v>
      </c>
      <c r="AC5">
        <v>248648549979</v>
      </c>
      <c r="AD5">
        <v>284731258443</v>
      </c>
      <c r="AE5">
        <v>313976600860</v>
      </c>
      <c r="AF5">
        <v>343107139775</v>
      </c>
      <c r="AG5">
        <v>265638563306</v>
      </c>
      <c r="AH5">
        <v>334603584586</v>
      </c>
      <c r="AI5">
        <v>389574922163</v>
      </c>
      <c r="AJ5">
        <v>410738531116</v>
      </c>
      <c r="AK5">
        <v>424038310164</v>
      </c>
      <c r="AL5">
        <v>445471308768</v>
      </c>
      <c r="AM5">
        <v>439616341565</v>
      </c>
      <c r="AN5">
        <v>432088168368</v>
      </c>
      <c r="AO5">
        <v>470519306317</v>
      </c>
      <c r="AP5">
        <v>518913979145</v>
      </c>
      <c r="AQ5">
        <v>509367828936</v>
      </c>
      <c r="AR5">
        <v>424147550220</v>
      </c>
      <c r="AS5">
        <v>560842107959</v>
      </c>
      <c r="AT5">
        <v>672914467190</v>
      </c>
      <c r="AU5">
        <v>674694994086</v>
      </c>
      <c r="AV5">
        <v>697066723384</v>
      </c>
    </row>
    <row r="6" spans="1:48" x14ac:dyDescent="0.3">
      <c r="A6" t="s">
        <v>51</v>
      </c>
      <c r="B6" s="1" t="s">
        <v>103</v>
      </c>
      <c r="C6" t="s">
        <v>40</v>
      </c>
      <c r="D6">
        <v>20875000000</v>
      </c>
      <c r="E6">
        <v>26061000000</v>
      </c>
      <c r="F6">
        <v>26218000000</v>
      </c>
      <c r="G6">
        <v>27217000000</v>
      </c>
      <c r="H6">
        <v>30192000000</v>
      </c>
      <c r="I6">
        <v>27741000000</v>
      </c>
      <c r="J6">
        <v>22043000000</v>
      </c>
      <c r="K6">
        <v>27529000000</v>
      </c>
      <c r="L6">
        <v>28968000000</v>
      </c>
      <c r="M6">
        <v>33051000000</v>
      </c>
      <c r="N6">
        <v>38484000000</v>
      </c>
      <c r="O6">
        <v>39774000000</v>
      </c>
      <c r="P6">
        <v>41534000000</v>
      </c>
      <c r="Q6">
        <v>44960000000</v>
      </c>
      <c r="R6">
        <v>50737270000</v>
      </c>
      <c r="S6">
        <v>63142290000</v>
      </c>
      <c r="T6">
        <v>75370878000</v>
      </c>
      <c r="U6">
        <v>84319218000</v>
      </c>
      <c r="V6">
        <v>129200335000</v>
      </c>
      <c r="W6">
        <v>148095816000</v>
      </c>
      <c r="X6">
        <v>179876114959</v>
      </c>
      <c r="Y6">
        <v>171480742850</v>
      </c>
      <c r="Z6">
        <v>176849075753</v>
      </c>
      <c r="AA6">
        <v>180827464407</v>
      </c>
      <c r="AB6">
        <v>205549766653</v>
      </c>
      <c r="AC6">
        <v>234082764566</v>
      </c>
      <c r="AD6">
        <v>270740251499</v>
      </c>
      <c r="AE6">
        <v>295280779345</v>
      </c>
      <c r="AF6">
        <v>316237593008</v>
      </c>
      <c r="AG6">
        <v>250818245588</v>
      </c>
      <c r="AH6">
        <v>320979993449</v>
      </c>
      <c r="AI6">
        <v>373594340249</v>
      </c>
      <c r="AJ6">
        <v>396157428514</v>
      </c>
      <c r="AK6">
        <v>408130762236</v>
      </c>
      <c r="AL6">
        <v>428907843992</v>
      </c>
      <c r="AM6">
        <v>413808577565</v>
      </c>
      <c r="AN6">
        <v>408420912900</v>
      </c>
      <c r="AO6">
        <v>447850514897</v>
      </c>
      <c r="AP6">
        <v>491303164650</v>
      </c>
      <c r="AQ6">
        <v>505102177921</v>
      </c>
      <c r="AR6">
        <v>445859223696</v>
      </c>
      <c r="AS6">
        <v>537713908105</v>
      </c>
      <c r="AT6">
        <v>630346513313</v>
      </c>
      <c r="AU6">
        <v>649728873247</v>
      </c>
      <c r="AV6">
        <v>680798159649</v>
      </c>
    </row>
    <row r="7" spans="1:48" x14ac:dyDescent="0.3">
      <c r="B7" s="1"/>
    </row>
    <row r="8" spans="1:48" x14ac:dyDescent="0.3">
      <c r="B8" s="1"/>
    </row>
    <row r="9" spans="1:48" x14ac:dyDescent="0.3">
      <c r="B9" s="1"/>
    </row>
    <row r="10" spans="1:48" x14ac:dyDescent="0.3">
      <c r="A10" t="s">
        <v>16</v>
      </c>
      <c r="B10" s="1"/>
    </row>
    <row r="11" spans="1:48" x14ac:dyDescent="0.3">
      <c r="A11"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
  <sheetViews>
    <sheetView workbookViewId="0"/>
  </sheetViews>
  <sheetFormatPr baseColWidth="10" defaultColWidth="8.88671875" defaultRowHeight="14.4" x14ac:dyDescent="0.3"/>
  <cols>
    <col min="1" max="1" width="15.77734375" customWidth="1"/>
    <col min="2" max="15" width="50.77734375" customWidth="1"/>
  </cols>
  <sheetData>
    <row r="1" spans="1:15" x14ac:dyDescent="0.3">
      <c r="A1" t="s">
        <v>18</v>
      </c>
      <c r="B1" t="s">
        <v>41</v>
      </c>
      <c r="C1" t="s">
        <v>95</v>
      </c>
      <c r="D1" t="s">
        <v>57</v>
      </c>
      <c r="E1" t="s">
        <v>88</v>
      </c>
      <c r="F1" t="s">
        <v>49</v>
      </c>
      <c r="G1" t="s">
        <v>22</v>
      </c>
      <c r="H1" t="s">
        <v>91</v>
      </c>
      <c r="I1" t="s">
        <v>58</v>
      </c>
      <c r="J1" t="s">
        <v>5</v>
      </c>
      <c r="K1" t="s">
        <v>83</v>
      </c>
      <c r="L1" t="s">
        <v>0</v>
      </c>
      <c r="M1" t="s">
        <v>39</v>
      </c>
      <c r="N1" t="s">
        <v>52</v>
      </c>
      <c r="O1" t="s">
        <v>86</v>
      </c>
    </row>
    <row r="2" spans="1:15" x14ac:dyDescent="0.3">
      <c r="A2" t="s">
        <v>17</v>
      </c>
      <c r="B2" t="s">
        <v>46</v>
      </c>
      <c r="C2" t="s">
        <v>56</v>
      </c>
      <c r="D2" t="s">
        <v>3</v>
      </c>
      <c r="E2" t="s">
        <v>10</v>
      </c>
      <c r="F2" t="s">
        <v>35</v>
      </c>
      <c r="G2" t="s">
        <v>47</v>
      </c>
      <c r="H2" t="s">
        <v>55</v>
      </c>
      <c r="I2" t="s">
        <v>23</v>
      </c>
      <c r="J2" t="s">
        <v>70</v>
      </c>
      <c r="K2" t="s">
        <v>62</v>
      </c>
      <c r="L2" t="s">
        <v>84</v>
      </c>
      <c r="M2" t="s">
        <v>28</v>
      </c>
      <c r="O2" t="s">
        <v>36</v>
      </c>
    </row>
    <row r="3" spans="1:15" x14ac:dyDescent="0.3">
      <c r="A3" t="s">
        <v>78</v>
      </c>
      <c r="B3" t="s">
        <v>46</v>
      </c>
      <c r="C3" t="s">
        <v>72</v>
      </c>
      <c r="D3" t="s">
        <v>67</v>
      </c>
      <c r="E3" t="s">
        <v>42</v>
      </c>
      <c r="F3" t="s">
        <v>4</v>
      </c>
      <c r="G3" t="s">
        <v>47</v>
      </c>
      <c r="H3" t="s">
        <v>55</v>
      </c>
      <c r="I3" t="s">
        <v>23</v>
      </c>
      <c r="J3" t="s">
        <v>70</v>
      </c>
      <c r="K3" t="s">
        <v>61</v>
      </c>
      <c r="L3" t="s">
        <v>77</v>
      </c>
      <c r="N3" t="s">
        <v>26</v>
      </c>
      <c r="O3" t="s">
        <v>36</v>
      </c>
    </row>
    <row r="4" spans="1:15" x14ac:dyDescent="0.3">
      <c r="A4" t="s">
        <v>63</v>
      </c>
      <c r="B4" t="s">
        <v>46</v>
      </c>
      <c r="C4" t="s">
        <v>48</v>
      </c>
      <c r="D4" t="s">
        <v>94</v>
      </c>
      <c r="E4" t="s">
        <v>42</v>
      </c>
      <c r="F4" t="s">
        <v>4</v>
      </c>
      <c r="G4" t="s">
        <v>47</v>
      </c>
      <c r="H4" t="s">
        <v>55</v>
      </c>
      <c r="I4" t="s">
        <v>23</v>
      </c>
      <c r="J4" t="s">
        <v>70</v>
      </c>
      <c r="K4" t="s">
        <v>61</v>
      </c>
      <c r="L4" t="s">
        <v>77</v>
      </c>
      <c r="N4" t="s">
        <v>98</v>
      </c>
      <c r="O4" t="s">
        <v>36</v>
      </c>
    </row>
    <row r="5" spans="1:15" x14ac:dyDescent="0.3">
      <c r="A5" t="s">
        <v>99</v>
      </c>
      <c r="B5" t="s">
        <v>46</v>
      </c>
      <c r="C5" t="s">
        <v>8</v>
      </c>
      <c r="D5" t="s">
        <v>68</v>
      </c>
      <c r="E5" t="s">
        <v>42</v>
      </c>
      <c r="F5" t="s">
        <v>4</v>
      </c>
      <c r="G5" t="s">
        <v>47</v>
      </c>
      <c r="H5" t="s">
        <v>55</v>
      </c>
      <c r="I5" t="s">
        <v>23</v>
      </c>
      <c r="J5" t="s">
        <v>70</v>
      </c>
      <c r="K5" t="s">
        <v>61</v>
      </c>
      <c r="L5" t="s">
        <v>77</v>
      </c>
      <c r="M5" t="s">
        <v>93</v>
      </c>
      <c r="N5" t="s">
        <v>98</v>
      </c>
      <c r="O5" t="s">
        <v>36</v>
      </c>
    </row>
    <row r="6" spans="1:15" x14ac:dyDescent="0.3">
      <c r="A6" t="s">
        <v>74</v>
      </c>
      <c r="B6" t="s">
        <v>46</v>
      </c>
      <c r="C6" t="s">
        <v>14</v>
      </c>
      <c r="D6" t="s">
        <v>6</v>
      </c>
      <c r="E6" t="s">
        <v>42</v>
      </c>
      <c r="F6" t="s">
        <v>4</v>
      </c>
      <c r="G6" t="s">
        <v>47</v>
      </c>
      <c r="H6" t="s">
        <v>55</v>
      </c>
      <c r="I6" t="s">
        <v>23</v>
      </c>
      <c r="J6" t="s">
        <v>70</v>
      </c>
      <c r="K6" t="s">
        <v>61</v>
      </c>
      <c r="L6" t="s">
        <v>77</v>
      </c>
      <c r="M6" t="s">
        <v>93</v>
      </c>
      <c r="N6" t="s">
        <v>98</v>
      </c>
      <c r="O6"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DE86-36BD-4AEC-BBC9-2F1511ED1D05}">
  <dimension ref="B2:AU6"/>
  <sheetViews>
    <sheetView topLeftCell="A6" workbookViewId="0">
      <selection activeCell="M15" sqref="M15"/>
    </sheetView>
  </sheetViews>
  <sheetFormatPr baseColWidth="10" defaultRowHeight="14.4" x14ac:dyDescent="0.3"/>
  <cols>
    <col min="2" max="2" width="14.6640625" customWidth="1"/>
  </cols>
  <sheetData>
    <row r="2" spans="2:47" x14ac:dyDescent="0.3">
      <c r="B2" t="s">
        <v>105</v>
      </c>
      <c r="C2" s="3">
        <v>1980</v>
      </c>
      <c r="D2" s="3">
        <v>1981</v>
      </c>
      <c r="E2" s="3">
        <v>1982</v>
      </c>
      <c r="F2" s="3">
        <v>1983</v>
      </c>
      <c r="G2" s="3">
        <v>1984</v>
      </c>
      <c r="H2" s="3">
        <v>1985</v>
      </c>
      <c r="I2" s="3">
        <v>1986</v>
      </c>
      <c r="J2" s="3">
        <v>1987</v>
      </c>
      <c r="K2" s="3">
        <v>1988</v>
      </c>
      <c r="L2" s="3">
        <v>1989</v>
      </c>
      <c r="M2" s="3">
        <v>1990</v>
      </c>
      <c r="N2" s="3">
        <v>1991</v>
      </c>
      <c r="O2" s="3">
        <v>1992</v>
      </c>
      <c r="P2" s="3">
        <v>1993</v>
      </c>
      <c r="Q2" s="3">
        <v>1994</v>
      </c>
      <c r="R2" s="3">
        <v>1995</v>
      </c>
      <c r="S2" s="3">
        <v>1996</v>
      </c>
      <c r="T2" s="3">
        <v>1997</v>
      </c>
      <c r="U2" s="3">
        <v>1998</v>
      </c>
      <c r="V2" s="3">
        <v>1999</v>
      </c>
      <c r="W2" s="3">
        <v>2000</v>
      </c>
      <c r="X2" s="3">
        <v>2001</v>
      </c>
      <c r="Y2" s="3">
        <v>2002</v>
      </c>
      <c r="Z2" s="3">
        <v>2003</v>
      </c>
      <c r="AA2" s="3">
        <v>2004</v>
      </c>
      <c r="AB2" s="3">
        <v>2005</v>
      </c>
      <c r="AC2" s="3">
        <v>2006</v>
      </c>
      <c r="AD2" s="3">
        <v>2007</v>
      </c>
      <c r="AE2" s="3">
        <v>2008</v>
      </c>
      <c r="AF2" s="3">
        <v>2009</v>
      </c>
      <c r="AG2" s="3">
        <v>2010</v>
      </c>
      <c r="AH2" s="3">
        <v>2011</v>
      </c>
      <c r="AI2" s="3">
        <v>2012</v>
      </c>
      <c r="AJ2" s="3">
        <v>2013</v>
      </c>
      <c r="AK2" s="3">
        <v>2014</v>
      </c>
      <c r="AL2" s="3">
        <v>2015</v>
      </c>
      <c r="AM2" s="3">
        <v>2016</v>
      </c>
      <c r="AN2" s="3">
        <v>2017</v>
      </c>
      <c r="AO2" s="3">
        <v>2018</v>
      </c>
      <c r="AP2" s="3">
        <v>2019</v>
      </c>
      <c r="AQ2" s="3">
        <v>2020</v>
      </c>
      <c r="AR2" s="3">
        <v>2021</v>
      </c>
      <c r="AS2" s="3">
        <v>2022</v>
      </c>
      <c r="AT2" s="3">
        <v>2023</v>
      </c>
      <c r="AU2" s="3">
        <v>2024</v>
      </c>
    </row>
    <row r="3" spans="2:47" x14ac:dyDescent="0.3">
      <c r="B3" t="s">
        <v>104</v>
      </c>
      <c r="C3" s="2">
        <f>(Data!D3+Data!D4)/Data!D2</f>
        <v>0.16952767380095668</v>
      </c>
      <c r="D3" s="2">
        <f>(Data!E3+Data!E4)/Data!E2</f>
        <v>0.17079746397239989</v>
      </c>
      <c r="E3" s="2">
        <f>(Data!F3+Data!F4)/Data!F2</f>
        <v>0.19644900840682536</v>
      </c>
      <c r="F3" s="2">
        <f>(Data!G3+Data!G4)/Data!G2</f>
        <v>0.20066339183767332</v>
      </c>
      <c r="G3" s="2">
        <f>(Data!H3+Data!H4)/Data!H2</f>
        <v>0.19737746923186167</v>
      </c>
      <c r="H3" s="2">
        <f>(Data!I3+Data!I4)/Data!I2</f>
        <v>0.1854015658489466</v>
      </c>
      <c r="I3" s="2">
        <f>(Data!J3+Data!J4)/Data!J2</f>
        <v>0.2124839667688192</v>
      </c>
      <c r="J3" s="2">
        <f>(Data!K3+Data!K4)/Data!K2</f>
        <v>0.22909322171400304</v>
      </c>
      <c r="K3" s="2">
        <f>(Data!L3+Data!L4)/Data!L2</f>
        <v>0.22476593473660131</v>
      </c>
      <c r="L3" s="2">
        <f>(Data!M3+Data!M4)/Data!M2</f>
        <v>0.21806379575513987</v>
      </c>
      <c r="M3" s="2">
        <f>(Data!N3+Data!N4)/Data!N2</f>
        <v>0.22242366483800263</v>
      </c>
      <c r="N3" s="2">
        <f>(Data!O3+Data!O4)/Data!O2</f>
        <v>0.20769965963598327</v>
      </c>
      <c r="O3" s="2">
        <f>(Data!P3+Data!P4)/Data!P2</f>
        <v>0.20847409345539131</v>
      </c>
      <c r="P3" s="2">
        <f>(Data!Q3+Data!Q4)/Data!Q2</f>
        <v>0.14892652457822464</v>
      </c>
      <c r="Q3" s="2">
        <f>(Data!R3+Data!R4)/Data!R2</f>
        <v>0.16887586410764896</v>
      </c>
      <c r="R3" s="2">
        <f>(Data!S3+Data!S4)/Data!S2</f>
        <v>0.24914015245622598</v>
      </c>
      <c r="S3" s="2">
        <f>(Data!T3+Data!T4)/Data!T2</f>
        <v>0.2724749165339167</v>
      </c>
      <c r="T3" s="2">
        <f>(Data!U3+Data!U4)/Data!U2</f>
        <v>0.26428374074059141</v>
      </c>
      <c r="U3" s="2">
        <f>(Data!V3+Data!V4)/Data!V2</f>
        <v>0.43639997347614207</v>
      </c>
      <c r="V3" s="2">
        <f>(Data!W3+Data!W4)/Data!W2</f>
        <v>0.44152334381044311</v>
      </c>
      <c r="W3" s="2">
        <f>(Data!X3+Data!X4)/Data!X2</f>
        <v>0.45974255228383454</v>
      </c>
      <c r="X3" s="2">
        <f>(Data!Y3+Data!Y4)/Data!Y2</f>
        <v>0.41164511989404112</v>
      </c>
      <c r="Y3" s="2">
        <f>(Data!Z3+Data!Z4)/Data!Z2</f>
        <v>0.40730788386040911</v>
      </c>
      <c r="Z3" s="2">
        <f>(Data!AA3+Data!AA4)/Data!AA2</f>
        <v>0.43859182254036561</v>
      </c>
      <c r="AA3" s="2">
        <f>(Data!AB3+Data!AB4)/Data!AB2</f>
        <v>0.47034861200069045</v>
      </c>
      <c r="AB3" s="2">
        <f>(Data!AC3+Data!AC4)/Data!AC2</f>
        <v>0.47617875843457425</v>
      </c>
      <c r="AC3" s="2">
        <f>(Data!AD3+Data!AD4)/Data!AD2</f>
        <v>0.49688099745216258</v>
      </c>
      <c r="AD3" s="2">
        <f>(Data!AE3+Data!AE4)/Data!AE2</f>
        <v>0.50337422097553874</v>
      </c>
      <c r="AE3" s="2">
        <f>(Data!AF3+Data!AF4)/Data!AF2</f>
        <v>0.51774421920188363</v>
      </c>
      <c r="AF3" s="2">
        <f>(Data!AG3+Data!AG4)/Data!AG2</f>
        <v>0.49274665348931734</v>
      </c>
      <c r="AG3" s="2">
        <f>(Data!AH3+Data!AH4)/Data!AH2</f>
        <v>0.5433773613255487</v>
      </c>
      <c r="AH3" s="2">
        <f>(Data!AI3+Data!AI4)/Data!AI2</f>
        <v>0.57054953215307425</v>
      </c>
      <c r="AI3" s="2">
        <f>(Data!AJ3+Data!AJ4)/Data!AJ2</f>
        <v>0.59165504158780291</v>
      </c>
      <c r="AJ3" s="2">
        <f>(Data!AK3+Data!AK4)/Data!AK2</f>
        <v>0.57431546305376502</v>
      </c>
      <c r="AK3" s="2">
        <f>(Data!AL3+Data!AL4)/Data!AL2</f>
        <v>0.58489822463773533</v>
      </c>
      <c r="AL3" s="2">
        <f>(Data!AM3+Data!AM4)/Data!AM2</f>
        <v>0.6400567996176062</v>
      </c>
      <c r="AM3" s="2">
        <f>(Data!AN3+Data!AN4)/Data!AN2</f>
        <v>0.6848405039144172</v>
      </c>
      <c r="AN3" s="2">
        <f>(Data!AO3+Data!AO4)/Data!AO2</f>
        <v>0.6975562632571265</v>
      </c>
      <c r="AO3" s="2">
        <f>(Data!AP3+Data!AP4)/Data!AP2</f>
        <v>0.72907105527139593</v>
      </c>
      <c r="AP3" s="2">
        <f>(Data!AQ3+Data!AQ4)/Data!AQ2</f>
        <v>0.70294247196033632</v>
      </c>
      <c r="AQ3" s="2">
        <f>(Data!AR3+Data!AR4)/Data!AR2</f>
        <v>0.71404888784655107</v>
      </c>
      <c r="AR3" s="2">
        <f>(Data!AS3+Data!AS4)/Data!AS2</f>
        <v>0.76052108379050387</v>
      </c>
      <c r="AS3" s="2">
        <f>(Data!AT3+Data!AT4)/Data!AT2</f>
        <v>0.80703409340104282</v>
      </c>
      <c r="AT3" s="2">
        <f>(Data!AU3+Data!AU4)/Data!AU2</f>
        <v>0.66489940193442709</v>
      </c>
      <c r="AU3" s="2">
        <f>(Data!AV3+Data!AV4)/Data!AV2</f>
        <v>0.67132221556151661</v>
      </c>
    </row>
    <row r="4" spans="2:47" x14ac:dyDescent="0.3">
      <c r="B4" t="s">
        <v>113</v>
      </c>
      <c r="C4" s="2">
        <f>Data!D4/Data!D2</f>
        <v>9.4076646618762791E-2</v>
      </c>
      <c r="D4" s="2">
        <f>Data!E4/Data!E2</f>
        <v>9.4598959371254412E-2</v>
      </c>
      <c r="E4" s="2">
        <f>Data!F4/Data!F2</f>
        <v>8.1445218293026866E-2</v>
      </c>
      <c r="F4" s="2">
        <f>Data!G4/Data!G2</f>
        <v>5.7790698258767641E-2</v>
      </c>
      <c r="G4" s="2">
        <f>Data!H4/Data!H2</f>
        <v>6.6042176612052389E-2</v>
      </c>
      <c r="H4" s="2">
        <f>Data!I4/Data!I2</f>
        <v>7.4441304990568266E-2</v>
      </c>
      <c r="I4" s="2">
        <f>Data!J4/Data!J2</f>
        <v>9.2400166445270507E-2</v>
      </c>
      <c r="J4" s="2">
        <f>Data!K4/Data!K2</f>
        <v>9.0184148638398992E-2</v>
      </c>
      <c r="K4" s="2">
        <f>Data!L4/Data!L2</f>
        <v>0.11162860840066434</v>
      </c>
      <c r="L4" s="2">
        <f>Data!M4/Data!M2</f>
        <v>0.11489450779658757</v>
      </c>
      <c r="M4" s="2">
        <f>Data!N4/Data!N2</f>
        <v>0.11969592357722866</v>
      </c>
      <c r="N4" s="2">
        <f>Data!O4/Data!O2</f>
        <v>0.12193920268670161</v>
      </c>
      <c r="O4" s="2">
        <f>Data!P4/Data!P2</f>
        <v>0.13270538490662503</v>
      </c>
      <c r="P4" s="2">
        <f>Data!Q4/Data!Q2</f>
        <v>9.2281442447787507E-2</v>
      </c>
      <c r="Q4" s="2">
        <f>Data!R4/Data!R2</f>
        <v>0.10635451454728205</v>
      </c>
      <c r="R4" s="2">
        <f>Data!S4/Data!S2</f>
        <v>0.12172376887979497</v>
      </c>
      <c r="S4" s="2">
        <f>Data!T4/Data!T2</f>
        <v>0.13644085612418166</v>
      </c>
      <c r="T4" s="2">
        <f>Data!U4/Data!U2</f>
        <v>0.14036845144331866</v>
      </c>
      <c r="U4" s="2">
        <f>Data!V4/Data!V2</f>
        <v>0.22519654047535326</v>
      </c>
      <c r="V4" s="2">
        <f>Data!W4/Data!W2</f>
        <v>0.22519024700637968</v>
      </c>
      <c r="W4" s="2">
        <f>Data!X4/Data!X2</f>
        <v>0.23550779295975771</v>
      </c>
      <c r="X4" s="2">
        <f>Data!Y4/Data!Y2</f>
        <v>0.2118685041419256</v>
      </c>
      <c r="Y4" s="2">
        <f>Data!Z4/Data!Z2</f>
        <v>0.20836300781721068</v>
      </c>
      <c r="Z4" s="2">
        <f>Data!AA4/Data!AA2</f>
        <v>0.22307869265934124</v>
      </c>
      <c r="AA4" s="2">
        <f>Data!AB4/Data!AB2</f>
        <v>0.2405701323109036</v>
      </c>
      <c r="AB4" s="2">
        <f>Data!AC4/Data!AC2</f>
        <v>0.24226480654678126</v>
      </c>
      <c r="AC4" s="2">
        <f>Data!AD4/Data!AD2</f>
        <v>0.25153392740191172</v>
      </c>
      <c r="AD4" s="2">
        <f>Data!AE4/Data!AE2</f>
        <v>0.25636408586760423</v>
      </c>
      <c r="AE4" s="2">
        <f>Data!AF4/Data!AF2</f>
        <v>0.26645462231939765</v>
      </c>
      <c r="AF4" s="2">
        <f>Data!AG4/Data!AG2</f>
        <v>0.24898375435520206</v>
      </c>
      <c r="AG4" s="2">
        <f>Data!AH4/Data!AH2</f>
        <v>0.27301978027064955</v>
      </c>
      <c r="AH4" s="2">
        <f>Data!AI4/Data!AI2</f>
        <v>0.28576503183862423</v>
      </c>
      <c r="AI4" s="2">
        <f>Data!AJ4/Data!AJ2</f>
        <v>0.29571149827935755</v>
      </c>
      <c r="AJ4" s="2">
        <f>Data!AK4/Data!AK2</f>
        <v>0.28750021125135167</v>
      </c>
      <c r="AK4" s="2">
        <f>Data!AL4/Data!AL2</f>
        <v>0.29347337264829226</v>
      </c>
      <c r="AL4" s="2">
        <f>Data!AM4/Data!AM2</f>
        <v>0.32605019625601556</v>
      </c>
      <c r="AM4" s="2">
        <f>Data!AN4/Data!AN2</f>
        <v>0.34830098764173889</v>
      </c>
      <c r="AN4" s="2">
        <f>Data!AO4/Data!AO2</f>
        <v>0.35338995098986409</v>
      </c>
      <c r="AO4" s="2">
        <f>Data!AP4/Data!AP2</f>
        <v>0.37001496267787892</v>
      </c>
      <c r="AP4" s="2">
        <f>Data!AQ4/Data!AQ2</f>
        <v>0.34948999083750398</v>
      </c>
      <c r="AQ4" s="2">
        <f>Data!AR4/Data!AR2</f>
        <v>0.34179312211028301</v>
      </c>
      <c r="AR4" s="2">
        <f>Data!AS4/Data!AS2</f>
        <v>0.38433567248809802</v>
      </c>
      <c r="AS4" s="2">
        <f>Data!AT4/Data!AT2</f>
        <v>0.41276249877130589</v>
      </c>
      <c r="AT4" s="2">
        <f>Data!AU4/Data!AU2</f>
        <v>0.33399635439412884</v>
      </c>
      <c r="AU4" s="2">
        <f>Data!AV4/Data!AV2</f>
        <v>0.33788644940054707</v>
      </c>
    </row>
    <row r="5" spans="2:47" x14ac:dyDescent="0.3">
      <c r="B5" t="s">
        <v>114</v>
      </c>
      <c r="C5" s="2">
        <f>Data!D3/Data!D2</f>
        <v>7.5451027182193889E-2</v>
      </c>
      <c r="D5" s="2">
        <f>Data!E3/Data!E2</f>
        <v>7.6198504601145467E-2</v>
      </c>
      <c r="E5" s="2">
        <f>Data!F3/Data!F2</f>
        <v>0.11500379011379849</v>
      </c>
      <c r="F5" s="2">
        <f>Data!G3/Data!G2</f>
        <v>0.14287269357890567</v>
      </c>
      <c r="G5" s="2">
        <f>Data!H3/Data!H2</f>
        <v>0.13133529261980928</v>
      </c>
      <c r="H5" s="2">
        <f>Data!I3/Data!I2</f>
        <v>0.11096026085837835</v>
      </c>
      <c r="I5" s="2">
        <f>Data!J3/Data!J2</f>
        <v>0.12008380032354869</v>
      </c>
      <c r="J5" s="2">
        <f>Data!K3/Data!K2</f>
        <v>0.13890907307560404</v>
      </c>
      <c r="K5" s="2">
        <f>Data!L3/Data!L2</f>
        <v>0.11313732633593697</v>
      </c>
      <c r="L5" s="2">
        <f>Data!M3/Data!M2</f>
        <v>0.10316928795855229</v>
      </c>
      <c r="M5" s="2">
        <f>Data!N3/Data!N2</f>
        <v>0.10272774126077398</v>
      </c>
      <c r="N5" s="2">
        <f>Data!O3/Data!O2</f>
        <v>8.576045694928168E-2</v>
      </c>
      <c r="O5" s="2">
        <f>Data!P3/Data!P2</f>
        <v>7.57687085487663E-2</v>
      </c>
      <c r="P5" s="2">
        <f>Data!Q3/Data!Q2</f>
        <v>5.664508213043714E-2</v>
      </c>
      <c r="Q5" s="2">
        <f>Data!R3/Data!R2</f>
        <v>6.2521349560366909E-2</v>
      </c>
      <c r="R5" s="2">
        <f>Data!S3/Data!S2</f>
        <v>0.12741638357643101</v>
      </c>
      <c r="S5" s="2">
        <f>Data!T3/Data!T2</f>
        <v>0.13603406040973504</v>
      </c>
      <c r="T5" s="2">
        <f>Data!U3/Data!U2</f>
        <v>0.12391528929727277</v>
      </c>
      <c r="U5" s="2">
        <f>Data!V3/Data!V2</f>
        <v>0.21120343300078881</v>
      </c>
      <c r="V5" s="2">
        <f>Data!W3/Data!W2</f>
        <v>0.21633309680406346</v>
      </c>
      <c r="W5" s="2">
        <f>Data!X3/Data!X2</f>
        <v>0.22423475932407683</v>
      </c>
      <c r="X5" s="2">
        <f>Data!Y3/Data!Y2</f>
        <v>0.19977661575211553</v>
      </c>
      <c r="Y5" s="2">
        <f>Data!Z3/Data!Z2</f>
        <v>0.19894487604319841</v>
      </c>
      <c r="Z5" s="2">
        <f>Data!AA3/Data!AA2</f>
        <v>0.21551312988102439</v>
      </c>
      <c r="AA5" s="2">
        <f>Data!AB3/Data!AB2</f>
        <v>0.22977847968978682</v>
      </c>
      <c r="AB5" s="2">
        <f>Data!AC3/Data!AC2</f>
        <v>0.23391395188779301</v>
      </c>
      <c r="AC5" s="2">
        <f>Data!AD3/Data!AD2</f>
        <v>0.24534707005025086</v>
      </c>
      <c r="AD5" s="2">
        <f>Data!AE3/Data!AE2</f>
        <v>0.24701013510793457</v>
      </c>
      <c r="AE5" s="2">
        <f>Data!AF3/Data!AF2</f>
        <v>0.25128959688248598</v>
      </c>
      <c r="AF5" s="2">
        <f>Data!AG3/Data!AG2</f>
        <v>0.24376289913411525</v>
      </c>
      <c r="AG5" s="2">
        <f>Data!AH3/Data!AH2</f>
        <v>0.27035758105489915</v>
      </c>
      <c r="AH5" s="2">
        <f>Data!AI3/Data!AI2</f>
        <v>0.28478450031445007</v>
      </c>
      <c r="AI5" s="2">
        <f>Data!AJ3/Data!AJ2</f>
        <v>0.29594354330844536</v>
      </c>
      <c r="AJ5" s="2">
        <f>Data!AK3/Data!AK2</f>
        <v>0.28681525180241335</v>
      </c>
      <c r="AK5" s="2">
        <f>Data!AL3/Data!AL2</f>
        <v>0.29142485198944301</v>
      </c>
      <c r="AL5" s="2">
        <f>Data!AM3/Data!AM2</f>
        <v>0.31400660336159064</v>
      </c>
      <c r="AM5" s="2">
        <f>Data!AN3/Data!AN2</f>
        <v>0.33653951627267831</v>
      </c>
      <c r="AN5" s="2">
        <f>Data!AO3/Data!AO2</f>
        <v>0.34416631226726241</v>
      </c>
      <c r="AO5" s="2">
        <f>Data!AP3/Data!AP2</f>
        <v>0.35905609259351706</v>
      </c>
      <c r="AP5" s="2">
        <f>Data!AQ3/Data!AQ2</f>
        <v>0.3534524811228324</v>
      </c>
      <c r="AQ5" s="2">
        <f>Data!AR3/Data!AR2</f>
        <v>0.37225576573626806</v>
      </c>
      <c r="AR5" s="2">
        <f>Data!AS3/Data!AS2</f>
        <v>0.37618541130240585</v>
      </c>
      <c r="AS5" s="2">
        <f>Data!AT3/Data!AT2</f>
        <v>0.39427159462973693</v>
      </c>
      <c r="AT5" s="2">
        <f>Data!AU3/Data!AU2</f>
        <v>0.33090304754029826</v>
      </c>
      <c r="AU5" s="2">
        <f>Data!AV3/Data!AV2</f>
        <v>0.33343576616096954</v>
      </c>
    </row>
    <row r="6" spans="2:47" x14ac:dyDescent="0.3">
      <c r="Q6">
        <v>2000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36E0B-6DBB-4789-BD0E-183AB4EEB1AE}">
  <dimension ref="B3:E5"/>
  <sheetViews>
    <sheetView workbookViewId="0">
      <selection activeCell="D13" sqref="D13"/>
    </sheetView>
  </sheetViews>
  <sheetFormatPr baseColWidth="10" defaultRowHeight="14.4" x14ac:dyDescent="0.3"/>
  <cols>
    <col min="2" max="2" width="19.77734375" bestFit="1" customWidth="1"/>
    <col min="3" max="5" width="13.44140625" customWidth="1"/>
  </cols>
  <sheetData>
    <row r="3" spans="2:5" ht="28.8" x14ac:dyDescent="0.3">
      <c r="B3" s="5" t="s">
        <v>112</v>
      </c>
      <c r="C3" s="6" t="s">
        <v>115</v>
      </c>
      <c r="D3" s="6" t="s">
        <v>116</v>
      </c>
      <c r="E3" s="6" t="s">
        <v>117</v>
      </c>
    </row>
    <row r="4" spans="2:5" x14ac:dyDescent="0.3">
      <c r="B4" t="s">
        <v>106</v>
      </c>
      <c r="C4" s="4">
        <f>AVERAGE('Inciso 1'!C5:P5)</f>
        <v>0.10343021753836656</v>
      </c>
      <c r="D4" s="4">
        <f>AVERAGE('Inciso 1'!C4:P4)</f>
        <v>9.6008884931692642E-2</v>
      </c>
      <c r="E4" s="4">
        <f>AVERAGE('Inciso 1'!C3:P3)</f>
        <v>0.19943910247005919</v>
      </c>
    </row>
    <row r="5" spans="2:5" x14ac:dyDescent="0.3">
      <c r="B5" t="s">
        <v>107</v>
      </c>
      <c r="C5" s="4">
        <f>AVERAGE('Inciso 1'!R5:AU5)</f>
        <v>0.26826906987660942</v>
      </c>
      <c r="D5" s="4">
        <f>AVERAGE('Inciso 1'!Q4:AU4)</f>
        <v>0.26883076724877375</v>
      </c>
      <c r="E5" s="4">
        <f>AVERAGE('Inciso 1'!R3:AU3)</f>
        <v>0.54251571221543293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DCFD-3566-438C-A949-D74DACB2FDFD}">
  <dimension ref="B2:AU8"/>
  <sheetViews>
    <sheetView tabSelected="1" workbookViewId="0">
      <selection activeCell="N16" sqref="N16"/>
    </sheetView>
  </sheetViews>
  <sheetFormatPr baseColWidth="10" defaultRowHeight="14.4" x14ac:dyDescent="0.3"/>
  <cols>
    <col min="2" max="2" width="17.6640625" customWidth="1"/>
  </cols>
  <sheetData>
    <row r="2" spans="2:47" x14ac:dyDescent="0.3">
      <c r="B2" t="s">
        <v>110</v>
      </c>
    </row>
    <row r="3" spans="2:47" x14ac:dyDescent="0.3">
      <c r="B3" t="s">
        <v>108</v>
      </c>
      <c r="C3">
        <f>Data!D5-Data!D4</f>
        <v>6514000000</v>
      </c>
      <c r="D3">
        <f>Data!E5-Data!E4</f>
        <v>8489000000</v>
      </c>
      <c r="E3">
        <f>Data!F5-Data!F4</f>
        <v>6066000000</v>
      </c>
      <c r="F3">
        <f>Data!G5-Data!G4</f>
        <v>4477000000</v>
      </c>
      <c r="G3">
        <f>Data!H5-Data!H4</f>
        <v>5235000000</v>
      </c>
      <c r="H3">
        <f>Data!I5-Data!I4</f>
        <v>5524000000</v>
      </c>
      <c r="I3">
        <f>Data!J5-Data!J4</f>
        <v>5194000000</v>
      </c>
      <c r="J3">
        <f>Data!K5-Data!K4</f>
        <v>5310000000</v>
      </c>
      <c r="K3">
        <f>Data!L5-Data!L4</f>
        <v>6281000000</v>
      </c>
      <c r="L3">
        <f>Data!M5-Data!M4</f>
        <v>7880000000</v>
      </c>
      <c r="M3">
        <f>Data!N5-Data!N4</f>
        <v>10323000000</v>
      </c>
      <c r="N3">
        <f>Data!O5-Data!O4</f>
        <v>10959000000</v>
      </c>
      <c r="O3">
        <f>Data!P5-Data!P4</f>
        <v>11959000000</v>
      </c>
      <c r="P3">
        <f>Data!Q5-Data!Q4</f>
        <v>12046000000</v>
      </c>
      <c r="Q3">
        <f>Data!R5-Data!R4</f>
        <v>13042610000</v>
      </c>
      <c r="R3">
        <f>Data!S5-Data!S4</f>
        <v>9715380000</v>
      </c>
      <c r="S3">
        <f>Data!T5-Data!T4</f>
        <v>9970993000</v>
      </c>
      <c r="T3">
        <f>Data!U5-Data!U4</f>
        <v>11650614000</v>
      </c>
      <c r="U3">
        <f>Data!V5-Data!V4</f>
        <v>12842726238</v>
      </c>
      <c r="V3">
        <f>Data!W5-Data!W4</f>
        <v>14294937766</v>
      </c>
      <c r="W3">
        <f>Data!X5-Data!X4</f>
        <v>17056655990</v>
      </c>
      <c r="X3">
        <f>Data!Y5-Data!Y4</f>
        <v>16929175335</v>
      </c>
      <c r="Y3">
        <f>Data!Z5-Data!Z4</f>
        <v>20130535013</v>
      </c>
      <c r="Z3">
        <f>Data!AA5-Data!AA4</f>
        <v>20820164426</v>
      </c>
      <c r="AA3">
        <f>Data!AB5-Data!AB4</f>
        <v>23380493712</v>
      </c>
      <c r="AB3">
        <f>Data!AC5-Data!AC4</f>
        <v>26353182391</v>
      </c>
      <c r="AC3">
        <f>Data!AD5-Data!AD4</f>
        <v>28099981443</v>
      </c>
      <c r="AD3">
        <f>Data!AE5-Data!AE4</f>
        <v>31372226732</v>
      </c>
      <c r="AE3">
        <f>Data!AF5-Data!AF4</f>
        <v>33605851291</v>
      </c>
      <c r="AF3">
        <f>Data!AG5-Data!AG4</f>
        <v>30737973714</v>
      </c>
      <c r="AG3">
        <f>Data!AH5-Data!AH4</f>
        <v>32800901865</v>
      </c>
      <c r="AH3">
        <f>Data!AI5-Data!AI4</f>
        <v>38365782030</v>
      </c>
      <c r="AI3">
        <f>Data!AJ5-Data!AJ4</f>
        <v>39587946932</v>
      </c>
      <c r="AJ3">
        <f>Data!AK5-Data!AK4</f>
        <v>42400096240</v>
      </c>
      <c r="AK3">
        <f>Data!AL5-Data!AL4</f>
        <v>45024626831</v>
      </c>
      <c r="AL3">
        <f>Data!AM5-Data!AM4</f>
        <v>44021442229</v>
      </c>
      <c r="AM3">
        <f>Data!AN5-Data!AN4</f>
        <v>44696142717</v>
      </c>
      <c r="AN3">
        <f>Data!AO5-Data!AO4</f>
        <v>49730302304</v>
      </c>
      <c r="AO3">
        <f>Data!AP5-Data!AP4</f>
        <v>54064113903</v>
      </c>
      <c r="AP3">
        <f>Data!AQ5-Data!AQ4</f>
        <v>53595763683</v>
      </c>
      <c r="AQ3">
        <f>Data!AR5-Data!AR4</f>
        <v>40975323282</v>
      </c>
      <c r="AR3">
        <f>Data!AS5-Data!AS4</f>
        <v>54837496584</v>
      </c>
      <c r="AS3">
        <f>Data!AT5-Data!AT4</f>
        <v>67612750993</v>
      </c>
      <c r="AT3">
        <f>Data!AU5-Data!AU4</f>
        <v>75572714549</v>
      </c>
      <c r="AU3">
        <f>Data!AV5-Data!AV4</f>
        <v>71056765961</v>
      </c>
    </row>
    <row r="4" spans="2:47" x14ac:dyDescent="0.3">
      <c r="B4" t="s">
        <v>109</v>
      </c>
      <c r="C4">
        <f>Data!D6-Data!D4</f>
        <v>1535000000</v>
      </c>
      <c r="D4">
        <f>Data!E6-Data!E4</f>
        <v>1106000000</v>
      </c>
      <c r="E4">
        <f>Data!F6-Data!F4</f>
        <v>11183000000</v>
      </c>
      <c r="F4">
        <f>Data!G6-Data!G4</f>
        <v>18192000000</v>
      </c>
      <c r="G4">
        <f>Data!H6-Data!H4</f>
        <v>18025000000</v>
      </c>
      <c r="H4">
        <f>Data!I6-Data!I4</f>
        <v>13207000000</v>
      </c>
      <c r="I4">
        <f>Data!J6-Data!J4</f>
        <v>9610000000</v>
      </c>
      <c r="J4">
        <f>Data!K6-Data!K4</f>
        <v>14223000000</v>
      </c>
      <c r="K4">
        <f>Data!L6-Data!L4</f>
        <v>8695000000</v>
      </c>
      <c r="L4">
        <f>Data!M6-Data!M4</f>
        <v>7613000000</v>
      </c>
      <c r="M4">
        <f>Data!N6-Data!N4</f>
        <v>7213000000</v>
      </c>
      <c r="N4">
        <f>Data!O6-Data!O4</f>
        <v>1590000000</v>
      </c>
      <c r="O4">
        <f>Data!P6-Data!P4</f>
        <v>-6659000000</v>
      </c>
      <c r="P4">
        <f>Data!Q6-Data!Q4</f>
        <v>-3964000000</v>
      </c>
      <c r="Q4">
        <f>Data!R6-Data!R4</f>
        <v>-8142530000</v>
      </c>
      <c r="R4">
        <f>Data!S6-Data!S4</f>
        <v>16868090000</v>
      </c>
      <c r="S4">
        <f>Data!T6-Data!T4</f>
        <v>16406878000</v>
      </c>
      <c r="T4">
        <f>Data!U6-Data!U4</f>
        <v>10843418000</v>
      </c>
      <c r="U4">
        <f>Data!V6-Data!V4</f>
        <v>3662023238</v>
      </c>
      <c r="V4">
        <f>Data!W6-Data!W4</f>
        <v>5944616766</v>
      </c>
      <c r="W4">
        <f>Data!X6-Data!X4</f>
        <v>5114888949</v>
      </c>
      <c r="X4">
        <f>Data!Y6-Data!Y4</f>
        <v>2819728850</v>
      </c>
      <c r="Y4">
        <f>Data!Z6-Data!Z4</f>
        <v>7936245404</v>
      </c>
      <c r="Z4">
        <f>Data!AA6-Data!AA4</f>
        <v>10049578405</v>
      </c>
      <c r="AA4">
        <f>Data!AB6-Data!AB4</f>
        <v>8412351900</v>
      </c>
      <c r="AB4">
        <f>Data!AC6-Data!AC4</f>
        <v>11787396978</v>
      </c>
      <c r="AC4">
        <f>Data!AD6-Data!AD4</f>
        <v>14108974499</v>
      </c>
      <c r="AD4">
        <f>Data!AE6-Data!AE4</f>
        <v>12676405217</v>
      </c>
      <c r="AE4">
        <f>Data!AF6-Data!AF4</f>
        <v>6736304524</v>
      </c>
      <c r="AF4">
        <f>Data!AG6-Data!AG4</f>
        <v>15917655996</v>
      </c>
      <c r="AG4">
        <f>Data!AH6-Data!AH4</f>
        <v>19177310728</v>
      </c>
      <c r="AH4">
        <f>Data!AI6-Data!AI4</f>
        <v>22385200116</v>
      </c>
      <c r="AI4">
        <f>Data!AJ6-Data!AJ4</f>
        <v>25006844330</v>
      </c>
      <c r="AJ4">
        <f>Data!AK6-Data!AK4</f>
        <v>26492548312</v>
      </c>
      <c r="AK4">
        <f>Data!AL6-Data!AL4</f>
        <v>28461162055</v>
      </c>
      <c r="AL4">
        <f>Data!AM6-Data!AM4</f>
        <v>18213678229</v>
      </c>
      <c r="AM4">
        <f>Data!AN6-Data!AN4</f>
        <v>21028887249</v>
      </c>
      <c r="AN4">
        <f>Data!AO6-Data!AO4</f>
        <v>27061510884</v>
      </c>
      <c r="AO4">
        <f>Data!AP6-Data!AP4</f>
        <v>26453299408</v>
      </c>
      <c r="AP4">
        <f>Data!AQ6-Data!AQ4</f>
        <v>49330112668</v>
      </c>
      <c r="AQ4">
        <f>Data!AR6-Data!AR4</f>
        <v>62686996758</v>
      </c>
      <c r="AR4">
        <f>Data!AS6-Data!AS4</f>
        <v>31709296730</v>
      </c>
      <c r="AS4">
        <f>Data!AT6-Data!AT4</f>
        <v>25044797116</v>
      </c>
      <c r="AT4">
        <f>Data!AU6-Data!AU4</f>
        <v>50606593710</v>
      </c>
      <c r="AU4">
        <f>Data!AV6-Data!AV4</f>
        <v>54788202226</v>
      </c>
    </row>
    <row r="6" spans="2:47" x14ac:dyDescent="0.3">
      <c r="B6" t="s">
        <v>111</v>
      </c>
      <c r="C6">
        <v>1980</v>
      </c>
      <c r="D6">
        <v>1981</v>
      </c>
      <c r="E6">
        <v>1982</v>
      </c>
      <c r="F6">
        <v>1983</v>
      </c>
      <c r="G6">
        <v>1984</v>
      </c>
      <c r="H6">
        <v>1985</v>
      </c>
      <c r="I6">
        <v>1986</v>
      </c>
      <c r="J6">
        <v>1987</v>
      </c>
      <c r="K6">
        <v>1988</v>
      </c>
      <c r="L6">
        <v>1989</v>
      </c>
      <c r="M6">
        <v>1990</v>
      </c>
      <c r="N6">
        <v>1991</v>
      </c>
      <c r="O6">
        <v>1992</v>
      </c>
      <c r="P6">
        <v>1993</v>
      </c>
      <c r="Q6">
        <v>1994</v>
      </c>
      <c r="R6">
        <v>1995</v>
      </c>
      <c r="S6">
        <v>1996</v>
      </c>
      <c r="T6">
        <v>1997</v>
      </c>
      <c r="U6">
        <v>1998</v>
      </c>
      <c r="V6">
        <v>1999</v>
      </c>
      <c r="W6">
        <v>2000</v>
      </c>
      <c r="X6">
        <v>2001</v>
      </c>
      <c r="Y6">
        <v>2002</v>
      </c>
      <c r="Z6">
        <v>2003</v>
      </c>
      <c r="AA6">
        <v>2004</v>
      </c>
      <c r="AB6">
        <v>2005</v>
      </c>
      <c r="AC6">
        <v>2006</v>
      </c>
      <c r="AD6">
        <v>2007</v>
      </c>
      <c r="AE6">
        <v>2008</v>
      </c>
      <c r="AF6">
        <v>2009</v>
      </c>
      <c r="AG6">
        <v>2010</v>
      </c>
      <c r="AH6">
        <v>2011</v>
      </c>
      <c r="AI6">
        <v>2012</v>
      </c>
      <c r="AJ6">
        <v>2013</v>
      </c>
      <c r="AK6">
        <v>2014</v>
      </c>
      <c r="AL6">
        <v>2015</v>
      </c>
      <c r="AM6">
        <v>2016</v>
      </c>
      <c r="AN6">
        <v>2017</v>
      </c>
      <c r="AO6">
        <v>2018</v>
      </c>
      <c r="AP6">
        <v>2019</v>
      </c>
      <c r="AQ6">
        <v>2020</v>
      </c>
      <c r="AR6">
        <v>2021</v>
      </c>
      <c r="AS6">
        <v>2022</v>
      </c>
      <c r="AT6">
        <v>2023</v>
      </c>
      <c r="AU6">
        <v>2024</v>
      </c>
    </row>
    <row r="7" spans="2:47" x14ac:dyDescent="0.3">
      <c r="B7" t="s">
        <v>108</v>
      </c>
      <c r="C7" s="2">
        <f>C3/Data!D$2</f>
        <v>3.168641551575082E-2</v>
      </c>
      <c r="D7" s="2">
        <f>D3/Data!E$2</f>
        <v>3.2179946547889353E-2</v>
      </c>
      <c r="E7" s="2">
        <f>E3/Data!F$2</f>
        <v>3.2859773472929898E-2</v>
      </c>
      <c r="F7" s="2">
        <f>F3/Data!G$2</f>
        <v>2.8668028377230221E-2</v>
      </c>
      <c r="G7" s="2">
        <f>G3/Data!H$2</f>
        <v>2.8415451184687617E-2</v>
      </c>
      <c r="H7" s="2">
        <f>H3/Data!I$2</f>
        <v>2.8293227519464639E-2</v>
      </c>
      <c r="I7" s="2">
        <f>I3/Data!J$2</f>
        <v>3.8601018621148155E-2</v>
      </c>
      <c r="J7" s="2">
        <f>J3/Data!K$2</f>
        <v>3.5989615907853503E-2</v>
      </c>
      <c r="K7" s="2">
        <f>K3/Data!L$2</f>
        <v>3.4584880844698504E-2</v>
      </c>
      <c r="L7" s="2">
        <f>L3/Data!M$2</f>
        <v>3.5591191187872871E-2</v>
      </c>
      <c r="M7" s="2">
        <f>M3/Data!N$2</f>
        <v>3.9513319659995889E-2</v>
      </c>
      <c r="N7" s="2">
        <f>N3/Data!O$2</f>
        <v>3.4997164316037159E-2</v>
      </c>
      <c r="O7" s="2">
        <f>O3/Data!P$2</f>
        <v>3.2930585315260073E-2</v>
      </c>
      <c r="P7" s="2">
        <f>P3/Data!Q$2</f>
        <v>2.2721409854591781E-2</v>
      </c>
      <c r="Q7" s="2">
        <f>Q3/Data!R$2</f>
        <v>2.3558851337462532E-2</v>
      </c>
      <c r="R7" s="2">
        <f>R3/Data!S$2</f>
        <v>2.555619912822658E-2</v>
      </c>
      <c r="S7" s="2">
        <f>S3/Data!T$2</f>
        <v>2.3072566673363788E-2</v>
      </c>
      <c r="T7" s="2">
        <f>T3/Data!U$2</f>
        <v>2.2257377878755296E-2</v>
      </c>
      <c r="U7" s="2">
        <f>U3/Data!V$2</f>
        <v>2.3037887625513603E-2</v>
      </c>
      <c r="V7" s="2">
        <f>V3/Data!W$2</f>
        <v>2.2645468935983619E-2</v>
      </c>
      <c r="W7" s="2">
        <f>W3/Data!X$2</f>
        <v>2.2985507135598122E-2</v>
      </c>
      <c r="X7" s="2">
        <f>X3/Data!Y$2</f>
        <v>2.1266082596792833E-2</v>
      </c>
      <c r="Y7" s="2">
        <f>Y3/Data!Z$2</f>
        <v>2.4832091295918447E-2</v>
      </c>
      <c r="Z7" s="2">
        <f>Z3/Data!AA$2</f>
        <v>2.7196349421084946E-2</v>
      </c>
      <c r="AA7" s="2">
        <f>AA3/Data!AB$2</f>
        <v>2.8531613204106375E-2</v>
      </c>
      <c r="AB7" s="2">
        <f>AB3/Data!AC$2</f>
        <v>2.8720565359151028E-2</v>
      </c>
      <c r="AC7" s="2">
        <f>AC3/Data!AD$2</f>
        <v>2.7541844372611795E-2</v>
      </c>
      <c r="AD7" s="2">
        <f>AD3/Data!AE$2</f>
        <v>2.8459263069076247E-2</v>
      </c>
      <c r="AE7" s="2">
        <f>AE3/Data!AF$2</f>
        <v>2.8931816269088511E-2</v>
      </c>
      <c r="AF7" s="2">
        <f>AF3/Data!AG$2</f>
        <v>3.2580829660224409E-2</v>
      </c>
      <c r="AG7" s="2">
        <f>AG3/Data!AH$2</f>
        <v>2.9672681962672004E-2</v>
      </c>
      <c r="AH7" s="2">
        <f>AH3/Data!AI$2</f>
        <v>3.1216724368747471E-2</v>
      </c>
      <c r="AI7" s="2">
        <f>AI3/Data!AJ$2</f>
        <v>3.1541405564006329E-2</v>
      </c>
      <c r="AJ7" s="2">
        <f>AJ3/Data!AK$2</f>
        <v>3.1941341776914357E-2</v>
      </c>
      <c r="AK7" s="2">
        <f>AK3/Data!AL$2</f>
        <v>3.2996974839220095E-2</v>
      </c>
      <c r="AL7" s="2">
        <f>AL3/Data!AM$2</f>
        <v>3.6282570635591933E-2</v>
      </c>
      <c r="AM7" s="2">
        <f>AM3/Data!AN$2</f>
        <v>4.0185934715476317E-2</v>
      </c>
      <c r="AN7" s="2">
        <f>AN3/Data!AO$2</f>
        <v>4.1764848715910699E-2</v>
      </c>
      <c r="AO7" s="2">
        <f>AO3/Data!AP$2</f>
        <v>4.3034391496740168E-2</v>
      </c>
      <c r="AP7" s="2">
        <f>AP3/Data!AQ$2</f>
        <v>4.1097698579010057E-2</v>
      </c>
      <c r="AQ7" s="2">
        <f>AQ3/Data!AR$2</f>
        <v>3.6550362185563803E-2</v>
      </c>
      <c r="AR7" s="2">
        <f>AR3/Data!AS$2</f>
        <v>4.1651806432957565E-2</v>
      </c>
      <c r="AS7" s="2">
        <f>AS3/Data!AT$2</f>
        <v>4.6105945682780619E-2</v>
      </c>
      <c r="AT7" s="2">
        <f>AT3/Data!AU$2</f>
        <v>4.2129982497964055E-2</v>
      </c>
      <c r="AU7" s="2">
        <f>AU3/Data!AV$2</f>
        <v>3.8352614158539314E-2</v>
      </c>
    </row>
    <row r="8" spans="2:47" x14ac:dyDescent="0.3">
      <c r="B8" t="s">
        <v>109</v>
      </c>
      <c r="C8" s="2">
        <f>C4/Data!D$2</f>
        <v>7.466786585305113E-3</v>
      </c>
      <c r="D8" s="2">
        <f>D4/Data!E$2</f>
        <v>4.1926046509560165E-3</v>
      </c>
      <c r="E8" s="2">
        <f>E4/Data!F$2</f>
        <v>6.0578774603985329E-2</v>
      </c>
      <c r="F8" s="2">
        <f>F4/Data!G$2</f>
        <v>0.11649067952614969</v>
      </c>
      <c r="G8" s="2">
        <f>G4/Data!H$2</f>
        <v>9.7839256466856594E-2</v>
      </c>
      <c r="H8" s="2">
        <f>H4/Data!I$2</f>
        <v>6.7644579263137133E-2</v>
      </c>
      <c r="I8" s="2">
        <f>I4/Data!J$2</f>
        <v>7.1420059481947198E-2</v>
      </c>
      <c r="J8" s="2">
        <f>J4/Data!K$2</f>
        <v>9.6399304530583874E-2</v>
      </c>
      <c r="K8" s="2">
        <f>K4/Data!L$2</f>
        <v>4.7877016230640577E-2</v>
      </c>
      <c r="L8" s="2">
        <f>L4/Data!M$2</f>
        <v>3.4385246004222866E-2</v>
      </c>
      <c r="M8" s="2">
        <f>M4/Data!N$2</f>
        <v>2.7609180926818789E-2</v>
      </c>
      <c r="N8" s="2">
        <f>N4/Data!O$2</f>
        <v>5.0776066486448654E-3</v>
      </c>
      <c r="O8" s="2">
        <f>O4/Data!P$2</f>
        <v>-1.8336379932629553E-2</v>
      </c>
      <c r="P8" s="2">
        <f>P4/Data!Q$2</f>
        <v>-7.4769773089491797E-3</v>
      </c>
      <c r="Q8" s="2">
        <f>Q4/Data!R$2</f>
        <v>-1.4707842508579861E-2</v>
      </c>
      <c r="R8" s="2">
        <f>R4/Data!S$2</f>
        <v>4.4371323299021499E-2</v>
      </c>
      <c r="S8" s="2">
        <f>S4/Data!T$2</f>
        <v>3.7965003742029053E-2</v>
      </c>
      <c r="T8" s="2">
        <f>T4/Data!U$2</f>
        <v>2.0715307529997732E-2</v>
      </c>
      <c r="U8" s="2">
        <f>U4/Data!V$2</f>
        <v>6.5691098817817414E-3</v>
      </c>
      <c r="V8" s="2">
        <f>V4/Data!W$2</f>
        <v>9.4172242310117654E-3</v>
      </c>
      <c r="W8" s="2">
        <f>W4/Data!X$2</f>
        <v>6.8928116099638524E-3</v>
      </c>
      <c r="X8" s="2">
        <f>X4/Data!Y$2</f>
        <v>3.5420855084823104E-3</v>
      </c>
      <c r="Y8" s="2">
        <f>Y4/Data!Z$2</f>
        <v>9.7897830480746795E-3</v>
      </c>
      <c r="Z8" s="2">
        <f>Z4/Data!AA$2</f>
        <v>1.3127266444431178E-2</v>
      </c>
      <c r="AA8" s="2">
        <f>AA4/Data!AB$2</f>
        <v>1.0265735766924397E-2</v>
      </c>
      <c r="AB8" s="2">
        <f>AB4/Data!AC$2</f>
        <v>1.2846293107906579E-2</v>
      </c>
      <c r="AC8" s="2">
        <f>AC4/Data!AD$2</f>
        <v>1.382873439602956E-2</v>
      </c>
      <c r="AD8" s="2">
        <f>AD4/Data!AE$2</f>
        <v>1.1499379815231076E-2</v>
      </c>
      <c r="AE8" s="2">
        <f>AE4/Data!AF$2</f>
        <v>5.7993925859331609E-3</v>
      </c>
      <c r="AF8" s="2">
        <f>AF4/Data!AG$2</f>
        <v>1.6871978726415462E-2</v>
      </c>
      <c r="AG8" s="2">
        <f>AG4/Data!AH$2</f>
        <v>1.7348371836643763E-2</v>
      </c>
      <c r="AH8" s="2">
        <f>AH4/Data!AI$2</f>
        <v>1.821395485732592E-2</v>
      </c>
      <c r="AI8" s="2">
        <f>AI4/Data!AJ$2</f>
        <v>1.9924019304242663E-2</v>
      </c>
      <c r="AJ8" s="2">
        <f>AJ4/Data!AK$2</f>
        <v>1.9957679703960209E-2</v>
      </c>
      <c r="AK8" s="2">
        <f>AK4/Data!AL$2</f>
        <v>2.0858190601975114E-2</v>
      </c>
      <c r="AL8" s="2">
        <f>AL4/Data!AM$2</f>
        <v>1.5011754122910007E-2</v>
      </c>
      <c r="AM8" s="2">
        <f>AM4/Data!AN$2</f>
        <v>1.8906899762650191E-2</v>
      </c>
      <c r="AN8" s="2">
        <f>AN4/Data!AO$2</f>
        <v>2.2726986479696565E-2</v>
      </c>
      <c r="AO8" s="2">
        <f>AO4/Data!AP$2</f>
        <v>2.1056511628893774E-2</v>
      </c>
      <c r="AP8" s="2">
        <f>AP4/Data!AQ$2</f>
        <v>3.7826760213533907E-2</v>
      </c>
      <c r="AQ8" s="2">
        <f>AQ4/Data!AR$2</f>
        <v>5.5917373001830029E-2</v>
      </c>
      <c r="AR8" s="2">
        <f>AR4/Data!AS$2</f>
        <v>2.408478817956345E-2</v>
      </c>
      <c r="AS8" s="2">
        <f>AS4/Data!AT$2</f>
        <v>1.7078347478955636E-2</v>
      </c>
      <c r="AT8" s="2">
        <f>AT4/Data!AU$2</f>
        <v>2.8211966713217528E-2</v>
      </c>
      <c r="AU8" s="2">
        <f>AU4/Data!AV$2</f>
        <v>2.9571719905844007E-2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Series - Metadata</vt:lpstr>
      <vt:lpstr>Inciso 1</vt:lpstr>
      <vt:lpstr>Inciso 2</vt:lpstr>
      <vt:lpstr>Inciso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Emmanuel Anguiano Pita</dc:creator>
  <cp:lastModifiedBy>Javier Emmanuel Anguiano Pita</cp:lastModifiedBy>
  <dcterms:created xsi:type="dcterms:W3CDTF">2025-08-28T23:04:08Z</dcterms:created>
  <dcterms:modified xsi:type="dcterms:W3CDTF">2025-09-01T19:57:22Z</dcterms:modified>
</cp:coreProperties>
</file>