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BARCELOSDASI\Desktop\"/>
    </mc:Choice>
  </mc:AlternateContent>
  <xr:revisionPtr revIDLastSave="0" documentId="13_ncr:1_{2DE68E59-FBC9-44DE-898C-AA478F27CF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STANCIA, ALTURA" sheetId="3" r:id="rId1"/>
    <sheet name="ANGULO DEGREE" sheetId="5" r:id="rId2"/>
    <sheet name="QUEBRA BOLA" sheetId="7" r:id="rId3"/>
    <sheet name="CALIBRADOR" sheetId="6" r:id="rId4"/>
    <sheet name="AUTO PB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E1" i="7"/>
  <c r="B3" i="6"/>
  <c r="B2" i="6"/>
  <c r="B4" i="5" a="1"/>
  <c r="B4" i="5" s="1"/>
  <c r="B9" i="3"/>
  <c r="B8" i="3"/>
  <c r="B5" i="2"/>
  <c r="B6" i="2" s="1"/>
  <c r="E3" i="7" l="1"/>
  <c r="E4" i="7" s="1"/>
  <c r="B7" i="2"/>
  <c r="B9" i="2" s="1"/>
  <c r="E5" i="7" l="1"/>
  <c r="B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BARCELOS DA SILVA</author>
  </authors>
  <commentList>
    <comment ref="B9" authorId="0" shapeId="0" xr:uid="{BF2242D0-0212-43F5-92A4-8FA8DEB82E9F}">
      <text>
        <r>
          <rPr>
            <b/>
            <sz val="9"/>
            <color indexed="81"/>
            <rFont val="Segoe UI"/>
            <family val="2"/>
          </rPr>
          <t>A FORMULA DE ALTURA É SO UMA VARIAÇÂO DA DE DISTANCIA, COM ALGUMAS ESCALAS ENCONTRADAS DENTRO DOS ARQUIVOS DO JOGO.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BARCELOS DA SILVA</author>
  </authors>
  <commentList>
    <comment ref="B1" authorId="0" shapeId="0" xr:uid="{7524878E-9BE0-4195-A27E-7614A7416AE6}">
      <text>
        <r>
          <rPr>
            <b/>
            <sz val="9"/>
            <color indexed="81"/>
            <rFont val="Segoe UI"/>
            <family val="2"/>
          </rPr>
          <t>SENO DO ANGULO</t>
        </r>
      </text>
    </comment>
    <comment ref="B2" authorId="0" shapeId="0" xr:uid="{DFC3E2A9-97D1-4A01-8E91-892C6CCF9904}">
      <text>
        <r>
          <rPr>
            <b/>
            <sz val="9"/>
            <color indexed="81"/>
            <rFont val="Segoe UI"/>
            <family val="2"/>
          </rPr>
          <t>COSSENO DO ANGULO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BARCELOS DA SILVA</author>
  </authors>
  <commentList>
    <comment ref="B1" authorId="0" shapeId="0" xr:uid="{18DDB7B6-5725-4B3F-940B-4E8C2AC5EEB1}">
      <text>
        <r>
          <rPr>
            <b/>
            <sz val="9"/>
            <color indexed="81"/>
            <rFont val="Segoe UI"/>
            <family val="2"/>
          </rPr>
          <t>DISTANCIA ENTRE A BOLA E O HOLE.</t>
        </r>
      </text>
    </comment>
    <comment ref="E1" authorId="0" shapeId="0" xr:uid="{20966CFE-D204-4339-A296-1E49F3DDB358}">
      <text>
        <r>
          <rPr>
            <b/>
            <sz val="9"/>
            <color indexed="81"/>
            <rFont val="Segoe UI"/>
            <family val="2"/>
          </rPr>
          <t>ESCALA DE PB</t>
        </r>
      </text>
    </comment>
    <comment ref="B2" authorId="0" shapeId="0" xr:uid="{89CCDEF5-9E4E-41E0-8641-4A61F47AF64F}">
      <text>
        <r>
          <rPr>
            <b/>
            <sz val="9"/>
            <color indexed="81"/>
            <rFont val="Segoe UI"/>
            <family val="2"/>
          </rPr>
          <t>AQUI É O VALOR INICIAL DO GRID PERSONAGEM MIRANDO NO CENTRO DO HOLE.</t>
        </r>
      </text>
    </comment>
    <comment ref="B3" authorId="0" shapeId="0" xr:uid="{751059ED-AFCC-4087-AD36-40322879B704}">
      <text>
        <r>
          <rPr>
            <b/>
            <sz val="9"/>
            <color indexed="81"/>
            <rFont val="Segoe UI"/>
            <family val="2"/>
          </rPr>
          <t>AQUI VAI O RESULTADO DA CALCULADORA EM PB.
NEGATIVO: &lt;&lt;&lt;&lt;&lt;&lt;
POSITIVO:   &gt;&gt;&gt;&gt;&gt;&gt;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<sst xmlns="http://schemas.openxmlformats.org/spreadsheetml/2006/main" count="46" uniqueCount="36">
  <si>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PIN 1</t>
  </si>
  <si>
    <t>TEE 1</t>
  </si>
  <si>
    <t>PIN 3</t>
  </si>
  <si>
    <t>TEE 3</t>
  </si>
  <si>
    <t>PIN 2</t>
  </si>
  <si>
    <t>TEE 2</t>
  </si>
  <si>
    <t>MAPA</t>
  </si>
  <si>
    <t>HOLE</t>
  </si>
  <si>
    <t>BLUE LAGOON</t>
  </si>
  <si>
    <t>224y</t>
  </si>
  <si>
    <t>DISTANCIA</t>
  </si>
  <si>
    <t>SENO</t>
  </si>
  <si>
    <t>COSSENO</t>
  </si>
  <si>
    <t>DEGREE</t>
  </si>
  <si>
    <t>DISTANCIA REAL</t>
  </si>
  <si>
    <t>MIRA NO HOLE</t>
  </si>
  <si>
    <t>PB RESULTADO</t>
  </si>
  <si>
    <t>PB PARA YARDS</t>
  </si>
  <si>
    <t>ATAN</t>
  </si>
  <si>
    <t>DESVIO Y PARA PB</t>
  </si>
  <si>
    <t>RESULTADO</t>
  </si>
  <si>
    <t>VALOR PB</t>
  </si>
  <si>
    <t xml:space="preserve"> </t>
  </si>
  <si>
    <t>PORCENTAGEM</t>
  </si>
  <si>
    <t>VALOR MEM</t>
  </si>
  <si>
    <t>DRIVER</t>
  </si>
  <si>
    <t>RAD SENO</t>
  </si>
  <si>
    <t>RAD COSSENO</t>
  </si>
  <si>
    <t>POSIÇÃO</t>
  </si>
  <si>
    <t>RAD POSIÇÃO</t>
  </si>
  <si>
    <t>SENO INVERT.</t>
  </si>
  <si>
    <t>BOLA X</t>
  </si>
  <si>
    <t>BOLA Y</t>
  </si>
  <si>
    <t>CALIBRADOR</t>
  </si>
  <si>
    <t>ALTURA</t>
  </si>
  <si>
    <t>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</si>
</sst>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0" formatCode="0.0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2" borderId="1" xfId="0" applyFont="1" applyFill="1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" fontId="9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0" fontId="2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ducamaisbrasil.com.br/enem/matematica/distancia-entre-dois-ponto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5</xdr:row>
      <xdr:rowOff>9525</xdr:rowOff>
    </xdr:from>
    <xdr:to>
      <xdr:col>11</xdr:col>
      <xdr:colOff>18627</xdr:colOff>
      <xdr:row>13</xdr:row>
      <xdr:rowOff>85525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AA77F-936B-4E29-905E-88A4EECA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962025"/>
          <a:ext cx="3380952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5996-63B9-4310-8265-9926F048A402}">
  <dimension ref="A1:K9"/>
  <sheetViews>
    <sheetView workbookViewId="0">
      <selection activeCell="Q14" sqref="Q14"/>
    </sheetView>
  </sheetViews>
  <sheetFormatPr defaultRowHeight="15" x14ac:dyDescent="0.25"/>
  <cols>
    <col min="1" max="1" width="10.5703125" bestFit="1" customWidth="1"/>
    <col min="2" max="2" width="10.5703125" customWidth="1"/>
    <col min="7" max="7" width="14" customWidth="1"/>
  </cols>
  <sheetData>
    <row r="1" spans="1:11" x14ac:dyDescent="0.25">
      <c r="A1" s="4" t="s">
        <v>0</v>
      </c>
      <c r="B1" s="4" t="s">
        <v>1</v>
      </c>
      <c r="D1" s="4" t="s">
        <v>35</v>
      </c>
      <c r="E1" s="5">
        <v>0.31249500000000002</v>
      </c>
      <c r="G1" s="3" t="s">
        <v>6</v>
      </c>
      <c r="H1" s="3" t="s">
        <v>7</v>
      </c>
      <c r="I1" s="3" t="s">
        <v>0</v>
      </c>
      <c r="J1" s="3" t="s">
        <v>4</v>
      </c>
      <c r="K1" s="3" t="s">
        <v>2</v>
      </c>
    </row>
    <row r="2" spans="1:11" x14ac:dyDescent="0.25">
      <c r="A2" s="13">
        <v>55.56</v>
      </c>
      <c r="B2" s="14">
        <v>44.43</v>
      </c>
      <c r="G2" s="8" t="s">
        <v>8</v>
      </c>
      <c r="H2" s="30">
        <v>2</v>
      </c>
      <c r="I2" s="12">
        <v>55.56</v>
      </c>
      <c r="J2" s="11">
        <v>-11.08</v>
      </c>
      <c r="K2" s="11">
        <v>428.05</v>
      </c>
    </row>
    <row r="3" spans="1:11" x14ac:dyDescent="0.25">
      <c r="A3" s="4" t="s">
        <v>4</v>
      </c>
      <c r="B3" s="4" t="s">
        <v>5</v>
      </c>
      <c r="I3" s="3" t="s">
        <v>1</v>
      </c>
      <c r="J3" s="3" t="s">
        <v>5</v>
      </c>
      <c r="K3" s="3" t="s">
        <v>3</v>
      </c>
    </row>
    <row r="4" spans="1:11" x14ac:dyDescent="0.25">
      <c r="A4" s="13">
        <v>-11.08</v>
      </c>
      <c r="B4" s="13">
        <v>0.98329999999999995</v>
      </c>
      <c r="G4" s="4" t="s">
        <v>10</v>
      </c>
      <c r="H4" s="9" t="s">
        <v>9</v>
      </c>
      <c r="I4" s="10">
        <v>44.43</v>
      </c>
      <c r="J4" s="11">
        <v>0.98329999999999995</v>
      </c>
      <c r="K4" s="11">
        <v>-290.01</v>
      </c>
    </row>
    <row r="5" spans="1:11" x14ac:dyDescent="0.25">
      <c r="A5" s="4" t="s">
        <v>2</v>
      </c>
      <c r="B5" s="4" t="s">
        <v>3</v>
      </c>
    </row>
    <row r="6" spans="1:11" x14ac:dyDescent="0.25">
      <c r="A6" s="13">
        <v>428.05</v>
      </c>
      <c r="B6" s="13">
        <v>-290.01</v>
      </c>
      <c r="I6" s="6"/>
    </row>
    <row r="8" spans="1:11" x14ac:dyDescent="0.25">
      <c r="A8" s="4" t="s">
        <v>10</v>
      </c>
      <c r="B8" s="27">
        <f>SQRT(POWER(B2-A2,2)+POWER(B6-A6,2))*E1</f>
        <v>224.41711328816908</v>
      </c>
    </row>
    <row r="9" spans="1:11" x14ac:dyDescent="0.25">
      <c r="A9" s="4" t="s">
        <v>34</v>
      </c>
      <c r="B9" s="27">
        <f>(A4-B4+0.14) * (E1*0.914)</f>
        <v>-3.4055380730190001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D637-385C-43CF-A5B8-0F8F00FCD3C2}">
  <dimension ref="A1:C6"/>
  <sheetViews>
    <sheetView tabSelected="1" workbookViewId="0">
      <selection activeCell="I25" sqref="I25"/>
    </sheetView>
  </sheetViews>
  <sheetFormatPr defaultRowHeight="15" x14ac:dyDescent="0.25"/>
  <cols>
    <col min="1" max="1" width="9.7109375" customWidth="1"/>
  </cols>
  <sheetData>
    <row r="1" spans="1:3" x14ac:dyDescent="0.25">
      <c r="A1" s="28" t="s">
        <v>11</v>
      </c>
      <c r="B1" s="2">
        <v>-0.217053</v>
      </c>
    </row>
    <row r="2" spans="1:3" x14ac:dyDescent="0.25">
      <c r="A2" s="28" t="s">
        <v>12</v>
      </c>
      <c r="B2" s="2">
        <v>-0.96760999999999997</v>
      </c>
    </row>
    <row r="3" spans="1:3" x14ac:dyDescent="0.25">
      <c r="A3" s="29"/>
      <c r="B3" s="1"/>
    </row>
    <row r="4" spans="1:3" x14ac:dyDescent="0.25">
      <c r="A4" s="28" t="s">
        <v>13</v>
      </c>
      <c r="B4" s="15" cm="1">
        <f t="array" ref="B4">_xlfn.IFS(AND(B1&gt;0,B2&lt;0),ACOS(B1)*180/PI(),AND(B1&lt;&gt;0,B2&lt;0),ACOS(B1)*180/PI(),AND(B1&gt;0,B2&gt;0),((ACOS(B1)*180/PI())-360)*-1,AND(B1&lt;0,B2&gt;0),((ACOS(B1)*180/PI())-360)*-1)</f>
        <v>102.53600023202081</v>
      </c>
    </row>
    <row r="6" spans="1:3" x14ac:dyDescent="0.25">
      <c r="C6" t="s">
        <v>22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9E8D-D8AC-4218-AA3A-67629461D5E8}">
  <dimension ref="A1:E6"/>
  <sheetViews>
    <sheetView workbookViewId="0">
      <selection activeCell="B6" sqref="B6"/>
    </sheetView>
  </sheetViews>
  <sheetFormatPr defaultRowHeight="15" x14ac:dyDescent="0.25"/>
  <cols>
    <col min="1" max="1" width="11.28515625" bestFit="1" customWidth="1"/>
    <col min="3" max="3" width="9.140625" customWidth="1"/>
    <col min="4" max="4" width="13.7109375" bestFit="1" customWidth="1"/>
    <col min="5" max="5" width="9.7109375" customWidth="1"/>
  </cols>
  <sheetData>
    <row r="1" spans="1:5" x14ac:dyDescent="0.25">
      <c r="A1" s="3" t="s">
        <v>11</v>
      </c>
      <c r="B1" s="2">
        <v>-5.0415500000000002E-2</v>
      </c>
      <c r="D1" s="3" t="s">
        <v>26</v>
      </c>
      <c r="E1" s="21">
        <f>ASIN(B1)*180/PI()</f>
        <v>-2.8898204418067226</v>
      </c>
    </row>
    <row r="2" spans="1:5" x14ac:dyDescent="0.25">
      <c r="A2" s="3" t="s">
        <v>12</v>
      </c>
      <c r="B2" s="2">
        <v>0.99872000000000005</v>
      </c>
      <c r="D2" s="3" t="s">
        <v>27</v>
      </c>
      <c r="E2" s="21">
        <f>ACOS(B2)*180/PI()</f>
        <v>2.8992719289876354</v>
      </c>
    </row>
    <row r="3" spans="1:5" x14ac:dyDescent="0.25">
      <c r="A3" s="3" t="s">
        <v>31</v>
      </c>
      <c r="B3" s="2">
        <v>-1.74E-4</v>
      </c>
      <c r="D3" s="3" t="s">
        <v>28</v>
      </c>
      <c r="E3" s="21">
        <f>IF(E1&lt;0,180 -(E2-180),E2)</f>
        <v>357.10072807101233</v>
      </c>
    </row>
    <row r="4" spans="1:5" x14ac:dyDescent="0.25">
      <c r="A4" s="3" t="s">
        <v>32</v>
      </c>
      <c r="B4" s="2">
        <v>0</v>
      </c>
      <c r="D4" s="23" t="s">
        <v>29</v>
      </c>
      <c r="E4" s="21">
        <f>(E3*PI()/180)*-1</f>
        <v>-6.2325834661081041</v>
      </c>
    </row>
    <row r="5" spans="1:5" x14ac:dyDescent="0.25">
      <c r="D5" s="23" t="s">
        <v>30</v>
      </c>
      <c r="E5" s="21">
        <f>SIN(E4)*-1</f>
        <v>-5.0580249109706703E-2</v>
      </c>
    </row>
    <row r="6" spans="1:5" x14ac:dyDescent="0.25">
      <c r="A6" s="4" t="s">
        <v>20</v>
      </c>
      <c r="B6" s="27">
        <f>((B3*B2)+(B4*E5))*-1 * 114.28</f>
        <v>1.98592675584E-2</v>
      </c>
      <c r="D6" s="24"/>
      <c r="E6" s="2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B3A6-340D-4F93-B00B-55172C669137}">
  <dimension ref="A1:E3"/>
  <sheetViews>
    <sheetView workbookViewId="0">
      <selection activeCell="K33" sqref="K33"/>
    </sheetView>
  </sheetViews>
  <sheetFormatPr defaultRowHeight="15" x14ac:dyDescent="0.25"/>
  <cols>
    <col min="1" max="1" width="15" customWidth="1"/>
    <col min="4" max="4" width="9.140625" customWidth="1"/>
  </cols>
  <sheetData>
    <row r="1" spans="1:5" x14ac:dyDescent="0.25">
      <c r="A1" s="3" t="s">
        <v>23</v>
      </c>
      <c r="B1" s="2">
        <v>57.54</v>
      </c>
      <c r="D1" s="3" t="s">
        <v>25</v>
      </c>
      <c r="E1" s="2">
        <v>280</v>
      </c>
    </row>
    <row r="2" spans="1:5" x14ac:dyDescent="0.25">
      <c r="A2" s="3" t="s">
        <v>24</v>
      </c>
      <c r="B2" s="22">
        <f>(500 - (100 - B1)*3.6)</f>
        <v>347.14400000000001</v>
      </c>
    </row>
    <row r="3" spans="1:5" x14ac:dyDescent="0.25">
      <c r="A3" s="3" t="s">
        <v>33</v>
      </c>
      <c r="B3" s="26">
        <f>E1*B1/100</f>
        <v>161.11199999999999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M18" sqref="M18"/>
    </sheetView>
  </sheetViews>
  <sheetFormatPr defaultRowHeight="15" x14ac:dyDescent="0.25"/>
  <cols>
    <col min="1" max="1" width="17.28515625" customWidth="1"/>
    <col min="2" max="2" width="13.85546875" customWidth="1"/>
    <col min="4" max="4" width="10.140625" customWidth="1"/>
  </cols>
  <sheetData>
    <row r="1" spans="1:5" x14ac:dyDescent="0.25">
      <c r="A1" s="3" t="s">
        <v>14</v>
      </c>
      <c r="B1" s="2">
        <v>224.04</v>
      </c>
      <c r="D1" s="3" t="s">
        <v>21</v>
      </c>
      <c r="E1" s="13">
        <v>0.21657000000000001</v>
      </c>
    </row>
    <row r="2" spans="1:5" x14ac:dyDescent="0.25">
      <c r="A2" s="3" t="s">
        <v>15</v>
      </c>
      <c r="B2" s="16">
        <v>6.17594099</v>
      </c>
    </row>
    <row r="3" spans="1:5" x14ac:dyDescent="0.25">
      <c r="A3" s="7" t="s">
        <v>16</v>
      </c>
      <c r="B3" s="2">
        <v>-10</v>
      </c>
    </row>
    <row r="4" spans="1:5" x14ac:dyDescent="0.25">
      <c r="A4" s="17"/>
      <c r="B4" s="1"/>
    </row>
    <row r="5" spans="1:5" x14ac:dyDescent="0.25">
      <c r="A5" s="3" t="s">
        <v>17</v>
      </c>
      <c r="B5" s="2">
        <f>B3*E1</f>
        <v>-2.1657000000000002</v>
      </c>
    </row>
    <row r="6" spans="1:5" x14ac:dyDescent="0.25">
      <c r="A6" s="3" t="s">
        <v>18</v>
      </c>
      <c r="B6" s="2">
        <f>ATAN(B5/B1)</f>
        <v>-9.6662763233493661E-3</v>
      </c>
    </row>
    <row r="7" spans="1:5" x14ac:dyDescent="0.25">
      <c r="A7" s="3" t="s">
        <v>19</v>
      </c>
      <c r="B7" s="2">
        <f>B6*1.5</f>
        <v>-1.4499414485024049E-2</v>
      </c>
    </row>
    <row r="8" spans="1:5" x14ac:dyDescent="0.25">
      <c r="A8" s="18"/>
      <c r="B8" s="1"/>
    </row>
    <row r="9" spans="1:5" x14ac:dyDescent="0.25">
      <c r="A9" s="3" t="s">
        <v>20</v>
      </c>
      <c r="B9" s="15">
        <f>B2-B7</f>
        <v>6.1904404044850239</v>
      </c>
    </row>
    <row r="10" spans="1:5" x14ac:dyDescent="0.25">
      <c r="A10" s="19"/>
      <c r="B10" s="20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DISTANCIA, ALTURA</vt:lpstr>
      <vt:lpstr>ANGULO DEGREE</vt:lpstr>
      <vt:lpstr>QUEBRA BOLA</vt:lpstr>
      <vt:lpstr>CALIBRADOR</vt:lpstr>
      <vt:lpstr>AUTO 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Schala</dc:creator>
  <cp:lastModifiedBy>LEONARDO BARCELOS DA SILVA</cp:lastModifiedBy>
  <dcterms:created xsi:type="dcterms:W3CDTF">2021-11-11T07:11:23Z</dcterms:created>
  <dcterms:modified xsi:type="dcterms:W3CDTF">2022-04-21T20:39:25Z</dcterms:modified>
</cp:coreProperties>
</file>